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AkamineN\Desktop\NEW\group\"/>
    </mc:Choice>
  </mc:AlternateContent>
  <xr:revisionPtr revIDLastSave="0" documentId="13_ncr:1_{3D3E2044-66F8-4405-952A-BDAFADC834CA}" xr6:coauthVersionLast="47" xr6:coauthVersionMax="47" xr10:uidLastSave="{00000000-0000-0000-0000-000000000000}"/>
  <bookViews>
    <workbookView xWindow="-110" yWindow="-110" windowWidth="19420" windowHeight="11500" xr2:uid="{A20977E3-092D-4A0F-9937-F3F0EB555350}"/>
  </bookViews>
  <sheets>
    <sheet name="Titles" sheetId="91" r:id="rId1"/>
    <sheet name="Read_Me" sheetId="92" r:id="rId2"/>
    <sheet name="R0201" sheetId="2" r:id="rId3"/>
    <sheet name="R0202" sheetId="3" r:id="rId4"/>
    <sheet name="R0203" sheetId="4" r:id="rId5"/>
    <sheet name="R0204" sheetId="5" r:id="rId6"/>
    <sheet name="R0205" sheetId="6" r:id="rId7"/>
    <sheet name="R0206" sheetId="7" r:id="rId8"/>
    <sheet name="R0207" sheetId="8" r:id="rId9"/>
    <sheet name="R0208" sheetId="9" r:id="rId10"/>
    <sheet name="R0209" sheetId="10" r:id="rId11"/>
    <sheet name="R0501" sheetId="11" r:id="rId12"/>
    <sheet name="R0502" sheetId="12" r:id="rId13"/>
    <sheet name="R0503" sheetId="13" r:id="rId14"/>
    <sheet name="R0504" sheetId="14" r:id="rId15"/>
    <sheet name="R0505" sheetId="15" r:id="rId16"/>
    <sheet name="R0601" sheetId="16" r:id="rId17"/>
    <sheet name="R0701" sheetId="17" r:id="rId18"/>
    <sheet name="R0702" sheetId="18" r:id="rId19"/>
    <sheet name="R0703" sheetId="19" r:id="rId20"/>
    <sheet name="R0801" sheetId="20" r:id="rId21"/>
    <sheet name="R0802" sheetId="21" r:id="rId22"/>
    <sheet name="R0803" sheetId="22" r:id="rId23"/>
    <sheet name="R0804" sheetId="23" r:id="rId24"/>
    <sheet name="R0805" sheetId="24" r:id="rId25"/>
    <sheet name="R1001" sheetId="25" r:id="rId26"/>
    <sheet name="R1101" sheetId="26" r:id="rId27"/>
    <sheet name="R1102" sheetId="27" r:id="rId28"/>
    <sheet name="R1103" sheetId="28" r:id="rId29"/>
    <sheet name="R1104" sheetId="29" r:id="rId30"/>
    <sheet name="R1105" sheetId="30" r:id="rId31"/>
    <sheet name="R1106" sheetId="31" r:id="rId32"/>
    <sheet name="R1201" sheetId="32" r:id="rId33"/>
    <sheet name="R1202" sheetId="33" r:id="rId34"/>
    <sheet name="R1203" sheetId="34" r:id="rId35"/>
    <sheet name="R1204" sheetId="35" r:id="rId36"/>
    <sheet name="R1205" sheetId="36" r:id="rId37"/>
    <sheet name="R1251" sheetId="37" r:id="rId38"/>
    <sheet name="R1252" sheetId="38" r:id="rId39"/>
    <sheet name="R1253" sheetId="39" r:id="rId40"/>
    <sheet name="R1254" sheetId="40" r:id="rId41"/>
    <sheet name="R1303" sheetId="41" r:id="rId42"/>
    <sheet name="R1304" sheetId="42" r:id="rId43"/>
    <sheet name="R1501" sheetId="43" r:id="rId44"/>
    <sheet name="R1502" sheetId="44" r:id="rId45"/>
    <sheet name="R1503" sheetId="45" r:id="rId46"/>
    <sheet name="R1601" sheetId="46" r:id="rId47"/>
    <sheet name="R1602" sheetId="47" r:id="rId48"/>
    <sheet name="R1603" sheetId="48" r:id="rId49"/>
    <sheet name="R1701" sheetId="49" r:id="rId50"/>
    <sheet name="R1702" sheetId="50" r:id="rId51"/>
    <sheet name="R1703" sheetId="51" r:id="rId52"/>
    <sheet name="R1704" sheetId="52" r:id="rId53"/>
    <sheet name="R1810" sheetId="53" r:id="rId54"/>
    <sheet name="R1811" sheetId="54" r:id="rId55"/>
    <sheet name="R1901" sheetId="55" r:id="rId56"/>
    <sheet name="R1902" sheetId="56" r:id="rId57"/>
    <sheet name="R1903" sheetId="57" r:id="rId58"/>
    <sheet name="R1904" sheetId="58" r:id="rId59"/>
    <sheet name="R2001" sheetId="59" r:id="rId60"/>
    <sheet name="R2002" sheetId="60" r:id="rId61"/>
    <sheet name="R2101" sheetId="61" r:id="rId62"/>
    <sheet name="R2201" sheetId="62" r:id="rId63"/>
    <sheet name="R2301" sheetId="63" r:id="rId64"/>
    <sheet name="R2302" sheetId="64" r:id="rId65"/>
    <sheet name="R2303" sheetId="65" r:id="rId66"/>
    <sheet name="R2304" sheetId="66" r:id="rId67"/>
    <sheet name="R2401" sheetId="67" r:id="rId68"/>
    <sheet name="R2403" sheetId="68" r:id="rId69"/>
    <sheet name="R2404" sheetId="69" r:id="rId70"/>
    <sheet name="R2405" sheetId="70" r:id="rId71"/>
    <sheet name="R2406" sheetId="71" r:id="rId72"/>
    <sheet name="R2407" sheetId="72" r:id="rId73"/>
    <sheet name="R2408" sheetId="73" r:id="rId74"/>
    <sheet name="R2501" sheetId="74" r:id="rId75"/>
    <sheet name="R2502" sheetId="75" r:id="rId76"/>
    <sheet name="R2503" sheetId="76" r:id="rId77"/>
    <sheet name="R2504" sheetId="77" r:id="rId78"/>
    <sheet name="R2505" sheetId="78" r:id="rId79"/>
    <sheet name="R2506" sheetId="79" r:id="rId80"/>
    <sheet name="R2507" sheetId="80" r:id="rId81"/>
    <sheet name="R2509" sheetId="81" r:id="rId82"/>
    <sheet name="R2510" sheetId="82" r:id="rId83"/>
    <sheet name="R2511" sheetId="83" r:id="rId84"/>
    <sheet name="R2512" sheetId="84" r:id="rId85"/>
    <sheet name="R2513" sheetId="85" r:id="rId86"/>
    <sheet name="R2514" sheetId="86" r:id="rId87"/>
    <sheet name="R2515" sheetId="87" r:id="rId88"/>
    <sheet name="R2701" sheetId="88" r:id="rId89"/>
    <sheet name="R2702" sheetId="89" r:id="rId90"/>
    <sheet name="R2801" sheetId="90" r:id="rId91"/>
  </sheets>
  <definedNames>
    <definedName name="_xlnm._FilterDatabase" localSheetId="2" hidden="1">'R0201'!$A$9:$D$62</definedName>
    <definedName name="_xlnm._FilterDatabase" localSheetId="3" hidden="1">'R0202'!$A$9:$D$62</definedName>
    <definedName name="_xlnm._FilterDatabase" localSheetId="4" hidden="1">'R0203'!$A$9:$D$62</definedName>
    <definedName name="_xlnm._FilterDatabase" localSheetId="5" hidden="1">'R0204'!$A$9:$D$62</definedName>
    <definedName name="_xlnm._FilterDatabase" localSheetId="6" hidden="1">'R0205'!$A$9:$D$62</definedName>
    <definedName name="_xlnm._FilterDatabase" localSheetId="7" hidden="1">'R0206'!$A$9:$D$62</definedName>
    <definedName name="_xlnm._FilterDatabase" localSheetId="8" hidden="1">'R0207'!$A$9:$D$62</definedName>
    <definedName name="_xlnm._FilterDatabase" localSheetId="9" hidden="1">'R0208'!$A$9:$D$62</definedName>
    <definedName name="_xlnm._FilterDatabase" localSheetId="10" hidden="1">'R0209'!$A$9:$D$62</definedName>
    <definedName name="_xlnm._FilterDatabase" localSheetId="11" hidden="1">'R0501'!$A$9:$D$62</definedName>
    <definedName name="_xlnm._FilterDatabase" localSheetId="12" hidden="1">'R0502'!$A$9:$D$62</definedName>
    <definedName name="_xlnm._FilterDatabase" localSheetId="13" hidden="1">'R0503'!$A$9:$D$62</definedName>
    <definedName name="_xlnm._FilterDatabase" localSheetId="14" hidden="1">'R0504'!$A$9:$D$62</definedName>
    <definedName name="_xlnm._FilterDatabase" localSheetId="15" hidden="1">'R0505'!$A$9:$D$62</definedName>
    <definedName name="_xlnm._FilterDatabase" localSheetId="16" hidden="1">'R0601'!$A$9:$D$62</definedName>
    <definedName name="_xlnm._FilterDatabase" localSheetId="17" hidden="1">'R0701'!$A$9:$D$62</definedName>
    <definedName name="_xlnm._FilterDatabase" localSheetId="18" hidden="1">'R0702'!$A$9:$D$62</definedName>
    <definedName name="_xlnm._FilterDatabase" localSheetId="19" hidden="1">'R0703'!$A$9:$D$62</definedName>
    <definedName name="_xlnm._FilterDatabase" localSheetId="20" hidden="1">'R0801'!$A$9:$D$62</definedName>
    <definedName name="_xlnm._FilterDatabase" localSheetId="21" hidden="1">'R0802'!$A$9:$D$62</definedName>
    <definedName name="_xlnm._FilterDatabase" localSheetId="22" hidden="1">'R0803'!$A$9:$D$62</definedName>
    <definedName name="_xlnm._FilterDatabase" localSheetId="23" hidden="1">'R0804'!$A$9:$D$62</definedName>
    <definedName name="_xlnm._FilterDatabase" localSheetId="24" hidden="1">'R0805'!$A$9:$D$62</definedName>
    <definedName name="_xlnm._FilterDatabase" localSheetId="25" hidden="1">'R1001'!$A$9:$D$62</definedName>
    <definedName name="_xlnm._FilterDatabase" localSheetId="26" hidden="1">'R1101'!$A$9:$D$62</definedName>
    <definedName name="_xlnm._FilterDatabase" localSheetId="27" hidden="1">'R1102'!$A$9:$D$62</definedName>
    <definedName name="_xlnm._FilterDatabase" localSheetId="28" hidden="1">'R1103'!$A$9:$D$62</definedName>
    <definedName name="_xlnm._FilterDatabase" localSheetId="29" hidden="1">'R1104'!$A$9:$D$62</definedName>
    <definedName name="_xlnm._FilterDatabase" localSheetId="30" hidden="1">'R1105'!$A$9:$D$62</definedName>
    <definedName name="_xlnm._FilterDatabase" localSheetId="31" hidden="1">'R1106'!$A$9:$D$62</definedName>
    <definedName name="_xlnm._FilterDatabase" localSheetId="32" hidden="1">'R1201'!$A$9:$D$62</definedName>
    <definedName name="_xlnm._FilterDatabase" localSheetId="33" hidden="1">'R1202'!$A$9:$D$62</definedName>
    <definedName name="_xlnm._FilterDatabase" localSheetId="34" hidden="1">'R1203'!$A$9:$D$62</definedName>
    <definedName name="_xlnm._FilterDatabase" localSheetId="35" hidden="1">'R1204'!$A$9:$D$62</definedName>
    <definedName name="_xlnm._FilterDatabase" localSheetId="36" hidden="1">'R1205'!$A$9:$D$62</definedName>
    <definedName name="_xlnm._FilterDatabase" localSheetId="37" hidden="1">'R1251'!$A$9:$D$62</definedName>
    <definedName name="_xlnm._FilterDatabase" localSheetId="38" hidden="1">'R1252'!$A$9:$D$62</definedName>
    <definedName name="_xlnm._FilterDatabase" localSheetId="39" hidden="1">'R1253'!$A$9:$D$62</definedName>
    <definedName name="_xlnm._FilterDatabase" localSheetId="40" hidden="1">'R1254'!$A$9:$D$62</definedName>
    <definedName name="_xlnm._FilterDatabase" localSheetId="41" hidden="1">'R1303'!$A$9:$D$62</definedName>
    <definedName name="_xlnm._FilterDatabase" localSheetId="42" hidden="1">'R1304'!$A$9:$D$62</definedName>
    <definedName name="_xlnm._FilterDatabase" localSheetId="43" hidden="1">'R1501'!$A$9:$D$62</definedName>
    <definedName name="_xlnm._FilterDatabase" localSheetId="44" hidden="1">'R1502'!$A$9:$D$62</definedName>
    <definedName name="_xlnm._FilterDatabase" localSheetId="45" hidden="1">'R1503'!$A$9:$D$62</definedName>
    <definedName name="_xlnm._FilterDatabase" localSheetId="46" hidden="1">'R1601'!$A$9:$D$62</definedName>
    <definedName name="_xlnm._FilterDatabase" localSheetId="47" hidden="1">'R1602'!$A$9:$D$62</definedName>
    <definedName name="_xlnm._FilterDatabase" localSheetId="48" hidden="1">'R1603'!$A$9:$D$62</definedName>
    <definedName name="_xlnm._FilterDatabase" localSheetId="49" hidden="1">'R1701'!$A$9:$D$62</definedName>
    <definedName name="_xlnm._FilterDatabase" localSheetId="50" hidden="1">'R1702'!$A$9:$D$62</definedName>
    <definedName name="_xlnm._FilterDatabase" localSheetId="51" hidden="1">'R1703'!$A$9:$D$62</definedName>
    <definedName name="_xlnm._FilterDatabase" localSheetId="52" hidden="1">'R1704'!$A$9:$D$62</definedName>
    <definedName name="_xlnm._FilterDatabase" localSheetId="53" hidden="1">'R1810'!$A$9:$D$62</definedName>
    <definedName name="_xlnm._FilterDatabase" localSheetId="54" hidden="1">'R1811'!$A$9:$D$62</definedName>
    <definedName name="_xlnm._FilterDatabase" localSheetId="55" hidden="1">'R1901'!$A$9:$D$62</definedName>
    <definedName name="_xlnm._FilterDatabase" localSheetId="56" hidden="1">'R1902'!$A$9:$D$62</definedName>
    <definedName name="_xlnm._FilterDatabase" localSheetId="57" hidden="1">'R1903'!$A$9:$D$62</definedName>
    <definedName name="_xlnm._FilterDatabase" localSheetId="58" hidden="1">'R1904'!$A$9:$D$62</definedName>
    <definedName name="_xlnm._FilterDatabase" localSheetId="59" hidden="1">'R2001'!$A$9:$D$62</definedName>
    <definedName name="_xlnm._FilterDatabase" localSheetId="60" hidden="1">'R2002'!$A$9:$D$62</definedName>
    <definedName name="_xlnm._FilterDatabase" localSheetId="61" hidden="1">'R2101'!$A$9:$D$62</definedName>
    <definedName name="_xlnm._FilterDatabase" localSheetId="62" hidden="1">'R2201'!$A$9:$D$62</definedName>
    <definedName name="_xlnm._FilterDatabase" localSheetId="63" hidden="1">'R2301'!$A$9:$D$62</definedName>
    <definedName name="_xlnm._FilterDatabase" localSheetId="64" hidden="1">'R2302'!$A$9:$D$62</definedName>
    <definedName name="_xlnm._FilterDatabase" localSheetId="65" hidden="1">'R2303'!$A$9:$D$62</definedName>
    <definedName name="_xlnm._FilterDatabase" localSheetId="66" hidden="1">'R2304'!$A$9:$D$62</definedName>
    <definedName name="_xlnm._FilterDatabase" localSheetId="67" hidden="1">'R2401'!$A$9:$D$62</definedName>
    <definedName name="_xlnm._FilterDatabase" localSheetId="68" hidden="1">'R2403'!$A$9:$D$62</definedName>
    <definedName name="_xlnm._FilterDatabase" localSheetId="69" hidden="1">'R2404'!$A$9:$D$62</definedName>
    <definedName name="_xlnm._FilterDatabase" localSheetId="70" hidden="1">'R2405'!$A$9:$D$62</definedName>
    <definedName name="_xlnm._FilterDatabase" localSheetId="71" hidden="1">'R2406'!$A$9:$D$62</definedName>
    <definedName name="_xlnm._FilterDatabase" localSheetId="72" hidden="1">'R2407'!$A$9:$D$62</definedName>
    <definedName name="_xlnm._FilterDatabase" localSheetId="73" hidden="1">'R2408'!$A$9:$D$62</definedName>
    <definedName name="_xlnm._FilterDatabase" localSheetId="74" hidden="1">'R2501'!$A$9:$D$62</definedName>
    <definedName name="_xlnm._FilterDatabase" localSheetId="75" hidden="1">'R2502'!$A$9:$D$62</definedName>
    <definedName name="_xlnm._FilterDatabase" localSheetId="76" hidden="1">'R2503'!$A$9:$D$62</definedName>
    <definedName name="_xlnm._FilterDatabase" localSheetId="77" hidden="1">'R2504'!$A$9:$D$62</definedName>
    <definedName name="_xlnm._FilterDatabase" localSheetId="78" hidden="1">'R2505'!$A$9:$D$62</definedName>
    <definedName name="_xlnm._FilterDatabase" localSheetId="79" hidden="1">'R2506'!$A$9:$D$62</definedName>
    <definedName name="_xlnm._FilterDatabase" localSheetId="80" hidden="1">'R2507'!$A$9:$D$62</definedName>
    <definedName name="_xlnm._FilterDatabase" localSheetId="81" hidden="1">'R2509'!$A$9:$D$62</definedName>
    <definedName name="_xlnm._FilterDatabase" localSheetId="82" hidden="1">'R2510'!$A$9:$D$62</definedName>
    <definedName name="_xlnm._FilterDatabase" localSheetId="83" hidden="1">'R2511'!$A$9:$D$62</definedName>
    <definedName name="_xlnm._FilterDatabase" localSheetId="84" hidden="1">'R2512'!$A$9:$D$62</definedName>
    <definedName name="_xlnm._FilterDatabase" localSheetId="85" hidden="1">'R2513'!$A$9:$D$62</definedName>
    <definedName name="_xlnm._FilterDatabase" localSheetId="86" hidden="1">'R2514'!$A$9:$D$62</definedName>
    <definedName name="_xlnm._FilterDatabase" localSheetId="87" hidden="1">'R2515'!$A$9:$D$62</definedName>
    <definedName name="_xlnm._FilterDatabase" localSheetId="88" hidden="1">'R2701'!$A$9:$D$62</definedName>
    <definedName name="_xlnm._FilterDatabase" localSheetId="89" hidden="1">'R2702'!$A$9:$D$62</definedName>
    <definedName name="_xlnm._FilterDatabase" localSheetId="90" hidden="1">'R2801'!$A$9:$D$62</definedName>
    <definedName name="_xlnm.Print_Titles" localSheetId="0">Titles!$3:$4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90" l="1"/>
  <c r="B7" i="90"/>
  <c r="E10" i="90"/>
  <c r="G10" i="90"/>
  <c r="H10" i="90"/>
  <c r="I10" i="90"/>
  <c r="J10" i="90" s="1"/>
  <c r="K10" i="90" s="1"/>
  <c r="G11" i="90"/>
  <c r="H11" i="90"/>
  <c r="I11" i="90" s="1"/>
  <c r="J11" i="90" s="1"/>
  <c r="K11" i="90" s="1"/>
  <c r="G12" i="90"/>
  <c r="H12" i="90"/>
  <c r="I12" i="90"/>
  <c r="J12" i="90" s="1"/>
  <c r="K12" i="90" s="1"/>
  <c r="G13" i="90"/>
  <c r="H13" i="90"/>
  <c r="I13" i="90" s="1"/>
  <c r="J13" i="90" s="1"/>
  <c r="K13" i="90" s="1"/>
  <c r="G14" i="90"/>
  <c r="H14" i="90"/>
  <c r="I14" i="90" s="1"/>
  <c r="J14" i="90" s="1"/>
  <c r="K14" i="90" s="1"/>
  <c r="G15" i="90"/>
  <c r="H15" i="90"/>
  <c r="I15" i="90"/>
  <c r="J15" i="90"/>
  <c r="K15" i="90"/>
  <c r="G16" i="90"/>
  <c r="H16" i="90"/>
  <c r="I16" i="90"/>
  <c r="J16" i="90"/>
  <c r="K16" i="90"/>
  <c r="G17" i="90"/>
  <c r="H17" i="90"/>
  <c r="I17" i="90" s="1"/>
  <c r="J17" i="90" s="1"/>
  <c r="K17" i="90" s="1"/>
  <c r="G18" i="90"/>
  <c r="H18" i="90"/>
  <c r="I18" i="90"/>
  <c r="J18" i="90" s="1"/>
  <c r="K18" i="90" s="1"/>
  <c r="G19" i="90"/>
  <c r="H19" i="90"/>
  <c r="I19" i="90" s="1"/>
  <c r="J19" i="90" s="1"/>
  <c r="K19" i="90" s="1"/>
  <c r="G20" i="90"/>
  <c r="H20" i="90"/>
  <c r="I20" i="90"/>
  <c r="J20" i="90" s="1"/>
  <c r="K20" i="90" s="1"/>
  <c r="G21" i="90"/>
  <c r="H21" i="90"/>
  <c r="I21" i="90" s="1"/>
  <c r="J21" i="90" s="1"/>
  <c r="K21" i="90" s="1"/>
  <c r="G22" i="90"/>
  <c r="H22" i="90"/>
  <c r="I22" i="90" s="1"/>
  <c r="J22" i="90" s="1"/>
  <c r="K22" i="90"/>
  <c r="G23" i="90"/>
  <c r="H23" i="90"/>
  <c r="I23" i="90"/>
  <c r="J23" i="90"/>
  <c r="K23" i="90"/>
  <c r="G24" i="90"/>
  <c r="H24" i="90"/>
  <c r="I24" i="90"/>
  <c r="J24" i="90"/>
  <c r="K24" i="90"/>
  <c r="G25" i="90"/>
  <c r="H25" i="90"/>
  <c r="I25" i="90"/>
  <c r="J25" i="90" s="1"/>
  <c r="K25" i="90" s="1"/>
  <c r="G26" i="90"/>
  <c r="H26" i="90"/>
  <c r="I26" i="90"/>
  <c r="J26" i="90" s="1"/>
  <c r="K26" i="90" s="1"/>
  <c r="G27" i="90"/>
  <c r="H27" i="90"/>
  <c r="I27" i="90" s="1"/>
  <c r="J27" i="90" s="1"/>
  <c r="K27" i="90" s="1"/>
  <c r="G28" i="90"/>
  <c r="H28" i="90"/>
  <c r="I28" i="90"/>
  <c r="J28" i="90" s="1"/>
  <c r="K28" i="90" s="1"/>
  <c r="G29" i="90"/>
  <c r="H29" i="90"/>
  <c r="I29" i="90" s="1"/>
  <c r="J29" i="90" s="1"/>
  <c r="K29" i="90" s="1"/>
  <c r="G30" i="90"/>
  <c r="H30" i="90"/>
  <c r="I30" i="90" s="1"/>
  <c r="J30" i="90" s="1"/>
  <c r="K30" i="90"/>
  <c r="G31" i="90"/>
  <c r="H31" i="90"/>
  <c r="I31" i="90"/>
  <c r="J31" i="90"/>
  <c r="K31" i="90"/>
  <c r="G32" i="90"/>
  <c r="H32" i="90"/>
  <c r="I32" i="90"/>
  <c r="J32" i="90" s="1"/>
  <c r="K32" i="90" s="1"/>
  <c r="G33" i="90"/>
  <c r="H33" i="90"/>
  <c r="I33" i="90"/>
  <c r="J33" i="90"/>
  <c r="K33" i="90" s="1"/>
  <c r="G34" i="90"/>
  <c r="H34" i="90"/>
  <c r="I34" i="90" s="1"/>
  <c r="J34" i="90" s="1"/>
  <c r="K34" i="90" s="1"/>
  <c r="G35" i="90"/>
  <c r="H35" i="90"/>
  <c r="I35" i="90" s="1"/>
  <c r="J35" i="90" s="1"/>
  <c r="K35" i="90" s="1"/>
  <c r="G36" i="90"/>
  <c r="H36" i="90"/>
  <c r="I36" i="90"/>
  <c r="J36" i="90" s="1"/>
  <c r="K36" i="90" s="1"/>
  <c r="G37" i="90"/>
  <c r="H37" i="90"/>
  <c r="I37" i="90" s="1"/>
  <c r="J37" i="90" s="1"/>
  <c r="K37" i="90" s="1"/>
  <c r="G38" i="90"/>
  <c r="H38" i="90"/>
  <c r="I38" i="90" s="1"/>
  <c r="J38" i="90" s="1"/>
  <c r="K38" i="90"/>
  <c r="G39" i="90"/>
  <c r="H39" i="90"/>
  <c r="I39" i="90"/>
  <c r="J39" i="90"/>
  <c r="K39" i="90"/>
  <c r="G40" i="90"/>
  <c r="H40" i="90"/>
  <c r="I40" i="90"/>
  <c r="J40" i="90"/>
  <c r="K40" i="90"/>
  <c r="G41" i="90"/>
  <c r="H41" i="90"/>
  <c r="I41" i="90" s="1"/>
  <c r="J41" i="90" s="1"/>
  <c r="K41" i="90" s="1"/>
  <c r="G42" i="90"/>
  <c r="H42" i="90"/>
  <c r="I42" i="90" s="1"/>
  <c r="J42" i="90" s="1"/>
  <c r="K42" i="90" s="1"/>
  <c r="G43" i="90"/>
  <c r="H43" i="90"/>
  <c r="I43" i="90" s="1"/>
  <c r="J43" i="90"/>
  <c r="K43" i="90"/>
  <c r="G44" i="90"/>
  <c r="H44" i="90"/>
  <c r="I44" i="90"/>
  <c r="J44" i="90"/>
  <c r="K44" i="90" s="1"/>
  <c r="G45" i="90"/>
  <c r="H45" i="90"/>
  <c r="I45" i="90"/>
  <c r="J45" i="90" s="1"/>
  <c r="K45" i="90" s="1"/>
  <c r="G46" i="90"/>
  <c r="H46" i="90"/>
  <c r="I46" i="90" s="1"/>
  <c r="J46" i="90" s="1"/>
  <c r="K46" i="90"/>
  <c r="G47" i="90"/>
  <c r="H47" i="90"/>
  <c r="I47" i="90"/>
  <c r="J47" i="90"/>
  <c r="K47" i="90"/>
  <c r="G48" i="90"/>
  <c r="H48" i="90"/>
  <c r="I48" i="90"/>
  <c r="J48" i="90" s="1"/>
  <c r="K48" i="90" s="1"/>
  <c r="G49" i="90"/>
  <c r="H49" i="90"/>
  <c r="I49" i="90"/>
  <c r="J49" i="90"/>
  <c r="K49" i="90" s="1"/>
  <c r="G50" i="90"/>
  <c r="H50" i="90"/>
  <c r="I50" i="90"/>
  <c r="J50" i="90" s="1"/>
  <c r="K50" i="90"/>
  <c r="G51" i="90"/>
  <c r="H51" i="90"/>
  <c r="I51" i="90" s="1"/>
  <c r="J51" i="90" s="1"/>
  <c r="K51" i="90" s="1"/>
  <c r="G52" i="90"/>
  <c r="H52" i="90"/>
  <c r="I52" i="90"/>
  <c r="J52" i="90"/>
  <c r="K52" i="90" s="1"/>
  <c r="G53" i="90"/>
  <c r="H53" i="90"/>
  <c r="I53" i="90"/>
  <c r="J53" i="90" s="1"/>
  <c r="K53" i="90" s="1"/>
  <c r="G54" i="90"/>
  <c r="H54" i="90"/>
  <c r="I54" i="90" s="1"/>
  <c r="J54" i="90" s="1"/>
  <c r="K54" i="90"/>
  <c r="G55" i="90"/>
  <c r="H55" i="90"/>
  <c r="I55" i="90"/>
  <c r="J55" i="90"/>
  <c r="K55" i="90"/>
  <c r="G56" i="90"/>
  <c r="H56" i="90"/>
  <c r="I56" i="90"/>
  <c r="J56" i="90"/>
  <c r="K56" i="90"/>
  <c r="G57" i="90"/>
  <c r="H57" i="90"/>
  <c r="I57" i="90" s="1"/>
  <c r="J57" i="90" s="1"/>
  <c r="K57" i="90" s="1"/>
  <c r="G58" i="90"/>
  <c r="H58" i="90"/>
  <c r="I58" i="90" s="1"/>
  <c r="J58" i="90" s="1"/>
  <c r="K58" i="90" s="1"/>
  <c r="G59" i="90"/>
  <c r="H59" i="90"/>
  <c r="I59" i="90" s="1"/>
  <c r="J59" i="90"/>
  <c r="K59" i="90"/>
  <c r="G60" i="90"/>
  <c r="H60" i="90"/>
  <c r="I60" i="90"/>
  <c r="J60" i="90"/>
  <c r="K60" i="90" s="1"/>
  <c r="G61" i="90"/>
  <c r="H61" i="90"/>
  <c r="I61" i="90"/>
  <c r="J61" i="90" s="1"/>
  <c r="K61" i="90"/>
  <c r="G62" i="90"/>
  <c r="H62" i="90"/>
  <c r="I62" i="90" s="1"/>
  <c r="J62" i="90"/>
  <c r="K62" i="90"/>
  <c r="M17" i="90" l="1"/>
  <c r="M41" i="90"/>
  <c r="I7" i="90"/>
  <c r="M22" i="90" s="1"/>
  <c r="L59" i="90"/>
  <c r="I6" i="90"/>
  <c r="L10" i="90"/>
  <c r="L44" i="90"/>
  <c r="L20" i="90"/>
  <c r="L18" i="90"/>
  <c r="L27" i="90"/>
  <c r="L35" i="90"/>
  <c r="M18" i="90"/>
  <c r="M16" i="90"/>
  <c r="L34" i="90"/>
  <c r="B6" i="89"/>
  <c r="B7" i="89"/>
  <c r="E10" i="89"/>
  <c r="G10" i="89"/>
  <c r="I6" i="89" s="1"/>
  <c r="H10" i="89"/>
  <c r="I10" i="89"/>
  <c r="J10" i="89" s="1"/>
  <c r="K10" i="89" s="1"/>
  <c r="G11" i="89"/>
  <c r="L11" i="89" s="1"/>
  <c r="H11" i="89"/>
  <c r="I11" i="89" s="1"/>
  <c r="J11" i="89" s="1"/>
  <c r="K11" i="89" s="1"/>
  <c r="G12" i="89"/>
  <c r="H12" i="89"/>
  <c r="I12" i="89" s="1"/>
  <c r="J12" i="89" s="1"/>
  <c r="K12" i="89" s="1"/>
  <c r="G13" i="89"/>
  <c r="H13" i="89"/>
  <c r="I13" i="89"/>
  <c r="J13" i="89"/>
  <c r="K13" i="89" s="1"/>
  <c r="G14" i="89"/>
  <c r="H14" i="89"/>
  <c r="I14" i="89"/>
  <c r="J14" i="89" s="1"/>
  <c r="K14" i="89" s="1"/>
  <c r="L14" i="89"/>
  <c r="G15" i="89"/>
  <c r="H15" i="89"/>
  <c r="I15" i="89" s="1"/>
  <c r="J15" i="89" s="1"/>
  <c r="K15" i="89"/>
  <c r="L15" i="89"/>
  <c r="G16" i="89"/>
  <c r="L16" i="89" s="1"/>
  <c r="H16" i="89"/>
  <c r="I16" i="89"/>
  <c r="J16" i="89"/>
  <c r="K16" i="89" s="1"/>
  <c r="G17" i="89"/>
  <c r="H17" i="89"/>
  <c r="I17" i="89"/>
  <c r="J17" i="89"/>
  <c r="K17" i="89" s="1"/>
  <c r="G18" i="89"/>
  <c r="L18" i="89" s="1"/>
  <c r="H18" i="89"/>
  <c r="I18" i="89"/>
  <c r="J18" i="89" s="1"/>
  <c r="K18" i="89" s="1"/>
  <c r="G19" i="89"/>
  <c r="H19" i="89"/>
  <c r="I19" i="89" s="1"/>
  <c r="J19" i="89" s="1"/>
  <c r="K19" i="89" s="1"/>
  <c r="L19" i="89"/>
  <c r="G20" i="89"/>
  <c r="L20" i="89" s="1"/>
  <c r="H20" i="89"/>
  <c r="I20" i="89" s="1"/>
  <c r="J20" i="89" s="1"/>
  <c r="K20" i="89"/>
  <c r="G21" i="89"/>
  <c r="H21" i="89"/>
  <c r="I21" i="89"/>
  <c r="J21" i="89"/>
  <c r="K21" i="89" s="1"/>
  <c r="G22" i="89"/>
  <c r="H22" i="89"/>
  <c r="I22" i="89"/>
  <c r="J22" i="89" s="1"/>
  <c r="K22" i="89" s="1"/>
  <c r="L22" i="89"/>
  <c r="G23" i="89"/>
  <c r="H23" i="89"/>
  <c r="I23" i="89" s="1"/>
  <c r="J23" i="89" s="1"/>
  <c r="K23" i="89"/>
  <c r="L23" i="89"/>
  <c r="G24" i="89"/>
  <c r="L24" i="89" s="1"/>
  <c r="H24" i="89"/>
  <c r="I24" i="89"/>
  <c r="J24" i="89"/>
  <c r="K24" i="89"/>
  <c r="G25" i="89"/>
  <c r="H25" i="89"/>
  <c r="I25" i="89"/>
  <c r="J25" i="89"/>
  <c r="K25" i="89" s="1"/>
  <c r="G26" i="89"/>
  <c r="H26" i="89"/>
  <c r="I26" i="89" s="1"/>
  <c r="J26" i="89" s="1"/>
  <c r="K26" i="89" s="1"/>
  <c r="G27" i="89"/>
  <c r="H27" i="89"/>
  <c r="I27" i="89" s="1"/>
  <c r="J27" i="89" s="1"/>
  <c r="K27" i="89" s="1"/>
  <c r="L27" i="89"/>
  <c r="G28" i="89"/>
  <c r="L28" i="89" s="1"/>
  <c r="H28" i="89"/>
  <c r="I28" i="89" s="1"/>
  <c r="J28" i="89" s="1"/>
  <c r="K28" i="89" s="1"/>
  <c r="G29" i="89"/>
  <c r="H29" i="89"/>
  <c r="I29" i="89"/>
  <c r="J29" i="89"/>
  <c r="K29" i="89" s="1"/>
  <c r="G30" i="89"/>
  <c r="H30" i="89"/>
  <c r="I30" i="89"/>
  <c r="J30" i="89" s="1"/>
  <c r="K30" i="89" s="1"/>
  <c r="L30" i="89"/>
  <c r="G31" i="89"/>
  <c r="H31" i="89"/>
  <c r="I31" i="89" s="1"/>
  <c r="J31" i="89" s="1"/>
  <c r="K31" i="89" s="1"/>
  <c r="L31" i="89"/>
  <c r="G32" i="89"/>
  <c r="L32" i="89" s="1"/>
  <c r="H32" i="89"/>
  <c r="I32" i="89"/>
  <c r="J32" i="89"/>
  <c r="K32" i="89"/>
  <c r="G33" i="89"/>
  <c r="H33" i="89"/>
  <c r="I33" i="89"/>
  <c r="J33" i="89"/>
  <c r="K33" i="89" s="1"/>
  <c r="G34" i="89"/>
  <c r="L34" i="89" s="1"/>
  <c r="H34" i="89"/>
  <c r="I34" i="89"/>
  <c r="J34" i="89" s="1"/>
  <c r="K34" i="89" s="1"/>
  <c r="G35" i="89"/>
  <c r="L35" i="89" s="1"/>
  <c r="H35" i="89"/>
  <c r="I35" i="89" s="1"/>
  <c r="J35" i="89" s="1"/>
  <c r="K35" i="89" s="1"/>
  <c r="G36" i="89"/>
  <c r="L36" i="89" s="1"/>
  <c r="H36" i="89"/>
  <c r="I36" i="89" s="1"/>
  <c r="J36" i="89" s="1"/>
  <c r="K36" i="89"/>
  <c r="G37" i="89"/>
  <c r="H37" i="89"/>
  <c r="I37" i="89"/>
  <c r="J37" i="89"/>
  <c r="K37" i="89" s="1"/>
  <c r="G38" i="89"/>
  <c r="H38" i="89"/>
  <c r="I38" i="89"/>
  <c r="J38" i="89" s="1"/>
  <c r="K38" i="89" s="1"/>
  <c r="L38" i="89"/>
  <c r="G39" i="89"/>
  <c r="H39" i="89"/>
  <c r="I39" i="89" s="1"/>
  <c r="J39" i="89" s="1"/>
  <c r="K39" i="89"/>
  <c r="L39" i="89"/>
  <c r="G40" i="89"/>
  <c r="L40" i="89" s="1"/>
  <c r="H40" i="89"/>
  <c r="I40" i="89"/>
  <c r="J40" i="89"/>
  <c r="K40" i="89"/>
  <c r="G41" i="89"/>
  <c r="H41" i="89"/>
  <c r="I41" i="89"/>
  <c r="J41" i="89" s="1"/>
  <c r="K41" i="89" s="1"/>
  <c r="G42" i="89"/>
  <c r="L42" i="89" s="1"/>
  <c r="H42" i="89"/>
  <c r="I42" i="89"/>
  <c r="J42" i="89" s="1"/>
  <c r="K42" i="89" s="1"/>
  <c r="G43" i="89"/>
  <c r="H43" i="89"/>
  <c r="I43" i="89" s="1"/>
  <c r="J43" i="89" s="1"/>
  <c r="K43" i="89" s="1"/>
  <c r="L43" i="89"/>
  <c r="G44" i="89"/>
  <c r="L44" i="89" s="1"/>
  <c r="H44" i="89"/>
  <c r="I44" i="89" s="1"/>
  <c r="J44" i="89" s="1"/>
  <c r="K44" i="89"/>
  <c r="G45" i="89"/>
  <c r="H45" i="89"/>
  <c r="I45" i="89"/>
  <c r="J45" i="89"/>
  <c r="K45" i="89" s="1"/>
  <c r="G46" i="89"/>
  <c r="H46" i="89"/>
  <c r="I46" i="89"/>
  <c r="J46" i="89" s="1"/>
  <c r="K46" i="89" s="1"/>
  <c r="L46" i="89"/>
  <c r="G47" i="89"/>
  <c r="H47" i="89"/>
  <c r="I47" i="89" s="1"/>
  <c r="J47" i="89" s="1"/>
  <c r="K47" i="89"/>
  <c r="L47" i="89"/>
  <c r="G48" i="89"/>
  <c r="L48" i="89" s="1"/>
  <c r="H48" i="89"/>
  <c r="I48" i="89"/>
  <c r="J48" i="89"/>
  <c r="K48" i="89"/>
  <c r="G49" i="89"/>
  <c r="H49" i="89"/>
  <c r="I49" i="89"/>
  <c r="J49" i="89"/>
  <c r="K49" i="89" s="1"/>
  <c r="G50" i="89"/>
  <c r="L50" i="89" s="1"/>
  <c r="H50" i="89"/>
  <c r="I50" i="89"/>
  <c r="J50" i="89" s="1"/>
  <c r="K50" i="89" s="1"/>
  <c r="G51" i="89"/>
  <c r="L51" i="89" s="1"/>
  <c r="H51" i="89"/>
  <c r="I51" i="89" s="1"/>
  <c r="J51" i="89" s="1"/>
  <c r="K51" i="89" s="1"/>
  <c r="G52" i="89"/>
  <c r="L52" i="89" s="1"/>
  <c r="H52" i="89"/>
  <c r="I52" i="89" s="1"/>
  <c r="J52" i="89" s="1"/>
  <c r="K52" i="89"/>
  <c r="G53" i="89"/>
  <c r="H53" i="89"/>
  <c r="I53" i="89"/>
  <c r="J53" i="89"/>
  <c r="K53" i="89" s="1"/>
  <c r="G54" i="89"/>
  <c r="H54" i="89"/>
  <c r="I54" i="89"/>
  <c r="J54" i="89" s="1"/>
  <c r="K54" i="89" s="1"/>
  <c r="L54" i="89"/>
  <c r="G55" i="89"/>
  <c r="H55" i="89"/>
  <c r="I55" i="89" s="1"/>
  <c r="J55" i="89" s="1"/>
  <c r="K55" i="89"/>
  <c r="L55" i="89"/>
  <c r="G56" i="89"/>
  <c r="L56" i="89" s="1"/>
  <c r="H56" i="89"/>
  <c r="I56" i="89"/>
  <c r="J56" i="89"/>
  <c r="K56" i="89"/>
  <c r="G57" i="89"/>
  <c r="H57" i="89"/>
  <c r="I57" i="89"/>
  <c r="J57" i="89" s="1"/>
  <c r="K57" i="89" s="1"/>
  <c r="G58" i="89"/>
  <c r="L58" i="89" s="1"/>
  <c r="H58" i="89"/>
  <c r="I58" i="89"/>
  <c r="J58" i="89" s="1"/>
  <c r="K58" i="89" s="1"/>
  <c r="G59" i="89"/>
  <c r="L59" i="89" s="1"/>
  <c r="H59" i="89"/>
  <c r="I59" i="89" s="1"/>
  <c r="J59" i="89" s="1"/>
  <c r="K59" i="89" s="1"/>
  <c r="G60" i="89"/>
  <c r="L60" i="89" s="1"/>
  <c r="H60" i="89"/>
  <c r="I60" i="89" s="1"/>
  <c r="J60" i="89" s="1"/>
  <c r="K60" i="89"/>
  <c r="G61" i="89"/>
  <c r="H61" i="89"/>
  <c r="I61" i="89"/>
  <c r="J61" i="89"/>
  <c r="K61" i="89" s="1"/>
  <c r="L61" i="89"/>
  <c r="G62" i="89"/>
  <c r="H62" i="89"/>
  <c r="I62" i="89"/>
  <c r="J62" i="89" s="1"/>
  <c r="K62" i="89" s="1"/>
  <c r="L62" i="89"/>
  <c r="N18" i="90" l="1"/>
  <c r="E18" i="90" s="1"/>
  <c r="M35" i="90"/>
  <c r="M48" i="90"/>
  <c r="M50" i="90"/>
  <c r="N44" i="90"/>
  <c r="E44" i="90" s="1"/>
  <c r="M29" i="90"/>
  <c r="N34" i="90"/>
  <c r="E34" i="90" s="1"/>
  <c r="M55" i="90"/>
  <c r="M39" i="90"/>
  <c r="M57" i="90"/>
  <c r="L16" i="90"/>
  <c r="N16" i="90" s="1"/>
  <c r="E16" i="90" s="1"/>
  <c r="L24" i="90"/>
  <c r="N24" i="90" s="1"/>
  <c r="E24" i="90" s="1"/>
  <c r="L32" i="90"/>
  <c r="N32" i="90" s="1"/>
  <c r="E32" i="90" s="1"/>
  <c r="L40" i="90"/>
  <c r="N40" i="90" s="1"/>
  <c r="E40" i="90" s="1"/>
  <c r="L48" i="90"/>
  <c r="N48" i="90" s="1"/>
  <c r="E48" i="90" s="1"/>
  <c r="L56" i="90"/>
  <c r="L17" i="90"/>
  <c r="N17" i="90" s="1"/>
  <c r="E17" i="90" s="1"/>
  <c r="L25" i="90"/>
  <c r="L33" i="90"/>
  <c r="N33" i="90" s="1"/>
  <c r="E33" i="90" s="1"/>
  <c r="L15" i="90"/>
  <c r="L22" i="90"/>
  <c r="N22" i="90" s="1"/>
  <c r="E22" i="90" s="1"/>
  <c r="L37" i="90"/>
  <c r="N37" i="90" s="1"/>
  <c r="E37" i="90" s="1"/>
  <c r="L49" i="90"/>
  <c r="N49" i="90" s="1"/>
  <c r="E49" i="90" s="1"/>
  <c r="L53" i="90"/>
  <c r="L55" i="90"/>
  <c r="L23" i="90"/>
  <c r="L61" i="90"/>
  <c r="L14" i="90"/>
  <c r="L29" i="90"/>
  <c r="L57" i="90"/>
  <c r="N57" i="90" s="1"/>
  <c r="E57" i="90" s="1"/>
  <c r="L31" i="90"/>
  <c r="N31" i="90" s="1"/>
  <c r="E31" i="90" s="1"/>
  <c r="L38" i="90"/>
  <c r="L30" i="90"/>
  <c r="L60" i="90"/>
  <c r="L21" i="90"/>
  <c r="L13" i="90"/>
  <c r="N13" i="90" s="1"/>
  <c r="E13" i="90" s="1"/>
  <c r="L41" i="90"/>
  <c r="N41" i="90" s="1"/>
  <c r="E41" i="90" s="1"/>
  <c r="L45" i="90"/>
  <c r="N45" i="90" s="1"/>
  <c r="E45" i="90" s="1"/>
  <c r="L39" i="90"/>
  <c r="N39" i="90" s="1"/>
  <c r="E39" i="90" s="1"/>
  <c r="L50" i="90"/>
  <c r="L54" i="90"/>
  <c r="L62" i="90"/>
  <c r="L52" i="90"/>
  <c r="N52" i="90" s="1"/>
  <c r="E52" i="90" s="1"/>
  <c r="M30" i="90"/>
  <c r="L42" i="90"/>
  <c r="N42" i="90" s="1"/>
  <c r="E42" i="90" s="1"/>
  <c r="M14" i="90"/>
  <c r="L51" i="90"/>
  <c r="N51" i="90" s="1"/>
  <c r="E51" i="90" s="1"/>
  <c r="M33" i="90"/>
  <c r="M23" i="90"/>
  <c r="L12" i="90"/>
  <c r="L11" i="90"/>
  <c r="N11" i="90" s="1"/>
  <c r="E11" i="90" s="1"/>
  <c r="M32" i="90"/>
  <c r="L47" i="90"/>
  <c r="N47" i="90" s="1"/>
  <c r="E47" i="90" s="1"/>
  <c r="M36" i="90"/>
  <c r="M20" i="90"/>
  <c r="N20" i="90" s="1"/>
  <c r="E20" i="90" s="1"/>
  <c r="M13" i="90"/>
  <c r="M12" i="90"/>
  <c r="M40" i="90"/>
  <c r="M44" i="90"/>
  <c r="M38" i="90"/>
  <c r="M21" i="90"/>
  <c r="M46" i="90"/>
  <c r="M28" i="90"/>
  <c r="M45" i="90"/>
  <c r="M56" i="90"/>
  <c r="M54" i="90"/>
  <c r="M62" i="90"/>
  <c r="M25" i="90"/>
  <c r="M31" i="90"/>
  <c r="M58" i="90"/>
  <c r="L36" i="90"/>
  <c r="M27" i="90"/>
  <c r="L19" i="90"/>
  <c r="M47" i="90"/>
  <c r="L26" i="90"/>
  <c r="M15" i="90"/>
  <c r="M26" i="90"/>
  <c r="M19" i="90"/>
  <c r="M49" i="90"/>
  <c r="L58" i="90"/>
  <c r="M34" i="90"/>
  <c r="M61" i="90"/>
  <c r="N35" i="90"/>
  <c r="E35" i="90" s="1"/>
  <c r="M10" i="90"/>
  <c r="N10" i="90" s="1"/>
  <c r="M53" i="90"/>
  <c r="M59" i="90"/>
  <c r="N59" i="90" s="1"/>
  <c r="E59" i="90" s="1"/>
  <c r="M11" i="90"/>
  <c r="N27" i="90"/>
  <c r="E27" i="90" s="1"/>
  <c r="M51" i="90"/>
  <c r="M37" i="90"/>
  <c r="L43" i="90"/>
  <c r="L28" i="90"/>
  <c r="N28" i="90" s="1"/>
  <c r="E28" i="90" s="1"/>
  <c r="M43" i="90"/>
  <c r="M24" i="90"/>
  <c r="L46" i="90"/>
  <c r="M52" i="90"/>
  <c r="M42" i="90"/>
  <c r="M60" i="90"/>
  <c r="M17" i="89"/>
  <c r="L26" i="89"/>
  <c r="L17" i="89"/>
  <c r="L25" i="89"/>
  <c r="L33" i="89"/>
  <c r="L41" i="89"/>
  <c r="L49" i="89"/>
  <c r="L57" i="89"/>
  <c r="L10" i="89"/>
  <c r="L13" i="89"/>
  <c r="L21" i="89"/>
  <c r="L29" i="89"/>
  <c r="L37" i="89"/>
  <c r="L45" i="89"/>
  <c r="L53" i="89"/>
  <c r="M24" i="89"/>
  <c r="N24" i="89" s="1"/>
  <c r="E24" i="89" s="1"/>
  <c r="I7" i="89"/>
  <c r="M31" i="89" s="1"/>
  <c r="N31" i="89" s="1"/>
  <c r="E31" i="89" s="1"/>
  <c r="M10" i="89"/>
  <c r="L12" i="89"/>
  <c r="M47" i="89"/>
  <c r="N47" i="89" s="1"/>
  <c r="E47" i="89" s="1"/>
  <c r="M51" i="89"/>
  <c r="N51" i="89" s="1"/>
  <c r="E51" i="89" s="1"/>
  <c r="B6" i="88"/>
  <c r="B7" i="88"/>
  <c r="E10" i="88"/>
  <c r="G10" i="88"/>
  <c r="H10" i="88"/>
  <c r="I10" i="88"/>
  <c r="J10" i="88" s="1"/>
  <c r="K10" i="88" s="1"/>
  <c r="I7" i="88" s="1"/>
  <c r="M59" i="88" s="1"/>
  <c r="M10" i="88"/>
  <c r="G11" i="88"/>
  <c r="H11" i="88"/>
  <c r="I11" i="88" s="1"/>
  <c r="J11" i="88" s="1"/>
  <c r="K11" i="88" s="1"/>
  <c r="G12" i="88"/>
  <c r="H12" i="88"/>
  <c r="I12" i="88" s="1"/>
  <c r="J12" i="88" s="1"/>
  <c r="K12" i="88" s="1"/>
  <c r="M12" i="88" s="1"/>
  <c r="G13" i="88"/>
  <c r="H13" i="88"/>
  <c r="I13" i="88"/>
  <c r="J13" i="88"/>
  <c r="K13" i="88" s="1"/>
  <c r="M13" i="88" s="1"/>
  <c r="G14" i="88"/>
  <c r="H14" i="88"/>
  <c r="I14" i="88"/>
  <c r="J14" i="88"/>
  <c r="K14" i="88" s="1"/>
  <c r="M14" i="88" s="1"/>
  <c r="G15" i="88"/>
  <c r="H15" i="88"/>
  <c r="I15" i="88"/>
  <c r="J15" i="88"/>
  <c r="K15" i="88"/>
  <c r="M15" i="88" s="1"/>
  <c r="G16" i="88"/>
  <c r="H16" i="88"/>
  <c r="I16" i="88"/>
  <c r="J16" i="88"/>
  <c r="K16" i="88"/>
  <c r="G17" i="88"/>
  <c r="H17" i="88"/>
  <c r="I17" i="88" s="1"/>
  <c r="J17" i="88" s="1"/>
  <c r="K17" i="88" s="1"/>
  <c r="M17" i="88" s="1"/>
  <c r="G18" i="88"/>
  <c r="H18" i="88"/>
  <c r="I18" i="88"/>
  <c r="J18" i="88" s="1"/>
  <c r="K18" i="88" s="1"/>
  <c r="M18" i="88" s="1"/>
  <c r="G19" i="88"/>
  <c r="H19" i="88"/>
  <c r="I19" i="88" s="1"/>
  <c r="J19" i="88" s="1"/>
  <c r="K19" i="88" s="1"/>
  <c r="M19" i="88"/>
  <c r="G20" i="88"/>
  <c r="H20" i="88"/>
  <c r="I20" i="88" s="1"/>
  <c r="J20" i="88" s="1"/>
  <c r="K20" i="88"/>
  <c r="G21" i="88"/>
  <c r="H21" i="88"/>
  <c r="I21" i="88"/>
  <c r="J21" i="88"/>
  <c r="K21" i="88"/>
  <c r="M21" i="88"/>
  <c r="G22" i="88"/>
  <c r="H22" i="88"/>
  <c r="I22" i="88"/>
  <c r="J22" i="88"/>
  <c r="K22" i="88"/>
  <c r="M22" i="88"/>
  <c r="G23" i="88"/>
  <c r="H23" i="88"/>
  <c r="I23" i="88" s="1"/>
  <c r="J23" i="88" s="1"/>
  <c r="K23" i="88" s="1"/>
  <c r="M23" i="88" s="1"/>
  <c r="G24" i="88"/>
  <c r="H24" i="88"/>
  <c r="I24" i="88"/>
  <c r="J24" i="88" s="1"/>
  <c r="K24" i="88" s="1"/>
  <c r="M24" i="88" s="1"/>
  <c r="G25" i="88"/>
  <c r="H25" i="88"/>
  <c r="I25" i="88"/>
  <c r="J25" i="88"/>
  <c r="K25" i="88" s="1"/>
  <c r="M25" i="88" s="1"/>
  <c r="G26" i="88"/>
  <c r="H26" i="88"/>
  <c r="I26" i="88"/>
  <c r="J26" i="88" s="1"/>
  <c r="K26" i="88" s="1"/>
  <c r="G27" i="88"/>
  <c r="H27" i="88"/>
  <c r="I27" i="88" s="1"/>
  <c r="J27" i="88" s="1"/>
  <c r="K27" i="88" s="1"/>
  <c r="G28" i="88"/>
  <c r="H28" i="88"/>
  <c r="I28" i="88" s="1"/>
  <c r="J28" i="88" s="1"/>
  <c r="K28" i="88"/>
  <c r="M28" i="88" s="1"/>
  <c r="G29" i="88"/>
  <c r="H29" i="88"/>
  <c r="I29" i="88"/>
  <c r="J29" i="88"/>
  <c r="K29" i="88" s="1"/>
  <c r="M29" i="88" s="1"/>
  <c r="G30" i="88"/>
  <c r="H30" i="88"/>
  <c r="I30" i="88"/>
  <c r="J30" i="88"/>
  <c r="K30" i="88" s="1"/>
  <c r="M30" i="88" s="1"/>
  <c r="G31" i="88"/>
  <c r="H31" i="88"/>
  <c r="I31" i="88"/>
  <c r="J31" i="88"/>
  <c r="K31" i="88"/>
  <c r="M31" i="88" s="1"/>
  <c r="G32" i="88"/>
  <c r="H32" i="88"/>
  <c r="I32" i="88"/>
  <c r="J32" i="88"/>
  <c r="K32" i="88"/>
  <c r="M32" i="88" s="1"/>
  <c r="G33" i="88"/>
  <c r="H33" i="88"/>
  <c r="I33" i="88" s="1"/>
  <c r="J33" i="88" s="1"/>
  <c r="K33" i="88" s="1"/>
  <c r="M33" i="88" s="1"/>
  <c r="G34" i="88"/>
  <c r="H34" i="88"/>
  <c r="I34" i="88"/>
  <c r="J34" i="88" s="1"/>
  <c r="K34" i="88" s="1"/>
  <c r="M34" i="88" s="1"/>
  <c r="G35" i="88"/>
  <c r="H35" i="88"/>
  <c r="I35" i="88" s="1"/>
  <c r="J35" i="88" s="1"/>
  <c r="K35" i="88" s="1"/>
  <c r="M35" i="88"/>
  <c r="G36" i="88"/>
  <c r="H36" i="88"/>
  <c r="I36" i="88" s="1"/>
  <c r="J36" i="88" s="1"/>
  <c r="K36" i="88"/>
  <c r="M36" i="88"/>
  <c r="G37" i="88"/>
  <c r="H37" i="88"/>
  <c r="I37" i="88"/>
  <c r="J37" i="88"/>
  <c r="K37" i="88"/>
  <c r="M37" i="88"/>
  <c r="G38" i="88"/>
  <c r="H38" i="88"/>
  <c r="I38" i="88"/>
  <c r="J38" i="88"/>
  <c r="K38" i="88"/>
  <c r="M38" i="88"/>
  <c r="G39" i="88"/>
  <c r="H39" i="88"/>
  <c r="I39" i="88" s="1"/>
  <c r="J39" i="88" s="1"/>
  <c r="K39" i="88" s="1"/>
  <c r="M39" i="88" s="1"/>
  <c r="G40" i="88"/>
  <c r="H40" i="88"/>
  <c r="I40" i="88"/>
  <c r="J40" i="88" s="1"/>
  <c r="K40" i="88" s="1"/>
  <c r="M40" i="88" s="1"/>
  <c r="G41" i="88"/>
  <c r="H41" i="88"/>
  <c r="I41" i="88"/>
  <c r="J41" i="88"/>
  <c r="K41" i="88" s="1"/>
  <c r="M41" i="88" s="1"/>
  <c r="G42" i="88"/>
  <c r="H42" i="88"/>
  <c r="I42" i="88"/>
  <c r="J42" i="88" s="1"/>
  <c r="K42" i="88" s="1"/>
  <c r="G43" i="88"/>
  <c r="H43" i="88"/>
  <c r="I43" i="88" s="1"/>
  <c r="J43" i="88" s="1"/>
  <c r="K43" i="88" s="1"/>
  <c r="G44" i="88"/>
  <c r="H44" i="88"/>
  <c r="I44" i="88" s="1"/>
  <c r="J44" i="88" s="1"/>
  <c r="K44" i="88"/>
  <c r="M44" i="88" s="1"/>
  <c r="G45" i="88"/>
  <c r="H45" i="88"/>
  <c r="I45" i="88"/>
  <c r="J45" i="88"/>
  <c r="K45" i="88" s="1"/>
  <c r="M45" i="88" s="1"/>
  <c r="G46" i="88"/>
  <c r="H46" i="88"/>
  <c r="I46" i="88"/>
  <c r="J46" i="88"/>
  <c r="K46" i="88" s="1"/>
  <c r="M46" i="88" s="1"/>
  <c r="G47" i="88"/>
  <c r="H47" i="88"/>
  <c r="I47" i="88"/>
  <c r="J47" i="88"/>
  <c r="K47" i="88"/>
  <c r="M47" i="88" s="1"/>
  <c r="G48" i="88"/>
  <c r="H48" i="88"/>
  <c r="I48" i="88"/>
  <c r="J48" i="88"/>
  <c r="K48" i="88"/>
  <c r="M48" i="88" s="1"/>
  <c r="G49" i="88"/>
  <c r="H49" i="88"/>
  <c r="I49" i="88" s="1"/>
  <c r="J49" i="88" s="1"/>
  <c r="K49" i="88" s="1"/>
  <c r="M49" i="88" s="1"/>
  <c r="G50" i="88"/>
  <c r="H50" i="88"/>
  <c r="I50" i="88"/>
  <c r="J50" i="88" s="1"/>
  <c r="K50" i="88" s="1"/>
  <c r="M50" i="88" s="1"/>
  <c r="G51" i="88"/>
  <c r="H51" i="88"/>
  <c r="I51" i="88" s="1"/>
  <c r="J51" i="88" s="1"/>
  <c r="K51" i="88" s="1"/>
  <c r="M51" i="88"/>
  <c r="G52" i="88"/>
  <c r="H52" i="88"/>
  <c r="I52" i="88" s="1"/>
  <c r="J52" i="88" s="1"/>
  <c r="K52" i="88"/>
  <c r="M52" i="88"/>
  <c r="G53" i="88"/>
  <c r="H53" i="88"/>
  <c r="I53" i="88"/>
  <c r="J53" i="88"/>
  <c r="K53" i="88"/>
  <c r="M53" i="88"/>
  <c r="G54" i="88"/>
  <c r="H54" i="88"/>
  <c r="I54" i="88"/>
  <c r="J54" i="88"/>
  <c r="K54" i="88"/>
  <c r="M54" i="88"/>
  <c r="G55" i="88"/>
  <c r="H55" i="88"/>
  <c r="I55" i="88" s="1"/>
  <c r="J55" i="88" s="1"/>
  <c r="K55" i="88" s="1"/>
  <c r="M55" i="88" s="1"/>
  <c r="G56" i="88"/>
  <c r="H56" i="88"/>
  <c r="I56" i="88"/>
  <c r="J56" i="88" s="1"/>
  <c r="K56" i="88" s="1"/>
  <c r="M56" i="88" s="1"/>
  <c r="G57" i="88"/>
  <c r="H57" i="88"/>
  <c r="I57" i="88"/>
  <c r="J57" i="88"/>
  <c r="K57" i="88" s="1"/>
  <c r="M57" i="88" s="1"/>
  <c r="G58" i="88"/>
  <c r="H58" i="88"/>
  <c r="I58" i="88"/>
  <c r="J58" i="88" s="1"/>
  <c r="K58" i="88" s="1"/>
  <c r="G59" i="88"/>
  <c r="H59" i="88"/>
  <c r="I59" i="88" s="1"/>
  <c r="J59" i="88" s="1"/>
  <c r="K59" i="88" s="1"/>
  <c r="G60" i="88"/>
  <c r="H60" i="88"/>
  <c r="I60" i="88" s="1"/>
  <c r="J60" i="88" s="1"/>
  <c r="K60" i="88"/>
  <c r="M60" i="88" s="1"/>
  <c r="G61" i="88"/>
  <c r="H61" i="88"/>
  <c r="I61" i="88"/>
  <c r="J61" i="88"/>
  <c r="K61" i="88" s="1"/>
  <c r="M61" i="88" s="1"/>
  <c r="G62" i="88"/>
  <c r="H62" i="88"/>
  <c r="I62" i="88"/>
  <c r="J62" i="88"/>
  <c r="K62" i="88" s="1"/>
  <c r="M62" i="88" s="1"/>
  <c r="N19" i="90" l="1"/>
  <c r="E19" i="90" s="1"/>
  <c r="N12" i="90"/>
  <c r="E12" i="90" s="1"/>
  <c r="N62" i="90"/>
  <c r="E62" i="90" s="1"/>
  <c r="N60" i="90"/>
  <c r="E60" i="90" s="1"/>
  <c r="N23" i="90"/>
  <c r="E23" i="90" s="1"/>
  <c r="N25" i="90"/>
  <c r="E25" i="90" s="1"/>
  <c r="N43" i="90"/>
  <c r="E43" i="90" s="1"/>
  <c r="N29" i="90"/>
  <c r="E29" i="90" s="1"/>
  <c r="N14" i="90"/>
  <c r="E14" i="90" s="1"/>
  <c r="N15" i="90"/>
  <c r="E15" i="90" s="1"/>
  <c r="N46" i="90"/>
  <c r="E46" i="90" s="1"/>
  <c r="N58" i="90"/>
  <c r="E58" i="90" s="1"/>
  <c r="N54" i="90"/>
  <c r="E54" i="90" s="1"/>
  <c r="N30" i="90"/>
  <c r="E30" i="90" s="1"/>
  <c r="N55" i="90"/>
  <c r="E55" i="90" s="1"/>
  <c r="N26" i="90"/>
  <c r="E26" i="90" s="1"/>
  <c r="N21" i="90"/>
  <c r="E21" i="90" s="1"/>
  <c r="N61" i="90"/>
  <c r="E61" i="90" s="1"/>
  <c r="N36" i="90"/>
  <c r="E36" i="90" s="1"/>
  <c r="N50" i="90"/>
  <c r="E50" i="90" s="1"/>
  <c r="N38" i="90"/>
  <c r="E38" i="90" s="1"/>
  <c r="N53" i="90"/>
  <c r="E53" i="90" s="1"/>
  <c r="N56" i="90"/>
  <c r="E56" i="90" s="1"/>
  <c r="M34" i="89"/>
  <c r="N34" i="89" s="1"/>
  <c r="E34" i="89" s="1"/>
  <c r="M16" i="89"/>
  <c r="N16" i="89" s="1"/>
  <c r="E16" i="89" s="1"/>
  <c r="M20" i="89"/>
  <c r="N20" i="89" s="1"/>
  <c r="E20" i="89" s="1"/>
  <c r="M11" i="89"/>
  <c r="N11" i="89" s="1"/>
  <c r="E11" i="89" s="1"/>
  <c r="M44" i="89"/>
  <c r="N44" i="89" s="1"/>
  <c r="E44" i="89" s="1"/>
  <c r="M28" i="89"/>
  <c r="N28" i="89" s="1"/>
  <c r="E28" i="89" s="1"/>
  <c r="M12" i="89"/>
  <c r="N12" i="89" s="1"/>
  <c r="E12" i="89" s="1"/>
  <c r="M41" i="89"/>
  <c r="N41" i="89" s="1"/>
  <c r="E41" i="89" s="1"/>
  <c r="M52" i="89"/>
  <c r="N52" i="89" s="1"/>
  <c r="E52" i="89" s="1"/>
  <c r="M23" i="89"/>
  <c r="N23" i="89" s="1"/>
  <c r="E23" i="89" s="1"/>
  <c r="M32" i="89"/>
  <c r="N32" i="89" s="1"/>
  <c r="E32" i="89" s="1"/>
  <c r="N17" i="89"/>
  <c r="E17" i="89" s="1"/>
  <c r="M56" i="89"/>
  <c r="N56" i="89" s="1"/>
  <c r="E56" i="89" s="1"/>
  <c r="M13" i="89"/>
  <c r="N13" i="89" s="1"/>
  <c r="E13" i="89" s="1"/>
  <c r="N10" i="89"/>
  <c r="M60" i="89"/>
  <c r="N60" i="89" s="1"/>
  <c r="E60" i="89" s="1"/>
  <c r="M61" i="89"/>
  <c r="N61" i="89" s="1"/>
  <c r="E61" i="89" s="1"/>
  <c r="M22" i="89"/>
  <c r="N22" i="89" s="1"/>
  <c r="E22" i="89" s="1"/>
  <c r="M42" i="89"/>
  <c r="N42" i="89" s="1"/>
  <c r="E42" i="89" s="1"/>
  <c r="M58" i="89"/>
  <c r="N58" i="89" s="1"/>
  <c r="E58" i="89" s="1"/>
  <c r="M37" i="89"/>
  <c r="N37" i="89" s="1"/>
  <c r="E37" i="89" s="1"/>
  <c r="M53" i="89"/>
  <c r="M30" i="89"/>
  <c r="N30" i="89" s="1"/>
  <c r="E30" i="89" s="1"/>
  <c r="M45" i="89"/>
  <c r="N45" i="89" s="1"/>
  <c r="E45" i="89" s="1"/>
  <c r="M50" i="89"/>
  <c r="N50" i="89" s="1"/>
  <c r="E50" i="89" s="1"/>
  <c r="M14" i="89"/>
  <c r="N14" i="89" s="1"/>
  <c r="E14" i="89" s="1"/>
  <c r="M29" i="89"/>
  <c r="M38" i="89"/>
  <c r="N38" i="89" s="1"/>
  <c r="E38" i="89" s="1"/>
  <c r="M57" i="89"/>
  <c r="N57" i="89" s="1"/>
  <c r="E57" i="89" s="1"/>
  <c r="M36" i="89"/>
  <c r="N36" i="89" s="1"/>
  <c r="E36" i="89" s="1"/>
  <c r="N53" i="89"/>
  <c r="E53" i="89" s="1"/>
  <c r="M27" i="89"/>
  <c r="N27" i="89" s="1"/>
  <c r="E27" i="89" s="1"/>
  <c r="M21" i="89"/>
  <c r="M15" i="89"/>
  <c r="N15" i="89" s="1"/>
  <c r="E15" i="89" s="1"/>
  <c r="M40" i="89"/>
  <c r="N40" i="89" s="1"/>
  <c r="E40" i="89" s="1"/>
  <c r="M33" i="89"/>
  <c r="N33" i="89" s="1"/>
  <c r="E33" i="89" s="1"/>
  <c r="M43" i="89"/>
  <c r="N43" i="89" s="1"/>
  <c r="E43" i="89" s="1"/>
  <c r="M59" i="89"/>
  <c r="N59" i="89" s="1"/>
  <c r="E59" i="89" s="1"/>
  <c r="M19" i="89"/>
  <c r="N19" i="89" s="1"/>
  <c r="E19" i="89" s="1"/>
  <c r="M39" i="89"/>
  <c r="N39" i="89" s="1"/>
  <c r="E39" i="89" s="1"/>
  <c r="M46" i="89"/>
  <c r="N46" i="89" s="1"/>
  <c r="E46" i="89" s="1"/>
  <c r="M49" i="89"/>
  <c r="N49" i="89" s="1"/>
  <c r="E49" i="89" s="1"/>
  <c r="M55" i="89"/>
  <c r="N55" i="89" s="1"/>
  <c r="E55" i="89" s="1"/>
  <c r="N29" i="89"/>
  <c r="E29" i="89" s="1"/>
  <c r="M18" i="89"/>
  <c r="N18" i="89" s="1"/>
  <c r="E18" i="89" s="1"/>
  <c r="M62" i="89"/>
  <c r="N62" i="89" s="1"/>
  <c r="E62" i="89" s="1"/>
  <c r="M35" i="89"/>
  <c r="N35" i="89" s="1"/>
  <c r="E35" i="89" s="1"/>
  <c r="N21" i="89"/>
  <c r="E21" i="89" s="1"/>
  <c r="M48" i="89"/>
  <c r="N48" i="89" s="1"/>
  <c r="E48" i="89" s="1"/>
  <c r="M25" i="89"/>
  <c r="N25" i="89" s="1"/>
  <c r="E25" i="89" s="1"/>
  <c r="M54" i="89"/>
  <c r="N54" i="89" s="1"/>
  <c r="E54" i="89" s="1"/>
  <c r="M26" i="89"/>
  <c r="N26" i="89" s="1"/>
  <c r="E26" i="89" s="1"/>
  <c r="L33" i="88"/>
  <c r="N33" i="88" s="1"/>
  <c r="E33" i="88" s="1"/>
  <c r="M20" i="88"/>
  <c r="M16" i="88"/>
  <c r="M26" i="88"/>
  <c r="I6" i="88"/>
  <c r="L10" i="88"/>
  <c r="N10" i="88" s="1"/>
  <c r="M43" i="88"/>
  <c r="M27" i="88"/>
  <c r="L16" i="88"/>
  <c r="N16" i="88" s="1"/>
  <c r="E16" i="88" s="1"/>
  <c r="M58" i="88"/>
  <c r="M42" i="88"/>
  <c r="M11" i="88"/>
  <c r="B6" i="87"/>
  <c r="B7" i="87"/>
  <c r="E10" i="87"/>
  <c r="G10" i="87"/>
  <c r="H10" i="87"/>
  <c r="I10" i="87"/>
  <c r="J10" i="87" s="1"/>
  <c r="K10" i="87" s="1"/>
  <c r="G11" i="87"/>
  <c r="H11" i="87"/>
  <c r="I11" i="87" s="1"/>
  <c r="J11" i="87" s="1"/>
  <c r="K11" i="87" s="1"/>
  <c r="G12" i="87"/>
  <c r="H12" i="87"/>
  <c r="I12" i="87" s="1"/>
  <c r="J12" i="87" s="1"/>
  <c r="K12" i="87" s="1"/>
  <c r="G13" i="87"/>
  <c r="H13" i="87"/>
  <c r="I13" i="87" s="1"/>
  <c r="J13" i="87" s="1"/>
  <c r="K13" i="87" s="1"/>
  <c r="G14" i="87"/>
  <c r="H14" i="87"/>
  <c r="I14" i="87"/>
  <c r="J14" i="87"/>
  <c r="K14" i="87"/>
  <c r="G15" i="87"/>
  <c r="H15" i="87"/>
  <c r="I15" i="87"/>
  <c r="J15" i="87"/>
  <c r="K15" i="87" s="1"/>
  <c r="G16" i="87"/>
  <c r="H16" i="87"/>
  <c r="I16" i="87"/>
  <c r="J16" i="87"/>
  <c r="K16" i="87"/>
  <c r="G17" i="87"/>
  <c r="H17" i="87"/>
  <c r="I17" i="87"/>
  <c r="J17" i="87" s="1"/>
  <c r="K17" i="87" s="1"/>
  <c r="G18" i="87"/>
  <c r="H18" i="87"/>
  <c r="I18" i="87"/>
  <c r="J18" i="87" s="1"/>
  <c r="K18" i="87" s="1"/>
  <c r="G19" i="87"/>
  <c r="H19" i="87"/>
  <c r="I19" i="87" s="1"/>
  <c r="J19" i="87" s="1"/>
  <c r="K19" i="87" s="1"/>
  <c r="G20" i="87"/>
  <c r="H20" i="87"/>
  <c r="I20" i="87"/>
  <c r="J20" i="87" s="1"/>
  <c r="K20" i="87" s="1"/>
  <c r="G21" i="87"/>
  <c r="H21" i="87"/>
  <c r="I21" i="87" s="1"/>
  <c r="J21" i="87" s="1"/>
  <c r="K21" i="87" s="1"/>
  <c r="G22" i="87"/>
  <c r="H22" i="87"/>
  <c r="I22" i="87"/>
  <c r="J22" i="87"/>
  <c r="K22" i="87"/>
  <c r="G23" i="87"/>
  <c r="H23" i="87"/>
  <c r="I23" i="87"/>
  <c r="J23" i="87"/>
  <c r="K23" i="87" s="1"/>
  <c r="G24" i="87"/>
  <c r="H24" i="87"/>
  <c r="I24" i="87"/>
  <c r="J24" i="87"/>
  <c r="K24" i="87"/>
  <c r="G25" i="87"/>
  <c r="H25" i="87"/>
  <c r="I25" i="87" s="1"/>
  <c r="J25" i="87" s="1"/>
  <c r="K25" i="87" s="1"/>
  <c r="G26" i="87"/>
  <c r="H26" i="87"/>
  <c r="I26" i="87"/>
  <c r="J26" i="87" s="1"/>
  <c r="K26" i="87" s="1"/>
  <c r="G27" i="87"/>
  <c r="H27" i="87"/>
  <c r="I27" i="87" s="1"/>
  <c r="J27" i="87" s="1"/>
  <c r="K27" i="87" s="1"/>
  <c r="G28" i="87"/>
  <c r="H28" i="87"/>
  <c r="I28" i="87"/>
  <c r="J28" i="87" s="1"/>
  <c r="K28" i="87" s="1"/>
  <c r="G29" i="87"/>
  <c r="H29" i="87"/>
  <c r="I29" i="87" s="1"/>
  <c r="J29" i="87" s="1"/>
  <c r="K29" i="87" s="1"/>
  <c r="G30" i="87"/>
  <c r="H30" i="87"/>
  <c r="I30" i="87"/>
  <c r="J30" i="87"/>
  <c r="K30" i="87"/>
  <c r="G31" i="87"/>
  <c r="H31" i="87"/>
  <c r="I31" i="87"/>
  <c r="J31" i="87"/>
  <c r="K31" i="87" s="1"/>
  <c r="G32" i="87"/>
  <c r="H32" i="87"/>
  <c r="I32" i="87"/>
  <c r="J32" i="87"/>
  <c r="K32" i="87" s="1"/>
  <c r="G33" i="87"/>
  <c r="H33" i="87"/>
  <c r="I33" i="87"/>
  <c r="J33" i="87"/>
  <c r="K33" i="87" s="1"/>
  <c r="G34" i="87"/>
  <c r="H34" i="87"/>
  <c r="I34" i="87"/>
  <c r="J34" i="87" s="1"/>
  <c r="K34" i="87" s="1"/>
  <c r="G35" i="87"/>
  <c r="H35" i="87"/>
  <c r="I35" i="87" s="1"/>
  <c r="J35" i="87" s="1"/>
  <c r="K35" i="87" s="1"/>
  <c r="G36" i="87"/>
  <c r="H36" i="87"/>
  <c r="I36" i="87"/>
  <c r="J36" i="87" s="1"/>
  <c r="K36" i="87" s="1"/>
  <c r="G37" i="87"/>
  <c r="H37" i="87"/>
  <c r="I37" i="87" s="1"/>
  <c r="J37" i="87" s="1"/>
  <c r="K37" i="87" s="1"/>
  <c r="G38" i="87"/>
  <c r="H38" i="87"/>
  <c r="I38" i="87"/>
  <c r="J38" i="87"/>
  <c r="K38" i="87"/>
  <c r="G39" i="87"/>
  <c r="H39" i="87"/>
  <c r="I39" i="87"/>
  <c r="J39" i="87"/>
  <c r="K39" i="87"/>
  <c r="G40" i="87"/>
  <c r="H40" i="87"/>
  <c r="I40" i="87"/>
  <c r="J40" i="87" s="1"/>
  <c r="K40" i="87" s="1"/>
  <c r="G41" i="87"/>
  <c r="H41" i="87"/>
  <c r="I41" i="87"/>
  <c r="J41" i="87"/>
  <c r="K41" i="87" s="1"/>
  <c r="G42" i="87"/>
  <c r="H42" i="87"/>
  <c r="I42" i="87" s="1"/>
  <c r="J42" i="87" s="1"/>
  <c r="K42" i="87" s="1"/>
  <c r="G43" i="87"/>
  <c r="H43" i="87"/>
  <c r="I43" i="87" s="1"/>
  <c r="J43" i="87" s="1"/>
  <c r="K43" i="87" s="1"/>
  <c r="G44" i="87"/>
  <c r="H44" i="87"/>
  <c r="I44" i="87"/>
  <c r="J44" i="87" s="1"/>
  <c r="K44" i="87" s="1"/>
  <c r="G45" i="87"/>
  <c r="H45" i="87"/>
  <c r="I45" i="87" s="1"/>
  <c r="J45" i="87" s="1"/>
  <c r="K45" i="87" s="1"/>
  <c r="G46" i="87"/>
  <c r="H46" i="87"/>
  <c r="I46" i="87"/>
  <c r="J46" i="87"/>
  <c r="K46" i="87"/>
  <c r="G47" i="87"/>
  <c r="H47" i="87"/>
  <c r="I47" i="87"/>
  <c r="J47" i="87"/>
  <c r="K47" i="87"/>
  <c r="G48" i="87"/>
  <c r="H48" i="87"/>
  <c r="I48" i="87"/>
  <c r="J48" i="87"/>
  <c r="K48" i="87" s="1"/>
  <c r="G49" i="87"/>
  <c r="H49" i="87"/>
  <c r="I49" i="87"/>
  <c r="J49" i="87"/>
  <c r="K49" i="87" s="1"/>
  <c r="G50" i="87"/>
  <c r="H50" i="87"/>
  <c r="I50" i="87"/>
  <c r="J50" i="87" s="1"/>
  <c r="K50" i="87" s="1"/>
  <c r="G51" i="87"/>
  <c r="H51" i="87"/>
  <c r="I51" i="87" s="1"/>
  <c r="J51" i="87" s="1"/>
  <c r="K51" i="87" s="1"/>
  <c r="G52" i="87"/>
  <c r="H52" i="87"/>
  <c r="I52" i="87"/>
  <c r="J52" i="87" s="1"/>
  <c r="K52" i="87" s="1"/>
  <c r="G53" i="87"/>
  <c r="H53" i="87"/>
  <c r="I53" i="87" s="1"/>
  <c r="J53" i="87" s="1"/>
  <c r="K53" i="87" s="1"/>
  <c r="G54" i="87"/>
  <c r="H54" i="87"/>
  <c r="I54" i="87"/>
  <c r="J54" i="87"/>
  <c r="K54" i="87"/>
  <c r="G55" i="87"/>
  <c r="H55" i="87"/>
  <c r="I55" i="87"/>
  <c r="J55" i="87"/>
  <c r="K55" i="87"/>
  <c r="G56" i="87"/>
  <c r="H56" i="87"/>
  <c r="I56" i="87"/>
  <c r="J56" i="87" s="1"/>
  <c r="K56" i="87" s="1"/>
  <c r="G57" i="87"/>
  <c r="H57" i="87"/>
  <c r="I57" i="87"/>
  <c r="J57" i="87"/>
  <c r="K57" i="87" s="1"/>
  <c r="G58" i="87"/>
  <c r="H58" i="87"/>
  <c r="I58" i="87" s="1"/>
  <c r="J58" i="87" s="1"/>
  <c r="K58" i="87" s="1"/>
  <c r="G59" i="87"/>
  <c r="H59" i="87"/>
  <c r="I59" i="87" s="1"/>
  <c r="J59" i="87" s="1"/>
  <c r="K59" i="87" s="1"/>
  <c r="G60" i="87"/>
  <c r="H60" i="87"/>
  <c r="I60" i="87"/>
  <c r="J60" i="87" s="1"/>
  <c r="K60" i="87" s="1"/>
  <c r="G61" i="87"/>
  <c r="H61" i="87"/>
  <c r="I61" i="87" s="1"/>
  <c r="J61" i="87" s="1"/>
  <c r="K61" i="87" s="1"/>
  <c r="G62" i="87"/>
  <c r="H62" i="87"/>
  <c r="I62" i="87"/>
  <c r="J62" i="87"/>
  <c r="K62" i="87"/>
  <c r="L15" i="88" l="1"/>
  <c r="N15" i="88" s="1"/>
  <c r="E15" i="88" s="1"/>
  <c r="L31" i="88"/>
  <c r="N31" i="88" s="1"/>
  <c r="E31" i="88" s="1"/>
  <c r="L47" i="88"/>
  <c r="N47" i="88" s="1"/>
  <c r="E47" i="88" s="1"/>
  <c r="L20" i="88"/>
  <c r="N20" i="88" s="1"/>
  <c r="E20" i="88" s="1"/>
  <c r="L36" i="88"/>
  <c r="N36" i="88" s="1"/>
  <c r="E36" i="88" s="1"/>
  <c r="L52" i="88"/>
  <c r="N52" i="88" s="1"/>
  <c r="E52" i="88" s="1"/>
  <c r="L55" i="88"/>
  <c r="N55" i="88" s="1"/>
  <c r="E55" i="88" s="1"/>
  <c r="L35" i="88"/>
  <c r="N35" i="88" s="1"/>
  <c r="E35" i="88" s="1"/>
  <c r="L37" i="88"/>
  <c r="N37" i="88" s="1"/>
  <c r="E37" i="88" s="1"/>
  <c r="L53" i="88"/>
  <c r="N53" i="88" s="1"/>
  <c r="E53" i="88" s="1"/>
  <c r="L13" i="88"/>
  <c r="N13" i="88" s="1"/>
  <c r="E13" i="88" s="1"/>
  <c r="L14" i="88"/>
  <c r="N14" i="88" s="1"/>
  <c r="E14" i="88" s="1"/>
  <c r="L29" i="88"/>
  <c r="N29" i="88" s="1"/>
  <c r="E29" i="88" s="1"/>
  <c r="L30" i="88"/>
  <c r="N30" i="88" s="1"/>
  <c r="E30" i="88" s="1"/>
  <c r="L45" i="88"/>
  <c r="N45" i="88" s="1"/>
  <c r="E45" i="88" s="1"/>
  <c r="L46" i="88"/>
  <c r="N46" i="88" s="1"/>
  <c r="E46" i="88" s="1"/>
  <c r="L61" i="88"/>
  <c r="N61" i="88" s="1"/>
  <c r="E61" i="88" s="1"/>
  <c r="L62" i="88"/>
  <c r="N62" i="88" s="1"/>
  <c r="E62" i="88" s="1"/>
  <c r="L23" i="88"/>
  <c r="N23" i="88" s="1"/>
  <c r="E23" i="88" s="1"/>
  <c r="L39" i="88"/>
  <c r="N39" i="88" s="1"/>
  <c r="E39" i="88" s="1"/>
  <c r="L19" i="88"/>
  <c r="N19" i="88" s="1"/>
  <c r="E19" i="88" s="1"/>
  <c r="L21" i="88"/>
  <c r="N21" i="88" s="1"/>
  <c r="E21" i="88" s="1"/>
  <c r="L22" i="88"/>
  <c r="N22" i="88" s="1"/>
  <c r="E22" i="88" s="1"/>
  <c r="L38" i="88"/>
  <c r="N38" i="88" s="1"/>
  <c r="E38" i="88" s="1"/>
  <c r="L51" i="88"/>
  <c r="N51" i="88" s="1"/>
  <c r="E51" i="88" s="1"/>
  <c r="L54" i="88"/>
  <c r="N54" i="88" s="1"/>
  <c r="E54" i="88" s="1"/>
  <c r="L34" i="88"/>
  <c r="N34" i="88" s="1"/>
  <c r="E34" i="88" s="1"/>
  <c r="L40" i="88"/>
  <c r="N40" i="88" s="1"/>
  <c r="E40" i="88" s="1"/>
  <c r="L43" i="88"/>
  <c r="N43" i="88" s="1"/>
  <c r="E43" i="88" s="1"/>
  <c r="L56" i="88"/>
  <c r="N56" i="88" s="1"/>
  <c r="E56" i="88" s="1"/>
  <c r="L48" i="88"/>
  <c r="N48" i="88" s="1"/>
  <c r="E48" i="88" s="1"/>
  <c r="L18" i="88"/>
  <c r="N18" i="88" s="1"/>
  <c r="E18" i="88" s="1"/>
  <c r="L44" i="88"/>
  <c r="N44" i="88" s="1"/>
  <c r="E44" i="88" s="1"/>
  <c r="L25" i="88"/>
  <c r="N25" i="88" s="1"/>
  <c r="E25" i="88" s="1"/>
  <c r="L17" i="88"/>
  <c r="N17" i="88" s="1"/>
  <c r="E17" i="88" s="1"/>
  <c r="L58" i="88"/>
  <c r="N58" i="88" s="1"/>
  <c r="E58" i="88" s="1"/>
  <c r="L59" i="88"/>
  <c r="N59" i="88" s="1"/>
  <c r="E59" i="88" s="1"/>
  <c r="L41" i="88"/>
  <c r="N41" i="88" s="1"/>
  <c r="E41" i="88" s="1"/>
  <c r="L49" i="88"/>
  <c r="N49" i="88" s="1"/>
  <c r="E49" i="88" s="1"/>
  <c r="L24" i="88"/>
  <c r="N24" i="88" s="1"/>
  <c r="E24" i="88" s="1"/>
  <c r="L12" i="88"/>
  <c r="N12" i="88" s="1"/>
  <c r="E12" i="88" s="1"/>
  <c r="L26" i="88"/>
  <c r="N26" i="88" s="1"/>
  <c r="E26" i="88" s="1"/>
  <c r="L27" i="88"/>
  <c r="N27" i="88" s="1"/>
  <c r="E27" i="88" s="1"/>
  <c r="L32" i="88"/>
  <c r="N32" i="88" s="1"/>
  <c r="E32" i="88" s="1"/>
  <c r="L60" i="88"/>
  <c r="N60" i="88" s="1"/>
  <c r="E60" i="88" s="1"/>
  <c r="L42" i="88"/>
  <c r="N42" i="88" s="1"/>
  <c r="E42" i="88" s="1"/>
  <c r="L57" i="88"/>
  <c r="N57" i="88" s="1"/>
  <c r="E57" i="88" s="1"/>
  <c r="L11" i="88"/>
  <c r="N11" i="88" s="1"/>
  <c r="E11" i="88" s="1"/>
  <c r="L50" i="88"/>
  <c r="N50" i="88" s="1"/>
  <c r="E50" i="88" s="1"/>
  <c r="L28" i="88"/>
  <c r="N28" i="88" s="1"/>
  <c r="E28" i="88" s="1"/>
  <c r="M15" i="87"/>
  <c r="M61" i="87"/>
  <c r="M48" i="87"/>
  <c r="M56" i="87"/>
  <c r="M54" i="87"/>
  <c r="M31" i="87"/>
  <c r="M52" i="87"/>
  <c r="M25" i="87"/>
  <c r="M32" i="87"/>
  <c r="M62" i="87"/>
  <c r="M26" i="87"/>
  <c r="M16" i="87"/>
  <c r="M41" i="87"/>
  <c r="L36" i="87"/>
  <c r="L49" i="87"/>
  <c r="M43" i="87"/>
  <c r="I6" i="87"/>
  <c r="L32" i="87" s="1"/>
  <c r="N32" i="87" s="1"/>
  <c r="E32" i="87" s="1"/>
  <c r="L10" i="87"/>
  <c r="N10" i="87" s="1"/>
  <c r="L43" i="87"/>
  <c r="N43" i="87" s="1"/>
  <c r="E43" i="87" s="1"/>
  <c r="M49" i="87"/>
  <c r="L48" i="87"/>
  <c r="N48" i="87" s="1"/>
  <c r="E48" i="87" s="1"/>
  <c r="I7" i="87"/>
  <c r="M10" i="87"/>
  <c r="M47" i="87"/>
  <c r="L35" i="87"/>
  <c r="L33" i="87"/>
  <c r="M24" i="87"/>
  <c r="M59" i="87"/>
  <c r="L40" i="87"/>
  <c r="L34" i="87"/>
  <c r="L25" i="87"/>
  <c r="N25" i="87" s="1"/>
  <c r="E25" i="87" s="1"/>
  <c r="M19" i="87"/>
  <c r="B6" i="86"/>
  <c r="B7" i="86"/>
  <c r="E10" i="86"/>
  <c r="G10" i="86"/>
  <c r="I6" i="86" s="1"/>
  <c r="L13" i="86" s="1"/>
  <c r="H10" i="86"/>
  <c r="I10" i="86"/>
  <c r="J10" i="86" s="1"/>
  <c r="K10" i="86" s="1"/>
  <c r="L10" i="86"/>
  <c r="G11" i="86"/>
  <c r="H11" i="86"/>
  <c r="I11" i="86" s="1"/>
  <c r="J11" i="86" s="1"/>
  <c r="K11" i="86"/>
  <c r="L11" i="86"/>
  <c r="G12" i="86"/>
  <c r="H12" i="86"/>
  <c r="I12" i="86"/>
  <c r="J12" i="86"/>
  <c r="K12" i="86"/>
  <c r="L12" i="86"/>
  <c r="G13" i="86"/>
  <c r="H13" i="86"/>
  <c r="I13" i="86"/>
  <c r="J13" i="86"/>
  <c r="K13" i="86"/>
  <c r="G14" i="86"/>
  <c r="H14" i="86"/>
  <c r="I14" i="86"/>
  <c r="J14" i="86"/>
  <c r="K14" i="86"/>
  <c r="G15" i="86"/>
  <c r="H15" i="86"/>
  <c r="I15" i="86"/>
  <c r="J15" i="86"/>
  <c r="K15" i="86"/>
  <c r="L15" i="86"/>
  <c r="G16" i="86"/>
  <c r="H16" i="86"/>
  <c r="I16" i="86"/>
  <c r="J16" i="86"/>
  <c r="K16" i="86"/>
  <c r="G17" i="86"/>
  <c r="H17" i="86"/>
  <c r="I17" i="86"/>
  <c r="J17" i="86"/>
  <c r="K17" i="86" s="1"/>
  <c r="G18" i="86"/>
  <c r="L18" i="86" s="1"/>
  <c r="H18" i="86"/>
  <c r="I18" i="86"/>
  <c r="J18" i="86" s="1"/>
  <c r="K18" i="86" s="1"/>
  <c r="G19" i="86"/>
  <c r="L19" i="86" s="1"/>
  <c r="H19" i="86"/>
  <c r="I19" i="86" s="1"/>
  <c r="J19" i="86" s="1"/>
  <c r="K19" i="86" s="1"/>
  <c r="G20" i="86"/>
  <c r="L20" i="86" s="1"/>
  <c r="H20" i="86"/>
  <c r="I20" i="86"/>
  <c r="J20" i="86"/>
  <c r="K20" i="86"/>
  <c r="G21" i="86"/>
  <c r="H21" i="86"/>
  <c r="I21" i="86"/>
  <c r="J21" i="86"/>
  <c r="K21" i="86"/>
  <c r="G22" i="86"/>
  <c r="H22" i="86"/>
  <c r="I22" i="86" s="1"/>
  <c r="J22" i="86" s="1"/>
  <c r="K22" i="86" s="1"/>
  <c r="G23" i="86"/>
  <c r="L23" i="86" s="1"/>
  <c r="H23" i="86"/>
  <c r="I23" i="86"/>
  <c r="J23" i="86" s="1"/>
  <c r="K23" i="86" s="1"/>
  <c r="G24" i="86"/>
  <c r="L24" i="86" s="1"/>
  <c r="H24" i="86"/>
  <c r="I24" i="86"/>
  <c r="J24" i="86"/>
  <c r="K24" i="86" s="1"/>
  <c r="G25" i="86"/>
  <c r="H25" i="86"/>
  <c r="I25" i="86"/>
  <c r="J25" i="86"/>
  <c r="K25" i="86" s="1"/>
  <c r="G26" i="86"/>
  <c r="H26" i="86"/>
  <c r="I26" i="86"/>
  <c r="J26" i="86" s="1"/>
  <c r="K26" i="86" s="1"/>
  <c r="L26" i="86"/>
  <c r="G27" i="86"/>
  <c r="H27" i="86"/>
  <c r="I27" i="86" s="1"/>
  <c r="J27" i="86" s="1"/>
  <c r="K27" i="86"/>
  <c r="L27" i="86"/>
  <c r="G28" i="86"/>
  <c r="H28" i="86"/>
  <c r="I28" i="86"/>
  <c r="J28" i="86"/>
  <c r="K28" i="86"/>
  <c r="L28" i="86"/>
  <c r="G29" i="86"/>
  <c r="H29" i="86"/>
  <c r="I29" i="86"/>
  <c r="J29" i="86"/>
  <c r="K29" i="86"/>
  <c r="L29" i="86"/>
  <c r="G30" i="86"/>
  <c r="H30" i="86"/>
  <c r="I30" i="86"/>
  <c r="J30" i="86"/>
  <c r="K30" i="86"/>
  <c r="L30" i="86"/>
  <c r="G31" i="86"/>
  <c r="H31" i="86"/>
  <c r="I31" i="86"/>
  <c r="J31" i="86"/>
  <c r="K31" i="86"/>
  <c r="L31" i="86"/>
  <c r="G32" i="86"/>
  <c r="L32" i="86" s="1"/>
  <c r="H32" i="86"/>
  <c r="I32" i="86"/>
  <c r="J32" i="86"/>
  <c r="K32" i="86"/>
  <c r="G33" i="86"/>
  <c r="L33" i="86" s="1"/>
  <c r="H33" i="86"/>
  <c r="I33" i="86" s="1"/>
  <c r="J33" i="86" s="1"/>
  <c r="K33" i="86" s="1"/>
  <c r="G34" i="86"/>
  <c r="L34" i="86" s="1"/>
  <c r="H34" i="86"/>
  <c r="I34" i="86"/>
  <c r="J34" i="86" s="1"/>
  <c r="K34" i="86" s="1"/>
  <c r="G35" i="86"/>
  <c r="H35" i="86"/>
  <c r="I35" i="86" s="1"/>
  <c r="J35" i="86" s="1"/>
  <c r="K35" i="86"/>
  <c r="L35" i="86"/>
  <c r="G36" i="86"/>
  <c r="L36" i="86" s="1"/>
  <c r="H36" i="86"/>
  <c r="I36" i="86"/>
  <c r="J36" i="86"/>
  <c r="K36" i="86"/>
  <c r="G37" i="86"/>
  <c r="H37" i="86"/>
  <c r="I37" i="86"/>
  <c r="J37" i="86"/>
  <c r="K37" i="86" s="1"/>
  <c r="G38" i="86"/>
  <c r="H38" i="86"/>
  <c r="I38" i="86"/>
  <c r="J38" i="86"/>
  <c r="K38" i="86" s="1"/>
  <c r="G39" i="86"/>
  <c r="L39" i="86" s="1"/>
  <c r="H39" i="86"/>
  <c r="I39" i="86"/>
  <c r="J39" i="86"/>
  <c r="K39" i="86"/>
  <c r="G40" i="86"/>
  <c r="H40" i="86"/>
  <c r="I40" i="86"/>
  <c r="J40" i="86"/>
  <c r="K40" i="86"/>
  <c r="G41" i="86"/>
  <c r="H41" i="86"/>
  <c r="I41" i="86"/>
  <c r="J41" i="86"/>
  <c r="K41" i="86" s="1"/>
  <c r="G42" i="86"/>
  <c r="H42" i="86"/>
  <c r="I42" i="86"/>
  <c r="J42" i="86" s="1"/>
  <c r="K42" i="86" s="1"/>
  <c r="G43" i="86"/>
  <c r="L43" i="86" s="1"/>
  <c r="H43" i="86"/>
  <c r="I43" i="86" s="1"/>
  <c r="J43" i="86" s="1"/>
  <c r="K43" i="86"/>
  <c r="G44" i="86"/>
  <c r="L44" i="86" s="1"/>
  <c r="H44" i="86"/>
  <c r="I44" i="86"/>
  <c r="J44" i="86"/>
  <c r="K44" i="86" s="1"/>
  <c r="G45" i="86"/>
  <c r="H45" i="86"/>
  <c r="I45" i="86"/>
  <c r="J45" i="86"/>
  <c r="K45" i="86"/>
  <c r="L45" i="86"/>
  <c r="G46" i="86"/>
  <c r="H46" i="86"/>
  <c r="I46" i="86"/>
  <c r="J46" i="86"/>
  <c r="K46" i="86"/>
  <c r="L46" i="86"/>
  <c r="G47" i="86"/>
  <c r="L47" i="86" s="1"/>
  <c r="H47" i="86"/>
  <c r="I47" i="86" s="1"/>
  <c r="J47" i="86" s="1"/>
  <c r="K47" i="86" s="1"/>
  <c r="G48" i="86"/>
  <c r="L48" i="86" s="1"/>
  <c r="H48" i="86"/>
  <c r="I48" i="86"/>
  <c r="J48" i="86" s="1"/>
  <c r="K48" i="86" s="1"/>
  <c r="G49" i="86"/>
  <c r="L49" i="86" s="1"/>
  <c r="H49" i="86"/>
  <c r="I49" i="86"/>
  <c r="J49" i="86"/>
  <c r="K49" i="86" s="1"/>
  <c r="G50" i="86"/>
  <c r="H50" i="86"/>
  <c r="I50" i="86"/>
  <c r="J50" i="86" s="1"/>
  <c r="K50" i="86" s="1"/>
  <c r="L50" i="86"/>
  <c r="G51" i="86"/>
  <c r="H51" i="86"/>
  <c r="I51" i="86" s="1"/>
  <c r="J51" i="86" s="1"/>
  <c r="K51" i="86"/>
  <c r="L51" i="86"/>
  <c r="G52" i="86"/>
  <c r="H52" i="86"/>
  <c r="I52" i="86"/>
  <c r="J52" i="86"/>
  <c r="K52" i="86"/>
  <c r="L52" i="86"/>
  <c r="G53" i="86"/>
  <c r="H53" i="86"/>
  <c r="I53" i="86"/>
  <c r="J53" i="86"/>
  <c r="K53" i="86"/>
  <c r="L53" i="86"/>
  <c r="G54" i="86"/>
  <c r="H54" i="86"/>
  <c r="I54" i="86"/>
  <c r="J54" i="86"/>
  <c r="K54" i="86"/>
  <c r="L54" i="86"/>
  <c r="G55" i="86"/>
  <c r="H55" i="86"/>
  <c r="I55" i="86"/>
  <c r="J55" i="86"/>
  <c r="K55" i="86"/>
  <c r="L55" i="86"/>
  <c r="G56" i="86"/>
  <c r="H56" i="86"/>
  <c r="I56" i="86"/>
  <c r="J56" i="86"/>
  <c r="K56" i="86"/>
  <c r="G57" i="86"/>
  <c r="L57" i="86" s="1"/>
  <c r="H57" i="86"/>
  <c r="I57" i="86"/>
  <c r="J57" i="86"/>
  <c r="K57" i="86" s="1"/>
  <c r="G58" i="86"/>
  <c r="L58" i="86" s="1"/>
  <c r="H58" i="86"/>
  <c r="I58" i="86" s="1"/>
  <c r="J58" i="86" s="1"/>
  <c r="K58" i="86" s="1"/>
  <c r="G59" i="86"/>
  <c r="L59" i="86" s="1"/>
  <c r="H59" i="86"/>
  <c r="I59" i="86" s="1"/>
  <c r="J59" i="86" s="1"/>
  <c r="K59" i="86"/>
  <c r="G60" i="86"/>
  <c r="L60" i="86" s="1"/>
  <c r="H60" i="86"/>
  <c r="I60" i="86"/>
  <c r="J60" i="86"/>
  <c r="K60" i="86" s="1"/>
  <c r="G61" i="86"/>
  <c r="H61" i="86"/>
  <c r="I61" i="86"/>
  <c r="J61" i="86" s="1"/>
  <c r="K61" i="86" s="1"/>
  <c r="G62" i="86"/>
  <c r="L62" i="86" s="1"/>
  <c r="H62" i="86"/>
  <c r="I62" i="86"/>
  <c r="J62" i="86" s="1"/>
  <c r="K62" i="86" s="1"/>
  <c r="L27" i="87" l="1"/>
  <c r="L51" i="87"/>
  <c r="L17" i="87"/>
  <c r="L50" i="87"/>
  <c r="N50" i="87" s="1"/>
  <c r="E50" i="87" s="1"/>
  <c r="L18" i="87"/>
  <c r="N18" i="87" s="1"/>
  <c r="E18" i="87" s="1"/>
  <c r="L28" i="87"/>
  <c r="N28" i="87" s="1"/>
  <c r="E28" i="87" s="1"/>
  <c r="L44" i="87"/>
  <c r="M44" i="87"/>
  <c r="M30" i="87"/>
  <c r="M20" i="87"/>
  <c r="M37" i="87"/>
  <c r="M46" i="87"/>
  <c r="M13" i="87"/>
  <c r="M14" i="87"/>
  <c r="M60" i="87"/>
  <c r="M21" i="87"/>
  <c r="M22" i="87"/>
  <c r="M12" i="87"/>
  <c r="M29" i="87"/>
  <c r="M38" i="87"/>
  <c r="M28" i="87"/>
  <c r="M45" i="87"/>
  <c r="L16" i="87"/>
  <c r="N16" i="87" s="1"/>
  <c r="E16" i="87" s="1"/>
  <c r="L20" i="87"/>
  <c r="M34" i="87"/>
  <c r="M36" i="87"/>
  <c r="N36" i="87" s="1"/>
  <c r="E36" i="87" s="1"/>
  <c r="M58" i="87"/>
  <c r="L61" i="87"/>
  <c r="N61" i="87" s="1"/>
  <c r="E61" i="87" s="1"/>
  <c r="L62" i="87"/>
  <c r="N62" i="87" s="1"/>
  <c r="E62" i="87" s="1"/>
  <c r="L46" i="87"/>
  <c r="N46" i="87" s="1"/>
  <c r="E46" i="87" s="1"/>
  <c r="L15" i="87"/>
  <c r="N15" i="87" s="1"/>
  <c r="E15" i="87" s="1"/>
  <c r="L39" i="87"/>
  <c r="L37" i="87"/>
  <c r="L45" i="87"/>
  <c r="L54" i="87"/>
  <c r="N54" i="87" s="1"/>
  <c r="E54" i="87" s="1"/>
  <c r="L13" i="87"/>
  <c r="L14" i="87"/>
  <c r="L23" i="87"/>
  <c r="N23" i="87" s="1"/>
  <c r="E23" i="87" s="1"/>
  <c r="L21" i="87"/>
  <c r="N21" i="87" s="1"/>
  <c r="E21" i="87" s="1"/>
  <c r="L22" i="87"/>
  <c r="L31" i="87"/>
  <c r="N31" i="87" s="1"/>
  <c r="E31" i="87" s="1"/>
  <c r="L29" i="87"/>
  <c r="L30" i="87"/>
  <c r="N30" i="87" s="1"/>
  <c r="E30" i="87" s="1"/>
  <c r="L38" i="87"/>
  <c r="N38" i="87" s="1"/>
  <c r="E38" i="87" s="1"/>
  <c r="L47" i="87"/>
  <c r="N47" i="87" s="1"/>
  <c r="E47" i="87" s="1"/>
  <c r="L55" i="87"/>
  <c r="N55" i="87" s="1"/>
  <c r="E55" i="87" s="1"/>
  <c r="L53" i="87"/>
  <c r="L19" i="87"/>
  <c r="N19" i="87" s="1"/>
  <c r="E19" i="87" s="1"/>
  <c r="L60" i="87"/>
  <c r="N60" i="87" s="1"/>
  <c r="E60" i="87" s="1"/>
  <c r="M50" i="87"/>
  <c r="M51" i="87"/>
  <c r="L56" i="87"/>
  <c r="N56" i="87" s="1"/>
  <c r="E56" i="87" s="1"/>
  <c r="M55" i="87"/>
  <c r="M35" i="87"/>
  <c r="N35" i="87" s="1"/>
  <c r="E35" i="87" s="1"/>
  <c r="L24" i="87"/>
  <c r="N24" i="87" s="1"/>
  <c r="E24" i="87" s="1"/>
  <c r="M33" i="87"/>
  <c r="M57" i="87"/>
  <c r="M53" i="87"/>
  <c r="M42" i="87"/>
  <c r="N34" i="87"/>
  <c r="E34" i="87" s="1"/>
  <c r="N33" i="87"/>
  <c r="E33" i="87" s="1"/>
  <c r="N40" i="87"/>
  <c r="E40" i="87" s="1"/>
  <c r="N49" i="87"/>
  <c r="E49" i="87" s="1"/>
  <c r="L11" i="87"/>
  <c r="L58" i="87"/>
  <c r="L57" i="87"/>
  <c r="N57" i="87" s="1"/>
  <c r="E57" i="87" s="1"/>
  <c r="L12" i="87"/>
  <c r="N12" i="87" s="1"/>
  <c r="E12" i="87" s="1"/>
  <c r="L26" i="87"/>
  <c r="N26" i="87" s="1"/>
  <c r="E26" i="87" s="1"/>
  <c r="L52" i="87"/>
  <c r="N52" i="87" s="1"/>
  <c r="E52" i="87" s="1"/>
  <c r="M11" i="87"/>
  <c r="M18" i="87"/>
  <c r="M27" i="87"/>
  <c r="L42" i="87"/>
  <c r="L41" i="87"/>
  <c r="N41" i="87" s="1"/>
  <c r="E41" i="87" s="1"/>
  <c r="M39" i="87"/>
  <c r="L59" i="87"/>
  <c r="N59" i="87" s="1"/>
  <c r="E59" i="87" s="1"/>
  <c r="M40" i="87"/>
  <c r="M17" i="87"/>
  <c r="M23" i="87"/>
  <c r="M34" i="86"/>
  <c r="N34" i="86" s="1"/>
  <c r="E34" i="86" s="1"/>
  <c r="M19" i="86"/>
  <c r="N19" i="86" s="1"/>
  <c r="E19" i="86" s="1"/>
  <c r="M23" i="86"/>
  <c r="N23" i="86" s="1"/>
  <c r="E23" i="86" s="1"/>
  <c r="M13" i="86"/>
  <c r="N13" i="86" s="1"/>
  <c r="E13" i="86" s="1"/>
  <c r="M33" i="86"/>
  <c r="N33" i="86" s="1"/>
  <c r="E33" i="86" s="1"/>
  <c r="M59" i="86"/>
  <c r="N59" i="86" s="1"/>
  <c r="E59" i="86" s="1"/>
  <c r="M61" i="86"/>
  <c r="M36" i="86"/>
  <c r="N36" i="86" s="1"/>
  <c r="E36" i="86" s="1"/>
  <c r="M39" i="86"/>
  <c r="N39" i="86" s="1"/>
  <c r="E39" i="86" s="1"/>
  <c r="M15" i="86"/>
  <c r="N15" i="86" s="1"/>
  <c r="E15" i="86" s="1"/>
  <c r="M55" i="86"/>
  <c r="N55" i="86" s="1"/>
  <c r="E55" i="86" s="1"/>
  <c r="L42" i="86"/>
  <c r="M32" i="86"/>
  <c r="N32" i="86" s="1"/>
  <c r="E32" i="86" s="1"/>
  <c r="L25" i="86"/>
  <c r="L22" i="86"/>
  <c r="L21" i="86"/>
  <c r="L61" i="86"/>
  <c r="L40" i="86"/>
  <c r="I7" i="86"/>
  <c r="M12" i="86" s="1"/>
  <c r="N12" i="86" s="1"/>
  <c r="E12" i="86" s="1"/>
  <c r="L41" i="86"/>
  <c r="L38" i="86"/>
  <c r="L37" i="86"/>
  <c r="L16" i="86"/>
  <c r="L56" i="86"/>
  <c r="L17" i="86"/>
  <c r="L14" i="86"/>
  <c r="B6" i="85"/>
  <c r="B7" i="85"/>
  <c r="E10" i="85"/>
  <c r="G10" i="85"/>
  <c r="H10" i="85"/>
  <c r="I10" i="85"/>
  <c r="J10" i="85" s="1"/>
  <c r="K10" i="85" s="1"/>
  <c r="G11" i="85"/>
  <c r="H11" i="85"/>
  <c r="I11" i="85" s="1"/>
  <c r="J11" i="85" s="1"/>
  <c r="K11" i="85" s="1"/>
  <c r="G12" i="85"/>
  <c r="H12" i="85"/>
  <c r="I12" i="85" s="1"/>
  <c r="J12" i="85" s="1"/>
  <c r="K12" i="85" s="1"/>
  <c r="G13" i="85"/>
  <c r="H13" i="85"/>
  <c r="I13" i="85" s="1"/>
  <c r="J13" i="85" s="1"/>
  <c r="K13" i="85"/>
  <c r="G14" i="85"/>
  <c r="H14" i="85"/>
  <c r="I14" i="85"/>
  <c r="J14" i="85"/>
  <c r="K14" i="85"/>
  <c r="G15" i="85"/>
  <c r="H15" i="85"/>
  <c r="I15" i="85"/>
  <c r="J15" i="85"/>
  <c r="K15" i="85"/>
  <c r="G16" i="85"/>
  <c r="H16" i="85"/>
  <c r="I16" i="85" s="1"/>
  <c r="J16" i="85" s="1"/>
  <c r="K16" i="85" s="1"/>
  <c r="G17" i="85"/>
  <c r="H17" i="85"/>
  <c r="I17" i="85"/>
  <c r="J17" i="85"/>
  <c r="K17" i="85" s="1"/>
  <c r="G18" i="85"/>
  <c r="H18" i="85"/>
  <c r="I18" i="85" s="1"/>
  <c r="J18" i="85" s="1"/>
  <c r="K18" i="85" s="1"/>
  <c r="G19" i="85"/>
  <c r="H19" i="85"/>
  <c r="I19" i="85" s="1"/>
  <c r="J19" i="85" s="1"/>
  <c r="K19" i="85" s="1"/>
  <c r="G20" i="85"/>
  <c r="H20" i="85"/>
  <c r="I20" i="85"/>
  <c r="J20" i="85" s="1"/>
  <c r="K20" i="85" s="1"/>
  <c r="G21" i="85"/>
  <c r="H21" i="85"/>
  <c r="I21" i="85" s="1"/>
  <c r="J21" i="85" s="1"/>
  <c r="K21" i="85"/>
  <c r="G22" i="85"/>
  <c r="H22" i="85"/>
  <c r="I22" i="85"/>
  <c r="J22" i="85"/>
  <c r="K22" i="85"/>
  <c r="G23" i="85"/>
  <c r="H23" i="85"/>
  <c r="I23" i="85"/>
  <c r="J23" i="85" s="1"/>
  <c r="K23" i="85" s="1"/>
  <c r="G24" i="85"/>
  <c r="H24" i="85"/>
  <c r="I24" i="85"/>
  <c r="J24" i="85"/>
  <c r="K24" i="85"/>
  <c r="G25" i="85"/>
  <c r="H25" i="85"/>
  <c r="I25" i="85"/>
  <c r="J25" i="85"/>
  <c r="K25" i="85" s="1"/>
  <c r="G26" i="85"/>
  <c r="H26" i="85"/>
  <c r="I26" i="85" s="1"/>
  <c r="J26" i="85" s="1"/>
  <c r="K26" i="85" s="1"/>
  <c r="G27" i="85"/>
  <c r="H27" i="85"/>
  <c r="I27" i="85" s="1"/>
  <c r="J27" i="85"/>
  <c r="K27" i="85" s="1"/>
  <c r="G28" i="85"/>
  <c r="H28" i="85"/>
  <c r="I28" i="85"/>
  <c r="J28" i="85" s="1"/>
  <c r="K28" i="85" s="1"/>
  <c r="G29" i="85"/>
  <c r="H29" i="85"/>
  <c r="I29" i="85" s="1"/>
  <c r="J29" i="85" s="1"/>
  <c r="K29" i="85"/>
  <c r="G30" i="85"/>
  <c r="H30" i="85"/>
  <c r="I30" i="85"/>
  <c r="J30" i="85"/>
  <c r="K30" i="85"/>
  <c r="G31" i="85"/>
  <c r="H31" i="85"/>
  <c r="I31" i="85"/>
  <c r="J31" i="85"/>
  <c r="K31" i="85"/>
  <c r="G32" i="85"/>
  <c r="H32" i="85"/>
  <c r="I32" i="85" s="1"/>
  <c r="J32" i="85" s="1"/>
  <c r="K32" i="85" s="1"/>
  <c r="G33" i="85"/>
  <c r="H33" i="85"/>
  <c r="I33" i="85"/>
  <c r="J33" i="85" s="1"/>
  <c r="K33" i="85" s="1"/>
  <c r="G34" i="85"/>
  <c r="H34" i="85"/>
  <c r="I34" i="85"/>
  <c r="J34" i="85" s="1"/>
  <c r="K34" i="85"/>
  <c r="G35" i="85"/>
  <c r="H35" i="85"/>
  <c r="I35" i="85" s="1"/>
  <c r="J35" i="85"/>
  <c r="K35" i="85" s="1"/>
  <c r="G36" i="85"/>
  <c r="H36" i="85"/>
  <c r="I36" i="85"/>
  <c r="J36" i="85" s="1"/>
  <c r="K36" i="85" s="1"/>
  <c r="G37" i="85"/>
  <c r="H37" i="85"/>
  <c r="I37" i="85" s="1"/>
  <c r="J37" i="85" s="1"/>
  <c r="K37" i="85" s="1"/>
  <c r="G38" i="85"/>
  <c r="H38" i="85"/>
  <c r="I38" i="85"/>
  <c r="J38" i="85"/>
  <c r="K38" i="85" s="1"/>
  <c r="G39" i="85"/>
  <c r="H39" i="85"/>
  <c r="I39" i="85"/>
  <c r="J39" i="85"/>
  <c r="K39" i="85" s="1"/>
  <c r="G40" i="85"/>
  <c r="H40" i="85"/>
  <c r="I40" i="85"/>
  <c r="J40" i="85"/>
  <c r="K40" i="85"/>
  <c r="G41" i="85"/>
  <c r="H41" i="85"/>
  <c r="I41" i="85"/>
  <c r="J41" i="85"/>
  <c r="K41" i="85" s="1"/>
  <c r="G42" i="85"/>
  <c r="H42" i="85"/>
  <c r="I42" i="85"/>
  <c r="J42" i="85" s="1"/>
  <c r="K42" i="85"/>
  <c r="G43" i="85"/>
  <c r="H43" i="85"/>
  <c r="I43" i="85" s="1"/>
  <c r="J43" i="85"/>
  <c r="K43" i="85" s="1"/>
  <c r="G44" i="85"/>
  <c r="H44" i="85"/>
  <c r="I44" i="85"/>
  <c r="J44" i="85" s="1"/>
  <c r="K44" i="85" s="1"/>
  <c r="G45" i="85"/>
  <c r="H45" i="85"/>
  <c r="I45" i="85" s="1"/>
  <c r="J45" i="85" s="1"/>
  <c r="K45" i="85"/>
  <c r="G46" i="85"/>
  <c r="H46" i="85"/>
  <c r="I46" i="85"/>
  <c r="J46" i="85"/>
  <c r="K46" i="85"/>
  <c r="G47" i="85"/>
  <c r="H47" i="85"/>
  <c r="I47" i="85"/>
  <c r="J47" i="85"/>
  <c r="K47" i="85"/>
  <c r="G48" i="85"/>
  <c r="H48" i="85"/>
  <c r="I48" i="85"/>
  <c r="J48" i="85"/>
  <c r="K48" i="85"/>
  <c r="G49" i="85"/>
  <c r="H49" i="85"/>
  <c r="I49" i="85"/>
  <c r="J49" i="85"/>
  <c r="K49" i="85"/>
  <c r="G50" i="85"/>
  <c r="H50" i="85"/>
  <c r="I50" i="85"/>
  <c r="J50" i="85"/>
  <c r="K50" i="85"/>
  <c r="G51" i="85"/>
  <c r="H51" i="85"/>
  <c r="I51" i="85" s="1"/>
  <c r="J51" i="85" s="1"/>
  <c r="K51" i="85" s="1"/>
  <c r="G52" i="85"/>
  <c r="H52" i="85"/>
  <c r="I52" i="85"/>
  <c r="J52" i="85" s="1"/>
  <c r="K52" i="85" s="1"/>
  <c r="G53" i="85"/>
  <c r="H53" i="85"/>
  <c r="I53" i="85" s="1"/>
  <c r="J53" i="85" s="1"/>
  <c r="K53" i="85"/>
  <c r="G54" i="85"/>
  <c r="H54" i="85"/>
  <c r="I54" i="85"/>
  <c r="J54" i="85"/>
  <c r="K54" i="85"/>
  <c r="G55" i="85"/>
  <c r="H55" i="85"/>
  <c r="I55" i="85"/>
  <c r="J55" i="85"/>
  <c r="K55" i="85" s="1"/>
  <c r="G56" i="85"/>
  <c r="H56" i="85"/>
  <c r="I56" i="85"/>
  <c r="J56" i="85"/>
  <c r="K56" i="85" s="1"/>
  <c r="G57" i="85"/>
  <c r="H57" i="85"/>
  <c r="I57" i="85"/>
  <c r="J57" i="85"/>
  <c r="K57" i="85"/>
  <c r="G58" i="85"/>
  <c r="H58" i="85"/>
  <c r="I58" i="85"/>
  <c r="J58" i="85"/>
  <c r="K58" i="85"/>
  <c r="G59" i="85"/>
  <c r="H59" i="85"/>
  <c r="I59" i="85"/>
  <c r="J59" i="85"/>
  <c r="K59" i="85" s="1"/>
  <c r="G60" i="85"/>
  <c r="H60" i="85"/>
  <c r="I60" i="85"/>
  <c r="J60" i="85" s="1"/>
  <c r="K60" i="85"/>
  <c r="G61" i="85"/>
  <c r="H61" i="85"/>
  <c r="I61" i="85" s="1"/>
  <c r="J61" i="85"/>
  <c r="K61" i="85"/>
  <c r="G62" i="85"/>
  <c r="H62" i="85"/>
  <c r="I62" i="85"/>
  <c r="J62" i="85"/>
  <c r="K62" i="85"/>
  <c r="N17" i="87" l="1"/>
  <c r="E17" i="87" s="1"/>
  <c r="N29" i="87"/>
  <c r="E29" i="87" s="1"/>
  <c r="N42" i="87"/>
  <c r="E42" i="87" s="1"/>
  <c r="N58" i="87"/>
  <c r="E58" i="87" s="1"/>
  <c r="N37" i="87"/>
  <c r="E37" i="87" s="1"/>
  <c r="N27" i="87"/>
  <c r="E27" i="87" s="1"/>
  <c r="N14" i="87"/>
  <c r="E14" i="87" s="1"/>
  <c r="N13" i="87"/>
  <c r="E13" i="87" s="1"/>
  <c r="N45" i="87"/>
  <c r="E45" i="87" s="1"/>
  <c r="N51" i="87"/>
  <c r="E51" i="87" s="1"/>
  <c r="N11" i="87"/>
  <c r="E11" i="87" s="1"/>
  <c r="N22" i="87"/>
  <c r="E22" i="87" s="1"/>
  <c r="N39" i="87"/>
  <c r="E39" i="87" s="1"/>
  <c r="N20" i="87"/>
  <c r="E20" i="87" s="1"/>
  <c r="N53" i="87"/>
  <c r="E53" i="87" s="1"/>
  <c r="N44" i="87"/>
  <c r="E44" i="87" s="1"/>
  <c r="M60" i="86"/>
  <c r="N60" i="86" s="1"/>
  <c r="E60" i="86" s="1"/>
  <c r="N42" i="86"/>
  <c r="E42" i="86" s="1"/>
  <c r="M56" i="86"/>
  <c r="N56" i="86" s="1"/>
  <c r="E56" i="86" s="1"/>
  <c r="M38" i="86"/>
  <c r="M14" i="86"/>
  <c r="M47" i="86"/>
  <c r="N47" i="86" s="1"/>
  <c r="E47" i="86" s="1"/>
  <c r="M24" i="86"/>
  <c r="N24" i="86" s="1"/>
  <c r="E24" i="86" s="1"/>
  <c r="M31" i="86"/>
  <c r="N31" i="86" s="1"/>
  <c r="E31" i="86" s="1"/>
  <c r="M40" i="86"/>
  <c r="N40" i="86" s="1"/>
  <c r="E40" i="86" s="1"/>
  <c r="M54" i="86"/>
  <c r="N54" i="86" s="1"/>
  <c r="E54" i="86" s="1"/>
  <c r="N14" i="86"/>
  <c r="E14" i="86" s="1"/>
  <c r="M53" i="86"/>
  <c r="N53" i="86" s="1"/>
  <c r="E53" i="86" s="1"/>
  <c r="M22" i="86"/>
  <c r="N22" i="86" s="1"/>
  <c r="E22" i="86" s="1"/>
  <c r="M49" i="86"/>
  <c r="N49" i="86" s="1"/>
  <c r="E49" i="86" s="1"/>
  <c r="N38" i="86"/>
  <c r="E38" i="86" s="1"/>
  <c r="M20" i="86"/>
  <c r="N20" i="86" s="1"/>
  <c r="E20" i="86" s="1"/>
  <c r="M43" i="86"/>
  <c r="N43" i="86" s="1"/>
  <c r="E43" i="86" s="1"/>
  <c r="M17" i="86"/>
  <c r="M21" i="86"/>
  <c r="N21" i="86" s="1"/>
  <c r="E21" i="86" s="1"/>
  <c r="M42" i="86"/>
  <c r="M27" i="86"/>
  <c r="N27" i="86" s="1"/>
  <c r="E27" i="86" s="1"/>
  <c r="M41" i="86"/>
  <c r="N41" i="86" s="1"/>
  <c r="E41" i="86" s="1"/>
  <c r="M45" i="86"/>
  <c r="N45" i="86" s="1"/>
  <c r="E45" i="86" s="1"/>
  <c r="M46" i="86"/>
  <c r="N46" i="86" s="1"/>
  <c r="E46" i="86" s="1"/>
  <c r="M26" i="86"/>
  <c r="N26" i="86" s="1"/>
  <c r="E26" i="86" s="1"/>
  <c r="M28" i="86"/>
  <c r="N28" i="86" s="1"/>
  <c r="E28" i="86" s="1"/>
  <c r="M51" i="86"/>
  <c r="N51" i="86" s="1"/>
  <c r="E51" i="86" s="1"/>
  <c r="M11" i="86"/>
  <c r="N11" i="86" s="1"/>
  <c r="E11" i="86" s="1"/>
  <c r="M30" i="86"/>
  <c r="N30" i="86" s="1"/>
  <c r="E30" i="86" s="1"/>
  <c r="M18" i="86"/>
  <c r="N18" i="86" s="1"/>
  <c r="E18" i="86" s="1"/>
  <c r="M57" i="86"/>
  <c r="N57" i="86" s="1"/>
  <c r="E57" i="86" s="1"/>
  <c r="M25" i="86"/>
  <c r="N25" i="86" s="1"/>
  <c r="E25" i="86" s="1"/>
  <c r="M29" i="86"/>
  <c r="N29" i="86" s="1"/>
  <c r="E29" i="86" s="1"/>
  <c r="M50" i="86"/>
  <c r="N50" i="86" s="1"/>
  <c r="E50" i="86" s="1"/>
  <c r="M52" i="86"/>
  <c r="N52" i="86" s="1"/>
  <c r="E52" i="86" s="1"/>
  <c r="M44" i="86"/>
  <c r="N44" i="86" s="1"/>
  <c r="E44" i="86" s="1"/>
  <c r="M37" i="86"/>
  <c r="N37" i="86" s="1"/>
  <c r="E37" i="86" s="1"/>
  <c r="N17" i="86"/>
  <c r="E17" i="86" s="1"/>
  <c r="N61" i="86"/>
  <c r="E61" i="86" s="1"/>
  <c r="M16" i="86"/>
  <c r="N16" i="86" s="1"/>
  <c r="E16" i="86" s="1"/>
  <c r="M58" i="86"/>
  <c r="N58" i="86" s="1"/>
  <c r="E58" i="86" s="1"/>
  <c r="M35" i="86"/>
  <c r="N35" i="86" s="1"/>
  <c r="E35" i="86" s="1"/>
  <c r="M10" i="86"/>
  <c r="N10" i="86" s="1"/>
  <c r="M62" i="86"/>
  <c r="N62" i="86" s="1"/>
  <c r="E62" i="86" s="1"/>
  <c r="M48" i="86"/>
  <c r="N48" i="86" s="1"/>
  <c r="E48" i="86" s="1"/>
  <c r="L50" i="85"/>
  <c r="M51" i="85"/>
  <c r="M40" i="85"/>
  <c r="M24" i="85"/>
  <c r="M53" i="85"/>
  <c r="L33" i="85"/>
  <c r="M39" i="85"/>
  <c r="M32" i="85"/>
  <c r="M23" i="85"/>
  <c r="L57" i="85"/>
  <c r="M33" i="85"/>
  <c r="M26" i="85"/>
  <c r="M12" i="85"/>
  <c r="L26" i="85"/>
  <c r="M16" i="85"/>
  <c r="L43" i="85"/>
  <c r="L27" i="85"/>
  <c r="I7" i="85"/>
  <c r="M37" i="85" s="1"/>
  <c r="M10" i="85"/>
  <c r="M42" i="85"/>
  <c r="L35" i="85"/>
  <c r="M58" i="85"/>
  <c r="M31" i="85"/>
  <c r="M25" i="85"/>
  <c r="M50" i="85"/>
  <c r="L34" i="85"/>
  <c r="M15" i="85"/>
  <c r="I6" i="85"/>
  <c r="L10" i="85"/>
  <c r="L59" i="85"/>
  <c r="L18" i="85"/>
  <c r="L11" i="85"/>
  <c r="B6" i="84"/>
  <c r="B7" i="84"/>
  <c r="E10" i="84"/>
  <c r="G10" i="84"/>
  <c r="I6" i="84" s="1"/>
  <c r="H10" i="84"/>
  <c r="I10" i="84"/>
  <c r="J10" i="84"/>
  <c r="K10" i="84" s="1"/>
  <c r="G11" i="84"/>
  <c r="L11" i="84" s="1"/>
  <c r="H11" i="84"/>
  <c r="I11" i="84" s="1"/>
  <c r="J11" i="84" s="1"/>
  <c r="K11" i="84" s="1"/>
  <c r="G12" i="84"/>
  <c r="L12" i="84" s="1"/>
  <c r="H12" i="84"/>
  <c r="I12" i="84" s="1"/>
  <c r="J12" i="84" s="1"/>
  <c r="K12" i="84" s="1"/>
  <c r="G13" i="84"/>
  <c r="L13" i="84" s="1"/>
  <c r="H13" i="84"/>
  <c r="I13" i="84"/>
  <c r="J13" i="84" s="1"/>
  <c r="K13" i="84" s="1"/>
  <c r="G14" i="84"/>
  <c r="H14" i="84"/>
  <c r="I14" i="84" s="1"/>
  <c r="J14" i="84" s="1"/>
  <c r="K14" i="84" s="1"/>
  <c r="L14" i="84"/>
  <c r="G15" i="84"/>
  <c r="H15" i="84"/>
  <c r="I15" i="84"/>
  <c r="J15" i="84"/>
  <c r="K15" i="84"/>
  <c r="L15" i="84"/>
  <c r="G16" i="84"/>
  <c r="H16" i="84"/>
  <c r="I16" i="84"/>
  <c r="J16" i="84"/>
  <c r="K16" i="84"/>
  <c r="L16" i="84"/>
  <c r="G17" i="84"/>
  <c r="L17" i="84" s="1"/>
  <c r="H17" i="84"/>
  <c r="I17" i="84"/>
  <c r="J17" i="84" s="1"/>
  <c r="K17" i="84" s="1"/>
  <c r="G18" i="84"/>
  <c r="L18" i="84" s="1"/>
  <c r="H18" i="84"/>
  <c r="I18" i="84"/>
  <c r="J18" i="84"/>
  <c r="K18" i="84" s="1"/>
  <c r="G19" i="84"/>
  <c r="L19" i="84" s="1"/>
  <c r="H19" i="84"/>
  <c r="I19" i="84" s="1"/>
  <c r="J19" i="84" s="1"/>
  <c r="K19" i="84" s="1"/>
  <c r="G20" i="84"/>
  <c r="L20" i="84" s="1"/>
  <c r="H20" i="84"/>
  <c r="I20" i="84" s="1"/>
  <c r="J20" i="84" s="1"/>
  <c r="K20" i="84" s="1"/>
  <c r="G21" i="84"/>
  <c r="L21" i="84" s="1"/>
  <c r="H21" i="84"/>
  <c r="I21" i="84"/>
  <c r="J21" i="84" s="1"/>
  <c r="K21" i="84" s="1"/>
  <c r="G22" i="84"/>
  <c r="H22" i="84"/>
  <c r="I22" i="84" s="1"/>
  <c r="J22" i="84" s="1"/>
  <c r="K22" i="84" s="1"/>
  <c r="L22" i="84"/>
  <c r="G23" i="84"/>
  <c r="H23" i="84"/>
  <c r="I23" i="84"/>
  <c r="J23" i="84"/>
  <c r="K23" i="84"/>
  <c r="L23" i="84"/>
  <c r="G24" i="84"/>
  <c r="H24" i="84"/>
  <c r="I24" i="84"/>
  <c r="J24" i="84"/>
  <c r="K24" i="84"/>
  <c r="L24" i="84"/>
  <c r="G25" i="84"/>
  <c r="L25" i="84" s="1"/>
  <c r="H25" i="84"/>
  <c r="I25" i="84"/>
  <c r="J25" i="84" s="1"/>
  <c r="K25" i="84" s="1"/>
  <c r="G26" i="84"/>
  <c r="L26" i="84" s="1"/>
  <c r="H26" i="84"/>
  <c r="I26" i="84"/>
  <c r="J26" i="84"/>
  <c r="K26" i="84" s="1"/>
  <c r="G27" i="84"/>
  <c r="L27" i="84" s="1"/>
  <c r="H27" i="84"/>
  <c r="I27" i="84" s="1"/>
  <c r="J27" i="84" s="1"/>
  <c r="K27" i="84" s="1"/>
  <c r="G28" i="84"/>
  <c r="L28" i="84" s="1"/>
  <c r="H28" i="84"/>
  <c r="I28" i="84" s="1"/>
  <c r="J28" i="84" s="1"/>
  <c r="K28" i="84" s="1"/>
  <c r="G29" i="84"/>
  <c r="L29" i="84" s="1"/>
  <c r="H29" i="84"/>
  <c r="I29" i="84"/>
  <c r="J29" i="84" s="1"/>
  <c r="K29" i="84" s="1"/>
  <c r="G30" i="84"/>
  <c r="H30" i="84"/>
  <c r="I30" i="84" s="1"/>
  <c r="J30" i="84" s="1"/>
  <c r="K30" i="84" s="1"/>
  <c r="L30" i="84"/>
  <c r="G31" i="84"/>
  <c r="H31" i="84"/>
  <c r="I31" i="84"/>
  <c r="J31" i="84"/>
  <c r="K31" i="84"/>
  <c r="L31" i="84"/>
  <c r="G32" i="84"/>
  <c r="H32" i="84"/>
  <c r="I32" i="84"/>
  <c r="J32" i="84"/>
  <c r="K32" i="84"/>
  <c r="L32" i="84"/>
  <c r="G33" i="84"/>
  <c r="L33" i="84" s="1"/>
  <c r="H33" i="84"/>
  <c r="I33" i="84"/>
  <c r="J33" i="84"/>
  <c r="K33" i="84"/>
  <c r="G34" i="84"/>
  <c r="L34" i="84" s="1"/>
  <c r="H34" i="84"/>
  <c r="I34" i="84"/>
  <c r="J34" i="84" s="1"/>
  <c r="K34" i="84" s="1"/>
  <c r="G35" i="84"/>
  <c r="L35" i="84" s="1"/>
  <c r="H35" i="84"/>
  <c r="I35" i="84"/>
  <c r="J35" i="84" s="1"/>
  <c r="K35" i="84" s="1"/>
  <c r="G36" i="84"/>
  <c r="L36" i="84" s="1"/>
  <c r="H36" i="84"/>
  <c r="I36" i="84" s="1"/>
  <c r="J36" i="84" s="1"/>
  <c r="K36" i="84" s="1"/>
  <c r="G37" i="84"/>
  <c r="L37" i="84" s="1"/>
  <c r="H37" i="84"/>
  <c r="I37" i="84"/>
  <c r="J37" i="84" s="1"/>
  <c r="K37" i="84" s="1"/>
  <c r="G38" i="84"/>
  <c r="H38" i="84"/>
  <c r="I38" i="84" s="1"/>
  <c r="J38" i="84" s="1"/>
  <c r="K38" i="84" s="1"/>
  <c r="L38" i="84"/>
  <c r="G39" i="84"/>
  <c r="H39" i="84"/>
  <c r="I39" i="84"/>
  <c r="J39" i="84"/>
  <c r="K39" i="84"/>
  <c r="L39" i="84"/>
  <c r="G40" i="84"/>
  <c r="H40" i="84"/>
  <c r="I40" i="84"/>
  <c r="J40" i="84"/>
  <c r="K40" i="84"/>
  <c r="L40" i="84"/>
  <c r="G41" i="84"/>
  <c r="L41" i="84" s="1"/>
  <c r="H41" i="84"/>
  <c r="I41" i="84"/>
  <c r="J41" i="84"/>
  <c r="K41" i="84"/>
  <c r="G42" i="84"/>
  <c r="L42" i="84" s="1"/>
  <c r="H42" i="84"/>
  <c r="I42" i="84" s="1"/>
  <c r="J42" i="84" s="1"/>
  <c r="K42" i="84" s="1"/>
  <c r="G43" i="84"/>
  <c r="L43" i="84" s="1"/>
  <c r="H43" i="84"/>
  <c r="I43" i="84"/>
  <c r="J43" i="84" s="1"/>
  <c r="K43" i="84" s="1"/>
  <c r="G44" i="84"/>
  <c r="L44" i="84" s="1"/>
  <c r="H44" i="84"/>
  <c r="I44" i="84" s="1"/>
  <c r="J44" i="84" s="1"/>
  <c r="K44" i="84" s="1"/>
  <c r="G45" i="84"/>
  <c r="L45" i="84" s="1"/>
  <c r="H45" i="84"/>
  <c r="I45" i="84"/>
  <c r="J45" i="84" s="1"/>
  <c r="K45" i="84" s="1"/>
  <c r="G46" i="84"/>
  <c r="H46" i="84"/>
  <c r="I46" i="84" s="1"/>
  <c r="J46" i="84" s="1"/>
  <c r="K46" i="84" s="1"/>
  <c r="L46" i="84"/>
  <c r="G47" i="84"/>
  <c r="H47" i="84"/>
  <c r="I47" i="84"/>
  <c r="J47" i="84"/>
  <c r="K47" i="84"/>
  <c r="L47" i="84"/>
  <c r="G48" i="84"/>
  <c r="H48" i="84"/>
  <c r="I48" i="84"/>
  <c r="J48" i="84"/>
  <c r="K48" i="84" s="1"/>
  <c r="L48" i="84"/>
  <c r="G49" i="84"/>
  <c r="L49" i="84" s="1"/>
  <c r="H49" i="84"/>
  <c r="I49" i="84"/>
  <c r="J49" i="84"/>
  <c r="K49" i="84"/>
  <c r="G50" i="84"/>
  <c r="L50" i="84" s="1"/>
  <c r="H50" i="84"/>
  <c r="I50" i="84" s="1"/>
  <c r="J50" i="84" s="1"/>
  <c r="K50" i="84" s="1"/>
  <c r="G51" i="84"/>
  <c r="L51" i="84" s="1"/>
  <c r="H51" i="84"/>
  <c r="I51" i="84"/>
  <c r="J51" i="84" s="1"/>
  <c r="K51" i="84" s="1"/>
  <c r="G52" i="84"/>
  <c r="L52" i="84" s="1"/>
  <c r="H52" i="84"/>
  <c r="I52" i="84" s="1"/>
  <c r="J52" i="84" s="1"/>
  <c r="K52" i="84" s="1"/>
  <c r="G53" i="84"/>
  <c r="L53" i="84" s="1"/>
  <c r="H53" i="84"/>
  <c r="I53" i="84"/>
  <c r="J53" i="84" s="1"/>
  <c r="K53" i="84" s="1"/>
  <c r="G54" i="84"/>
  <c r="H54" i="84"/>
  <c r="I54" i="84" s="1"/>
  <c r="J54" i="84" s="1"/>
  <c r="K54" i="84"/>
  <c r="L54" i="84"/>
  <c r="G55" i="84"/>
  <c r="H55" i="84"/>
  <c r="I55" i="84"/>
  <c r="J55" i="84"/>
  <c r="K55" i="84"/>
  <c r="L55" i="84"/>
  <c r="G56" i="84"/>
  <c r="H56" i="84"/>
  <c r="I56" i="84"/>
  <c r="J56" i="84" s="1"/>
  <c r="K56" i="84" s="1"/>
  <c r="L56" i="84"/>
  <c r="G57" i="84"/>
  <c r="L57" i="84" s="1"/>
  <c r="H57" i="84"/>
  <c r="I57" i="84"/>
  <c r="J57" i="84"/>
  <c r="K57" i="84" s="1"/>
  <c r="G58" i="84"/>
  <c r="L58" i="84" s="1"/>
  <c r="H58" i="84"/>
  <c r="I58" i="84"/>
  <c r="J58" i="84"/>
  <c r="K58" i="84" s="1"/>
  <c r="G59" i="84"/>
  <c r="L59" i="84" s="1"/>
  <c r="H59" i="84"/>
  <c r="I59" i="84" s="1"/>
  <c r="J59" i="84" s="1"/>
  <c r="K59" i="84" s="1"/>
  <c r="G60" i="84"/>
  <c r="L60" i="84" s="1"/>
  <c r="H60" i="84"/>
  <c r="I60" i="84" s="1"/>
  <c r="J60" i="84" s="1"/>
  <c r="K60" i="84" s="1"/>
  <c r="G61" i="84"/>
  <c r="L61" i="84" s="1"/>
  <c r="H61" i="84"/>
  <c r="I61" i="84"/>
  <c r="J61" i="84" s="1"/>
  <c r="K61" i="84" s="1"/>
  <c r="G62" i="84"/>
  <c r="H62" i="84"/>
  <c r="I62" i="84" s="1"/>
  <c r="J62" i="84" s="1"/>
  <c r="K62" i="84" s="1"/>
  <c r="L62" i="84"/>
  <c r="N33" i="85" l="1"/>
  <c r="E33" i="85" s="1"/>
  <c r="L16" i="85"/>
  <c r="N16" i="85" s="1"/>
  <c r="E16" i="85" s="1"/>
  <c r="L24" i="85"/>
  <c r="N24" i="85" s="1"/>
  <c r="E24" i="85" s="1"/>
  <c r="L32" i="85"/>
  <c r="N32" i="85" s="1"/>
  <c r="E32" i="85" s="1"/>
  <c r="L40" i="85"/>
  <c r="N40" i="85" s="1"/>
  <c r="E40" i="85" s="1"/>
  <c r="L37" i="85"/>
  <c r="N37" i="85" s="1"/>
  <c r="E37" i="85" s="1"/>
  <c r="L23" i="85"/>
  <c r="N23" i="85" s="1"/>
  <c r="E23" i="85" s="1"/>
  <c r="L20" i="85"/>
  <c r="N20" i="85" s="1"/>
  <c r="E20" i="85" s="1"/>
  <c r="L13" i="85"/>
  <c r="N13" i="85" s="1"/>
  <c r="E13" i="85" s="1"/>
  <c r="L14" i="85"/>
  <c r="N14" i="85" s="1"/>
  <c r="E14" i="85" s="1"/>
  <c r="L25" i="85"/>
  <c r="N25" i="85" s="1"/>
  <c r="E25" i="85" s="1"/>
  <c r="L41" i="85"/>
  <c r="N41" i="85" s="1"/>
  <c r="E41" i="85" s="1"/>
  <c r="L49" i="85"/>
  <c r="L28" i="85"/>
  <c r="L44" i="85"/>
  <c r="L39" i="85"/>
  <c r="N39" i="85" s="1"/>
  <c r="E39" i="85" s="1"/>
  <c r="L55" i="85"/>
  <c r="L56" i="85"/>
  <c r="L21" i="85"/>
  <c r="N21" i="85" s="1"/>
  <c r="E21" i="85" s="1"/>
  <c r="L22" i="85"/>
  <c r="N22" i="85" s="1"/>
  <c r="E22" i="85" s="1"/>
  <c r="L15" i="85"/>
  <c r="N15" i="85" s="1"/>
  <c r="E15" i="85" s="1"/>
  <c r="L60" i="85"/>
  <c r="L61" i="85"/>
  <c r="L29" i="85"/>
  <c r="L30" i="85"/>
  <c r="L31" i="85"/>
  <c r="N31" i="85" s="1"/>
  <c r="E31" i="85" s="1"/>
  <c r="L45" i="85"/>
  <c r="N45" i="85" s="1"/>
  <c r="E45" i="85" s="1"/>
  <c r="L46" i="85"/>
  <c r="N46" i="85" s="1"/>
  <c r="E46" i="85" s="1"/>
  <c r="L62" i="85"/>
  <c r="L12" i="85"/>
  <c r="N12" i="85" s="1"/>
  <c r="E12" i="85" s="1"/>
  <c r="L47" i="85"/>
  <c r="L48" i="85"/>
  <c r="L53" i="85"/>
  <c r="N53" i="85" s="1"/>
  <c r="E53" i="85" s="1"/>
  <c r="M17" i="85"/>
  <c r="L19" i="85"/>
  <c r="N19" i="85" s="1"/>
  <c r="E19" i="85" s="1"/>
  <c r="M54" i="85"/>
  <c r="L54" i="85"/>
  <c r="M18" i="85"/>
  <c r="N18" i="85" s="1"/>
  <c r="E18" i="85" s="1"/>
  <c r="L17" i="85"/>
  <c r="M34" i="85"/>
  <c r="N34" i="85" s="1"/>
  <c r="E34" i="85" s="1"/>
  <c r="M41" i="85"/>
  <c r="M56" i="85"/>
  <c r="M55" i="85"/>
  <c r="L36" i="85"/>
  <c r="N11" i="85"/>
  <c r="E11" i="85" s="1"/>
  <c r="N26" i="85"/>
  <c r="E26" i="85" s="1"/>
  <c r="N10" i="85"/>
  <c r="M28" i="85"/>
  <c r="M22" i="85"/>
  <c r="M59" i="85"/>
  <c r="N59" i="85" s="1"/>
  <c r="E59" i="85" s="1"/>
  <c r="M61" i="85"/>
  <c r="M13" i="85"/>
  <c r="M14" i="85"/>
  <c r="M29" i="85"/>
  <c r="M30" i="85"/>
  <c r="M46" i="85"/>
  <c r="M62" i="85"/>
  <c r="M36" i="85"/>
  <c r="M21" i="85"/>
  <c r="M35" i="85"/>
  <c r="N35" i="85" s="1"/>
  <c r="E35" i="85" s="1"/>
  <c r="M20" i="85"/>
  <c r="M60" i="85"/>
  <c r="M19" i="85"/>
  <c r="M45" i="85"/>
  <c r="M48" i="85"/>
  <c r="M44" i="85"/>
  <c r="M47" i="85"/>
  <c r="L42" i="85"/>
  <c r="N42" i="85" s="1"/>
  <c r="E42" i="85" s="1"/>
  <c r="M27" i="85"/>
  <c r="L38" i="85"/>
  <c r="M57" i="85"/>
  <c r="N57" i="85" s="1"/>
  <c r="E57" i="85" s="1"/>
  <c r="M52" i="85"/>
  <c r="L58" i="85"/>
  <c r="N58" i="85" s="1"/>
  <c r="E58" i="85" s="1"/>
  <c r="L51" i="85"/>
  <c r="N51" i="85" s="1"/>
  <c r="E51" i="85" s="1"/>
  <c r="M49" i="85"/>
  <c r="M11" i="85"/>
  <c r="L52" i="85"/>
  <c r="M38" i="85"/>
  <c r="M43" i="85"/>
  <c r="N43" i="85" s="1"/>
  <c r="E43" i="85" s="1"/>
  <c r="N27" i="85"/>
  <c r="E27" i="85" s="1"/>
  <c r="N50" i="85"/>
  <c r="E50" i="85" s="1"/>
  <c r="M11" i="84"/>
  <c r="N11" i="84" s="1"/>
  <c r="E11" i="84" s="1"/>
  <c r="M13" i="84"/>
  <c r="N13" i="84" s="1"/>
  <c r="E13" i="84" s="1"/>
  <c r="M42" i="84"/>
  <c r="N42" i="84" s="1"/>
  <c r="E42" i="84" s="1"/>
  <c r="M25" i="84"/>
  <c r="M27" i="84"/>
  <c r="M23" i="84"/>
  <c r="N23" i="84" s="1"/>
  <c r="E23" i="84" s="1"/>
  <c r="M21" i="84"/>
  <c r="N21" i="84" s="1"/>
  <c r="E21" i="84" s="1"/>
  <c r="M31" i="84"/>
  <c r="M56" i="84"/>
  <c r="M19" i="84"/>
  <c r="N19" i="84" s="1"/>
  <c r="E19" i="84" s="1"/>
  <c r="M30" i="84"/>
  <c r="N30" i="84" s="1"/>
  <c r="E30" i="84" s="1"/>
  <c r="M44" i="84"/>
  <c r="N44" i="84" s="1"/>
  <c r="E44" i="84" s="1"/>
  <c r="N25" i="84"/>
  <c r="E25" i="84" s="1"/>
  <c r="M36" i="84"/>
  <c r="N36" i="84" s="1"/>
  <c r="E36" i="84" s="1"/>
  <c r="M43" i="84"/>
  <c r="M33" i="84"/>
  <c r="M16" i="84"/>
  <c r="N16" i="84" s="1"/>
  <c r="E16" i="84" s="1"/>
  <c r="N43" i="84"/>
  <c r="E43" i="84" s="1"/>
  <c r="M40" i="84"/>
  <c r="N40" i="84" s="1"/>
  <c r="E40" i="84" s="1"/>
  <c r="M32" i="84"/>
  <c r="M18" i="84"/>
  <c r="N18" i="84" s="1"/>
  <c r="E18" i="84" s="1"/>
  <c r="I7" i="84"/>
  <c r="M10" i="84"/>
  <c r="M20" i="84"/>
  <c r="N20" i="84" s="1"/>
  <c r="E20" i="84" s="1"/>
  <c r="N56" i="84"/>
  <c r="E56" i="84" s="1"/>
  <c r="N32" i="84"/>
  <c r="E32" i="84" s="1"/>
  <c r="N33" i="84"/>
  <c r="E33" i="84" s="1"/>
  <c r="N31" i="84"/>
  <c r="E31" i="84" s="1"/>
  <c r="N27" i="84"/>
  <c r="E27" i="84" s="1"/>
  <c r="L10" i="84"/>
  <c r="B6" i="83"/>
  <c r="B7" i="83"/>
  <c r="E10" i="83"/>
  <c r="G10" i="83"/>
  <c r="I6" i="83" s="1"/>
  <c r="H10" i="83"/>
  <c r="I10" i="83"/>
  <c r="J10" i="83" s="1"/>
  <c r="K10" i="83" s="1"/>
  <c r="G11" i="83"/>
  <c r="L11" i="83" s="1"/>
  <c r="H11" i="83"/>
  <c r="I11" i="83" s="1"/>
  <c r="J11" i="83" s="1"/>
  <c r="K11" i="83" s="1"/>
  <c r="G12" i="83"/>
  <c r="H12" i="83"/>
  <c r="I12" i="83"/>
  <c r="J12" i="83" s="1"/>
  <c r="K12" i="83" s="1"/>
  <c r="G13" i="83"/>
  <c r="H13" i="83"/>
  <c r="I13" i="83" s="1"/>
  <c r="J13" i="83" s="1"/>
  <c r="K13" i="83" s="1"/>
  <c r="G14" i="83"/>
  <c r="H14" i="83"/>
  <c r="I14" i="83" s="1"/>
  <c r="J14" i="83" s="1"/>
  <c r="K14" i="83" s="1"/>
  <c r="G15" i="83"/>
  <c r="H15" i="83"/>
  <c r="I15" i="83"/>
  <c r="J15" i="83"/>
  <c r="K15" i="83"/>
  <c r="L15" i="83"/>
  <c r="G16" i="83"/>
  <c r="H16" i="83"/>
  <c r="I16" i="83"/>
  <c r="J16" i="83"/>
  <c r="K16" i="83"/>
  <c r="G17" i="83"/>
  <c r="H17" i="83"/>
  <c r="I17" i="83"/>
  <c r="J17" i="83"/>
  <c r="K17" i="83" s="1"/>
  <c r="G18" i="83"/>
  <c r="H18" i="83"/>
  <c r="I18" i="83"/>
  <c r="J18" i="83" s="1"/>
  <c r="K18" i="83" s="1"/>
  <c r="G19" i="83"/>
  <c r="L19" i="83" s="1"/>
  <c r="H19" i="83"/>
  <c r="I19" i="83" s="1"/>
  <c r="J19" i="83" s="1"/>
  <c r="K19" i="83" s="1"/>
  <c r="G20" i="83"/>
  <c r="L20" i="83" s="1"/>
  <c r="H20" i="83"/>
  <c r="I20" i="83"/>
  <c r="J20" i="83" s="1"/>
  <c r="K20" i="83" s="1"/>
  <c r="G21" i="83"/>
  <c r="H21" i="83"/>
  <c r="I21" i="83" s="1"/>
  <c r="J21" i="83" s="1"/>
  <c r="K21" i="83" s="1"/>
  <c r="G22" i="83"/>
  <c r="H22" i="83"/>
  <c r="I22" i="83" s="1"/>
  <c r="J22" i="83" s="1"/>
  <c r="K22" i="83" s="1"/>
  <c r="G23" i="83"/>
  <c r="H23" i="83"/>
  <c r="I23" i="83"/>
  <c r="J23" i="83"/>
  <c r="K23" i="83"/>
  <c r="L23" i="83"/>
  <c r="G24" i="83"/>
  <c r="H24" i="83"/>
  <c r="I24" i="83"/>
  <c r="J24" i="83"/>
  <c r="K24" i="83"/>
  <c r="G25" i="83"/>
  <c r="H25" i="83"/>
  <c r="I25" i="83"/>
  <c r="J25" i="83"/>
  <c r="K25" i="83" s="1"/>
  <c r="G26" i="83"/>
  <c r="L26" i="83" s="1"/>
  <c r="H26" i="83"/>
  <c r="I26" i="83"/>
  <c r="J26" i="83" s="1"/>
  <c r="K26" i="83" s="1"/>
  <c r="G27" i="83"/>
  <c r="L27" i="83" s="1"/>
  <c r="H27" i="83"/>
  <c r="I27" i="83" s="1"/>
  <c r="J27" i="83" s="1"/>
  <c r="K27" i="83" s="1"/>
  <c r="G28" i="83"/>
  <c r="L28" i="83" s="1"/>
  <c r="H28" i="83"/>
  <c r="I28" i="83"/>
  <c r="J28" i="83" s="1"/>
  <c r="K28" i="83" s="1"/>
  <c r="G29" i="83"/>
  <c r="H29" i="83"/>
  <c r="I29" i="83" s="1"/>
  <c r="J29" i="83" s="1"/>
  <c r="K29" i="83" s="1"/>
  <c r="G30" i="83"/>
  <c r="H30" i="83"/>
  <c r="I30" i="83" s="1"/>
  <c r="J30" i="83" s="1"/>
  <c r="K30" i="83" s="1"/>
  <c r="G31" i="83"/>
  <c r="H31" i="83"/>
  <c r="I31" i="83"/>
  <c r="J31" i="83"/>
  <c r="K31" i="83"/>
  <c r="L31" i="83"/>
  <c r="G32" i="83"/>
  <c r="H32" i="83"/>
  <c r="I32" i="83"/>
  <c r="J32" i="83"/>
  <c r="K32" i="83"/>
  <c r="G33" i="83"/>
  <c r="H33" i="83"/>
  <c r="I33" i="83"/>
  <c r="J33" i="83"/>
  <c r="K33" i="83" s="1"/>
  <c r="G34" i="83"/>
  <c r="L34" i="83" s="1"/>
  <c r="H34" i="83"/>
  <c r="I34" i="83"/>
  <c r="J34" i="83" s="1"/>
  <c r="K34" i="83" s="1"/>
  <c r="G35" i="83"/>
  <c r="L35" i="83" s="1"/>
  <c r="H35" i="83"/>
  <c r="I35" i="83" s="1"/>
  <c r="J35" i="83" s="1"/>
  <c r="K35" i="83" s="1"/>
  <c r="G36" i="83"/>
  <c r="L36" i="83" s="1"/>
  <c r="H36" i="83"/>
  <c r="I36" i="83"/>
  <c r="J36" i="83" s="1"/>
  <c r="K36" i="83" s="1"/>
  <c r="G37" i="83"/>
  <c r="H37" i="83"/>
  <c r="I37" i="83" s="1"/>
  <c r="J37" i="83" s="1"/>
  <c r="K37" i="83" s="1"/>
  <c r="G38" i="83"/>
  <c r="H38" i="83"/>
  <c r="I38" i="83" s="1"/>
  <c r="J38" i="83" s="1"/>
  <c r="K38" i="83" s="1"/>
  <c r="G39" i="83"/>
  <c r="H39" i="83"/>
  <c r="I39" i="83"/>
  <c r="J39" i="83"/>
  <c r="K39" i="83"/>
  <c r="L39" i="83"/>
  <c r="G40" i="83"/>
  <c r="H40" i="83"/>
  <c r="I40" i="83"/>
  <c r="J40" i="83"/>
  <c r="K40" i="83"/>
  <c r="G41" i="83"/>
  <c r="H41" i="83"/>
  <c r="I41" i="83"/>
  <c r="J41" i="83"/>
  <c r="K41" i="83" s="1"/>
  <c r="G42" i="83"/>
  <c r="L42" i="83" s="1"/>
  <c r="H42" i="83"/>
  <c r="I42" i="83"/>
  <c r="J42" i="83" s="1"/>
  <c r="K42" i="83" s="1"/>
  <c r="G43" i="83"/>
  <c r="L43" i="83" s="1"/>
  <c r="H43" i="83"/>
  <c r="I43" i="83" s="1"/>
  <c r="J43" i="83" s="1"/>
  <c r="K43" i="83" s="1"/>
  <c r="G44" i="83"/>
  <c r="L44" i="83" s="1"/>
  <c r="H44" i="83"/>
  <c r="I44" i="83"/>
  <c r="J44" i="83" s="1"/>
  <c r="K44" i="83" s="1"/>
  <c r="G45" i="83"/>
  <c r="H45" i="83"/>
  <c r="I45" i="83" s="1"/>
  <c r="J45" i="83" s="1"/>
  <c r="K45" i="83" s="1"/>
  <c r="G46" i="83"/>
  <c r="H46" i="83"/>
  <c r="I46" i="83" s="1"/>
  <c r="J46" i="83" s="1"/>
  <c r="K46" i="83" s="1"/>
  <c r="L46" i="83"/>
  <c r="G47" i="83"/>
  <c r="H47" i="83"/>
  <c r="I47" i="83"/>
  <c r="J47" i="83"/>
  <c r="K47" i="83"/>
  <c r="L47" i="83"/>
  <c r="G48" i="83"/>
  <c r="H48" i="83"/>
  <c r="I48" i="83"/>
  <c r="J48" i="83"/>
  <c r="K48" i="83" s="1"/>
  <c r="G49" i="83"/>
  <c r="H49" i="83"/>
  <c r="I49" i="83"/>
  <c r="J49" i="83"/>
  <c r="K49" i="83" s="1"/>
  <c r="G50" i="83"/>
  <c r="L50" i="83" s="1"/>
  <c r="H50" i="83"/>
  <c r="I50" i="83"/>
  <c r="J50" i="83" s="1"/>
  <c r="K50" i="83" s="1"/>
  <c r="G51" i="83"/>
  <c r="L51" i="83" s="1"/>
  <c r="H51" i="83"/>
  <c r="I51" i="83" s="1"/>
  <c r="J51" i="83" s="1"/>
  <c r="K51" i="83" s="1"/>
  <c r="G52" i="83"/>
  <c r="L52" i="83" s="1"/>
  <c r="H52" i="83"/>
  <c r="I52" i="83"/>
  <c r="J52" i="83" s="1"/>
  <c r="K52" i="83" s="1"/>
  <c r="G53" i="83"/>
  <c r="H53" i="83"/>
  <c r="I53" i="83" s="1"/>
  <c r="J53" i="83" s="1"/>
  <c r="K53" i="83" s="1"/>
  <c r="G54" i="83"/>
  <c r="H54" i="83"/>
  <c r="I54" i="83"/>
  <c r="J54" i="83"/>
  <c r="K54" i="83"/>
  <c r="L54" i="83"/>
  <c r="G55" i="83"/>
  <c r="H55" i="83"/>
  <c r="I55" i="83"/>
  <c r="J55" i="83"/>
  <c r="K55" i="83"/>
  <c r="L55" i="83"/>
  <c r="G56" i="83"/>
  <c r="H56" i="83"/>
  <c r="I56" i="83"/>
  <c r="J56" i="83"/>
  <c r="K56" i="83"/>
  <c r="G57" i="83"/>
  <c r="H57" i="83"/>
  <c r="I57" i="83"/>
  <c r="J57" i="83"/>
  <c r="K57" i="83" s="1"/>
  <c r="G58" i="83"/>
  <c r="L58" i="83" s="1"/>
  <c r="H58" i="83"/>
  <c r="I58" i="83"/>
  <c r="J58" i="83" s="1"/>
  <c r="K58" i="83" s="1"/>
  <c r="G59" i="83"/>
  <c r="L59" i="83" s="1"/>
  <c r="H59" i="83"/>
  <c r="I59" i="83" s="1"/>
  <c r="J59" i="83" s="1"/>
  <c r="K59" i="83" s="1"/>
  <c r="G60" i="83"/>
  <c r="L60" i="83" s="1"/>
  <c r="H60" i="83"/>
  <c r="I60" i="83"/>
  <c r="J60" i="83" s="1"/>
  <c r="K60" i="83" s="1"/>
  <c r="G61" i="83"/>
  <c r="H61" i="83"/>
  <c r="I61" i="83" s="1"/>
  <c r="J61" i="83" s="1"/>
  <c r="K61" i="83" s="1"/>
  <c r="G62" i="83"/>
  <c r="H62" i="83"/>
  <c r="I62" i="83"/>
  <c r="J62" i="83"/>
  <c r="K62" i="83"/>
  <c r="L62" i="83"/>
  <c r="N30" i="85" l="1"/>
  <c r="E30" i="85" s="1"/>
  <c r="N55" i="85"/>
  <c r="E55" i="85" s="1"/>
  <c r="N52" i="85"/>
  <c r="E52" i="85" s="1"/>
  <c r="N17" i="85"/>
  <c r="E17" i="85" s="1"/>
  <c r="N47" i="85"/>
  <c r="E47" i="85" s="1"/>
  <c r="N61" i="85"/>
  <c r="E61" i="85" s="1"/>
  <c r="N44" i="85"/>
  <c r="E44" i="85" s="1"/>
  <c r="N56" i="85"/>
  <c r="E56" i="85" s="1"/>
  <c r="N38" i="85"/>
  <c r="E38" i="85" s="1"/>
  <c r="N29" i="85"/>
  <c r="E29" i="85" s="1"/>
  <c r="N60" i="85"/>
  <c r="E60" i="85" s="1"/>
  <c r="N28" i="85"/>
  <c r="E28" i="85" s="1"/>
  <c r="N36" i="85"/>
  <c r="E36" i="85" s="1"/>
  <c r="N48" i="85"/>
  <c r="E48" i="85" s="1"/>
  <c r="N54" i="85"/>
  <c r="E54" i="85" s="1"/>
  <c r="N62" i="85"/>
  <c r="E62" i="85" s="1"/>
  <c r="N49" i="85"/>
  <c r="E49" i="85" s="1"/>
  <c r="M29" i="84"/>
  <c r="N29" i="84" s="1"/>
  <c r="E29" i="84" s="1"/>
  <c r="M46" i="84"/>
  <c r="N46" i="84" s="1"/>
  <c r="E46" i="84" s="1"/>
  <c r="M37" i="84"/>
  <c r="N37" i="84" s="1"/>
  <c r="E37" i="84" s="1"/>
  <c r="M61" i="84"/>
  <c r="N61" i="84" s="1"/>
  <c r="E61" i="84" s="1"/>
  <c r="M54" i="84"/>
  <c r="N54" i="84" s="1"/>
  <c r="E54" i="84" s="1"/>
  <c r="M55" i="84"/>
  <c r="N55" i="84" s="1"/>
  <c r="E55" i="84" s="1"/>
  <c r="M60" i="84"/>
  <c r="N60" i="84" s="1"/>
  <c r="E60" i="84" s="1"/>
  <c r="M14" i="84"/>
  <c r="N14" i="84" s="1"/>
  <c r="E14" i="84" s="1"/>
  <c r="M15" i="84"/>
  <c r="N15" i="84" s="1"/>
  <c r="E15" i="84" s="1"/>
  <c r="M47" i="84"/>
  <c r="N47" i="84" s="1"/>
  <c r="E47" i="84" s="1"/>
  <c r="M45" i="84"/>
  <c r="N45" i="84" s="1"/>
  <c r="E45" i="84" s="1"/>
  <c r="M53" i="84"/>
  <c r="N53" i="84" s="1"/>
  <c r="E53" i="84" s="1"/>
  <c r="M58" i="84"/>
  <c r="N58" i="84" s="1"/>
  <c r="E58" i="84" s="1"/>
  <c r="M48" i="84"/>
  <c r="N48" i="84" s="1"/>
  <c r="E48" i="84" s="1"/>
  <c r="M38" i="84"/>
  <c r="N38" i="84" s="1"/>
  <c r="E38" i="84" s="1"/>
  <c r="M12" i="84"/>
  <c r="N12" i="84" s="1"/>
  <c r="E12" i="84" s="1"/>
  <c r="M28" i="84"/>
  <c r="N28" i="84" s="1"/>
  <c r="E28" i="84" s="1"/>
  <c r="M50" i="84"/>
  <c r="N50" i="84" s="1"/>
  <c r="E50" i="84" s="1"/>
  <c r="M34" i="84"/>
  <c r="N34" i="84" s="1"/>
  <c r="E34" i="84" s="1"/>
  <c r="M24" i="84"/>
  <c r="N24" i="84" s="1"/>
  <c r="E24" i="84" s="1"/>
  <c r="M51" i="84"/>
  <c r="N51" i="84" s="1"/>
  <c r="E51" i="84" s="1"/>
  <c r="M59" i="84"/>
  <c r="N59" i="84" s="1"/>
  <c r="E59" i="84" s="1"/>
  <c r="M57" i="84"/>
  <c r="N57" i="84" s="1"/>
  <c r="E57" i="84" s="1"/>
  <c r="M39" i="84"/>
  <c r="N39" i="84" s="1"/>
  <c r="E39" i="84" s="1"/>
  <c r="M52" i="84"/>
  <c r="N52" i="84" s="1"/>
  <c r="E52" i="84" s="1"/>
  <c r="M49" i="84"/>
  <c r="N49" i="84" s="1"/>
  <c r="E49" i="84" s="1"/>
  <c r="N10" i="84"/>
  <c r="M41" i="84"/>
  <c r="N41" i="84" s="1"/>
  <c r="E41" i="84" s="1"/>
  <c r="M26" i="84"/>
  <c r="N26" i="84" s="1"/>
  <c r="E26" i="84" s="1"/>
  <c r="M35" i="84"/>
  <c r="N35" i="84" s="1"/>
  <c r="E35" i="84" s="1"/>
  <c r="M62" i="84"/>
  <c r="N62" i="84" s="1"/>
  <c r="E62" i="84" s="1"/>
  <c r="M22" i="84"/>
  <c r="N22" i="84" s="1"/>
  <c r="E22" i="84" s="1"/>
  <c r="M17" i="84"/>
  <c r="N17" i="84" s="1"/>
  <c r="E17" i="84" s="1"/>
  <c r="M55" i="83"/>
  <c r="M11" i="83"/>
  <c r="M15" i="83"/>
  <c r="N15" i="83" s="1"/>
  <c r="E15" i="83" s="1"/>
  <c r="M42" i="83"/>
  <c r="N42" i="83" s="1"/>
  <c r="E42" i="83" s="1"/>
  <c r="M23" i="83"/>
  <c r="N23" i="83" s="1"/>
  <c r="E23" i="83" s="1"/>
  <c r="M16" i="83"/>
  <c r="N47" i="83"/>
  <c r="E47" i="83" s="1"/>
  <c r="M21" i="83"/>
  <c r="M18" i="83"/>
  <c r="L16" i="83"/>
  <c r="L24" i="83"/>
  <c r="N24" i="83" s="1"/>
  <c r="E24" i="83" s="1"/>
  <c r="L32" i="83"/>
  <c r="L40" i="83"/>
  <c r="L48" i="83"/>
  <c r="L56" i="83"/>
  <c r="L17" i="83"/>
  <c r="L41" i="83"/>
  <c r="N41" i="83" s="1"/>
  <c r="E41" i="83" s="1"/>
  <c r="L25" i="83"/>
  <c r="L33" i="83"/>
  <c r="N33" i="83" s="1"/>
  <c r="E33" i="83" s="1"/>
  <c r="L49" i="83"/>
  <c r="L57" i="83"/>
  <c r="L14" i="83"/>
  <c r="L22" i="83"/>
  <c r="L21" i="83"/>
  <c r="N21" i="83" s="1"/>
  <c r="E21" i="83" s="1"/>
  <c r="L45" i="83"/>
  <c r="L53" i="83"/>
  <c r="L30" i="83"/>
  <c r="L13" i="83"/>
  <c r="L29" i="83"/>
  <c r="L37" i="83"/>
  <c r="L61" i="83"/>
  <c r="L38" i="83"/>
  <c r="M37" i="83"/>
  <c r="M25" i="83"/>
  <c r="M41" i="83"/>
  <c r="M31" i="83"/>
  <c r="N31" i="83" s="1"/>
  <c r="E31" i="83" s="1"/>
  <c r="M24" i="83"/>
  <c r="M12" i="83"/>
  <c r="M28" i="83"/>
  <c r="N28" i="83" s="1"/>
  <c r="E28" i="83" s="1"/>
  <c r="N11" i="83"/>
  <c r="E11" i="83" s="1"/>
  <c r="M56" i="83"/>
  <c r="I7" i="83"/>
  <c r="M14" i="83" s="1"/>
  <c r="M33" i="83"/>
  <c r="N58" i="83"/>
  <c r="E58" i="83" s="1"/>
  <c r="M51" i="83"/>
  <c r="N51" i="83" s="1"/>
  <c r="E51" i="83" s="1"/>
  <c r="N39" i="83"/>
  <c r="E39" i="83" s="1"/>
  <c r="M35" i="83"/>
  <c r="N35" i="83" s="1"/>
  <c r="E35" i="83" s="1"/>
  <c r="M29" i="83"/>
  <c r="L18" i="83"/>
  <c r="M34" i="83"/>
  <c r="N34" i="83" s="1"/>
  <c r="E34" i="83" s="1"/>
  <c r="M59" i="83"/>
  <c r="N59" i="83" s="1"/>
  <c r="E59" i="83" s="1"/>
  <c r="M40" i="83"/>
  <c r="N20" i="83"/>
  <c r="E20" i="83" s="1"/>
  <c r="M52" i="83"/>
  <c r="N52" i="83" s="1"/>
  <c r="E52" i="83" s="1"/>
  <c r="M58" i="83"/>
  <c r="M60" i="83"/>
  <c r="N60" i="83" s="1"/>
  <c r="E60" i="83" s="1"/>
  <c r="M47" i="83"/>
  <c r="M57" i="83"/>
  <c r="N55" i="83"/>
  <c r="E55" i="83" s="1"/>
  <c r="M39" i="83"/>
  <c r="M32" i="83"/>
  <c r="M20" i="83"/>
  <c r="M17" i="83"/>
  <c r="L12" i="83"/>
  <c r="N12" i="83" s="1"/>
  <c r="E12" i="83" s="1"/>
  <c r="L10" i="83"/>
  <c r="B6" i="82"/>
  <c r="I6" i="82"/>
  <c r="L59" i="82" s="1"/>
  <c r="B7" i="82"/>
  <c r="I7" i="82"/>
  <c r="M58" i="82" s="1"/>
  <c r="E10" i="82"/>
  <c r="G10" i="82"/>
  <c r="H10" i="82"/>
  <c r="I10" i="82"/>
  <c r="J10" i="82"/>
  <c r="K10" i="82"/>
  <c r="L10" i="82"/>
  <c r="M10" i="82"/>
  <c r="G11" i="82"/>
  <c r="H11" i="82"/>
  <c r="I11" i="82"/>
  <c r="J11" i="82"/>
  <c r="K11" i="82" s="1"/>
  <c r="M11" i="82" s="1"/>
  <c r="G12" i="82"/>
  <c r="L12" i="82" s="1"/>
  <c r="H12" i="82"/>
  <c r="I12" i="82"/>
  <c r="J12" i="82" s="1"/>
  <c r="K12" i="82" s="1"/>
  <c r="M12" i="82" s="1"/>
  <c r="G13" i="82"/>
  <c r="H13" i="82"/>
  <c r="I13" i="82"/>
  <c r="J13" i="82"/>
  <c r="K13" i="82" s="1"/>
  <c r="G14" i="82"/>
  <c r="L14" i="82" s="1"/>
  <c r="H14" i="82"/>
  <c r="I14" i="82" s="1"/>
  <c r="J14" i="82" s="1"/>
  <c r="K14" i="82" s="1"/>
  <c r="M14" i="82" s="1"/>
  <c r="G15" i="82"/>
  <c r="H15" i="82"/>
  <c r="I15" i="82" s="1"/>
  <c r="J15" i="82" s="1"/>
  <c r="K15" i="82" s="1"/>
  <c r="G16" i="82"/>
  <c r="L16" i="82" s="1"/>
  <c r="N16" i="82" s="1"/>
  <c r="E16" i="82" s="1"/>
  <c r="H16" i="82"/>
  <c r="I16" i="82" s="1"/>
  <c r="J16" i="82" s="1"/>
  <c r="K16" i="82" s="1"/>
  <c r="M16" i="82" s="1"/>
  <c r="G17" i="82"/>
  <c r="H17" i="82"/>
  <c r="I17" i="82" s="1"/>
  <c r="J17" i="82" s="1"/>
  <c r="K17" i="82" s="1"/>
  <c r="L17" i="82"/>
  <c r="G18" i="82"/>
  <c r="H18" i="82"/>
  <c r="I18" i="82"/>
  <c r="J18" i="82"/>
  <c r="K18" i="82"/>
  <c r="M18" i="82" s="1"/>
  <c r="L18" i="82"/>
  <c r="G19" i="82"/>
  <c r="H19" i="82"/>
  <c r="I19" i="82"/>
  <c r="J19" i="82"/>
  <c r="K19" i="82" s="1"/>
  <c r="M19" i="82" s="1"/>
  <c r="L19" i="82"/>
  <c r="G20" i="82"/>
  <c r="L20" i="82" s="1"/>
  <c r="H20" i="82"/>
  <c r="I20" i="82"/>
  <c r="J20" i="82" s="1"/>
  <c r="K20" i="82" s="1"/>
  <c r="M20" i="82" s="1"/>
  <c r="G21" i="82"/>
  <c r="H21" i="82"/>
  <c r="I21" i="82"/>
  <c r="J21" i="82"/>
  <c r="K21" i="82" s="1"/>
  <c r="G22" i="82"/>
  <c r="L22" i="82" s="1"/>
  <c r="H22" i="82"/>
  <c r="I22" i="82" s="1"/>
  <c r="J22" i="82" s="1"/>
  <c r="K22" i="82" s="1"/>
  <c r="M22" i="82" s="1"/>
  <c r="G23" i="82"/>
  <c r="H23" i="82"/>
  <c r="I23" i="82" s="1"/>
  <c r="J23" i="82" s="1"/>
  <c r="K23" i="82" s="1"/>
  <c r="G24" i="82"/>
  <c r="L24" i="82" s="1"/>
  <c r="H24" i="82"/>
  <c r="I24" i="82" s="1"/>
  <c r="J24" i="82" s="1"/>
  <c r="K24" i="82" s="1"/>
  <c r="M24" i="82" s="1"/>
  <c r="G25" i="82"/>
  <c r="H25" i="82"/>
  <c r="I25" i="82" s="1"/>
  <c r="J25" i="82" s="1"/>
  <c r="K25" i="82" s="1"/>
  <c r="L25" i="82"/>
  <c r="N25" i="82" s="1"/>
  <c r="E25" i="82" s="1"/>
  <c r="M25" i="82"/>
  <c r="G26" i="82"/>
  <c r="H26" i="82"/>
  <c r="I26" i="82"/>
  <c r="J26" i="82"/>
  <c r="K26" i="82"/>
  <c r="L26" i="82"/>
  <c r="M26" i="82"/>
  <c r="G27" i="82"/>
  <c r="H27" i="82"/>
  <c r="I27" i="82"/>
  <c r="J27" i="82"/>
  <c r="K27" i="82" s="1"/>
  <c r="M27" i="82" s="1"/>
  <c r="L27" i="82"/>
  <c r="G28" i="82"/>
  <c r="L28" i="82" s="1"/>
  <c r="H28" i="82"/>
  <c r="I28" i="82"/>
  <c r="J28" i="82" s="1"/>
  <c r="K28" i="82" s="1"/>
  <c r="M28" i="82" s="1"/>
  <c r="G29" i="82"/>
  <c r="H29" i="82"/>
  <c r="I29" i="82"/>
  <c r="J29" i="82"/>
  <c r="K29" i="82" s="1"/>
  <c r="G30" i="82"/>
  <c r="L30" i="82" s="1"/>
  <c r="H30" i="82"/>
  <c r="I30" i="82" s="1"/>
  <c r="J30" i="82" s="1"/>
  <c r="K30" i="82" s="1"/>
  <c r="M30" i="82" s="1"/>
  <c r="G31" i="82"/>
  <c r="H31" i="82"/>
  <c r="I31" i="82" s="1"/>
  <c r="J31" i="82" s="1"/>
  <c r="K31" i="82" s="1"/>
  <c r="G32" i="82"/>
  <c r="L32" i="82" s="1"/>
  <c r="N32" i="82" s="1"/>
  <c r="E32" i="82" s="1"/>
  <c r="H32" i="82"/>
  <c r="I32" i="82" s="1"/>
  <c r="J32" i="82" s="1"/>
  <c r="K32" i="82" s="1"/>
  <c r="M32" i="82" s="1"/>
  <c r="G33" i="82"/>
  <c r="H33" i="82"/>
  <c r="I33" i="82" s="1"/>
  <c r="J33" i="82" s="1"/>
  <c r="K33" i="82" s="1"/>
  <c r="L33" i="82"/>
  <c r="N33" i="82" s="1"/>
  <c r="E33" i="82" s="1"/>
  <c r="M33" i="82"/>
  <c r="G34" i="82"/>
  <c r="H34" i="82"/>
  <c r="I34" i="82"/>
  <c r="J34" i="82"/>
  <c r="K34" i="82"/>
  <c r="L34" i="82"/>
  <c r="M34" i="82"/>
  <c r="G35" i="82"/>
  <c r="H35" i="82"/>
  <c r="I35" i="82"/>
  <c r="J35" i="82"/>
  <c r="K35" i="82"/>
  <c r="L35" i="82"/>
  <c r="G36" i="82"/>
  <c r="L36" i="82" s="1"/>
  <c r="H36" i="82"/>
  <c r="I36" i="82"/>
  <c r="J36" i="82" s="1"/>
  <c r="K36" i="82" s="1"/>
  <c r="M36" i="82" s="1"/>
  <c r="G37" i="82"/>
  <c r="H37" i="82"/>
  <c r="I37" i="82"/>
  <c r="J37" i="82"/>
  <c r="K37" i="82" s="1"/>
  <c r="G38" i="82"/>
  <c r="L38" i="82" s="1"/>
  <c r="H38" i="82"/>
  <c r="I38" i="82" s="1"/>
  <c r="J38" i="82" s="1"/>
  <c r="K38" i="82" s="1"/>
  <c r="M38" i="82" s="1"/>
  <c r="G39" i="82"/>
  <c r="H39" i="82"/>
  <c r="I39" i="82" s="1"/>
  <c r="J39" i="82" s="1"/>
  <c r="K39" i="82" s="1"/>
  <c r="G40" i="82"/>
  <c r="L40" i="82" s="1"/>
  <c r="H40" i="82"/>
  <c r="I40" i="82" s="1"/>
  <c r="J40" i="82" s="1"/>
  <c r="K40" i="82" s="1"/>
  <c r="M40" i="82" s="1"/>
  <c r="G41" i="82"/>
  <c r="H41" i="82"/>
  <c r="I41" i="82" s="1"/>
  <c r="J41" i="82" s="1"/>
  <c r="K41" i="82" s="1"/>
  <c r="L41" i="82"/>
  <c r="N41" i="82" s="1"/>
  <c r="E41" i="82" s="1"/>
  <c r="M41" i="82"/>
  <c r="G42" i="82"/>
  <c r="H42" i="82"/>
  <c r="I42" i="82"/>
  <c r="J42" i="82"/>
  <c r="K42" i="82"/>
  <c r="L42" i="82"/>
  <c r="M42" i="82"/>
  <c r="G43" i="82"/>
  <c r="H43" i="82"/>
  <c r="I43" i="82"/>
  <c r="J43" i="82"/>
  <c r="K43" i="82"/>
  <c r="L43" i="82"/>
  <c r="G44" i="82"/>
  <c r="L44" i="82" s="1"/>
  <c r="H44" i="82"/>
  <c r="I44" i="82"/>
  <c r="J44" i="82" s="1"/>
  <c r="K44" i="82" s="1"/>
  <c r="M44" i="82" s="1"/>
  <c r="G45" i="82"/>
  <c r="H45" i="82"/>
  <c r="I45" i="82"/>
  <c r="J45" i="82"/>
  <c r="K45" i="82" s="1"/>
  <c r="G46" i="82"/>
  <c r="L46" i="82" s="1"/>
  <c r="H46" i="82"/>
  <c r="I46" i="82" s="1"/>
  <c r="J46" i="82" s="1"/>
  <c r="K46" i="82" s="1"/>
  <c r="M46" i="82" s="1"/>
  <c r="G47" i="82"/>
  <c r="H47" i="82"/>
  <c r="I47" i="82" s="1"/>
  <c r="J47" i="82" s="1"/>
  <c r="K47" i="82" s="1"/>
  <c r="G48" i="82"/>
  <c r="L48" i="82" s="1"/>
  <c r="N48" i="82" s="1"/>
  <c r="E48" i="82" s="1"/>
  <c r="H48" i="82"/>
  <c r="I48" i="82" s="1"/>
  <c r="J48" i="82" s="1"/>
  <c r="K48" i="82" s="1"/>
  <c r="M48" i="82" s="1"/>
  <c r="G49" i="82"/>
  <c r="H49" i="82"/>
  <c r="I49" i="82" s="1"/>
  <c r="J49" i="82" s="1"/>
  <c r="K49" i="82"/>
  <c r="M49" i="82" s="1"/>
  <c r="L49" i="82"/>
  <c r="G50" i="82"/>
  <c r="H50" i="82"/>
  <c r="I50" i="82"/>
  <c r="J50" i="82"/>
  <c r="K50" i="82"/>
  <c r="M50" i="82" s="1"/>
  <c r="L50" i="82"/>
  <c r="G51" i="82"/>
  <c r="H51" i="82"/>
  <c r="I51" i="82"/>
  <c r="J51" i="82"/>
  <c r="K51" i="82"/>
  <c r="L51" i="82"/>
  <c r="G52" i="82"/>
  <c r="L52" i="82" s="1"/>
  <c r="H52" i="82"/>
  <c r="I52" i="82" s="1"/>
  <c r="J52" i="82" s="1"/>
  <c r="K52" i="82" s="1"/>
  <c r="M52" i="82" s="1"/>
  <c r="G53" i="82"/>
  <c r="H53" i="82"/>
  <c r="I53" i="82"/>
  <c r="J53" i="82"/>
  <c r="K53" i="82" s="1"/>
  <c r="M53" i="82" s="1"/>
  <c r="G54" i="82"/>
  <c r="H54" i="82"/>
  <c r="I54" i="82"/>
  <c r="J54" i="82" s="1"/>
  <c r="K54" i="82" s="1"/>
  <c r="G55" i="82"/>
  <c r="L55" i="82" s="1"/>
  <c r="H55" i="82"/>
  <c r="I55" i="82" s="1"/>
  <c r="J55" i="82" s="1"/>
  <c r="K55" i="82" s="1"/>
  <c r="M55" i="82" s="1"/>
  <c r="G56" i="82"/>
  <c r="H56" i="82"/>
  <c r="I56" i="82"/>
  <c r="J56" i="82" s="1"/>
  <c r="K56" i="82" s="1"/>
  <c r="L56" i="82"/>
  <c r="N56" i="82" s="1"/>
  <c r="E56" i="82" s="1"/>
  <c r="M56" i="82"/>
  <c r="G57" i="82"/>
  <c r="H57" i="82"/>
  <c r="I57" i="82" s="1"/>
  <c r="J57" i="82" s="1"/>
  <c r="K57" i="82"/>
  <c r="L57" i="82"/>
  <c r="G58" i="82"/>
  <c r="H58" i="82"/>
  <c r="I58" i="82"/>
  <c r="J58" i="82"/>
  <c r="K58" i="82"/>
  <c r="L58" i="82"/>
  <c r="G59" i="82"/>
  <c r="H59" i="82"/>
  <c r="I59" i="82"/>
  <c r="J59" i="82" s="1"/>
  <c r="K59" i="82" s="1"/>
  <c r="M59" i="82" s="1"/>
  <c r="G60" i="82"/>
  <c r="L60" i="82" s="1"/>
  <c r="H60" i="82"/>
  <c r="I60" i="82"/>
  <c r="J60" i="82" s="1"/>
  <c r="K60" i="82" s="1"/>
  <c r="M60" i="82" s="1"/>
  <c r="G61" i="82"/>
  <c r="H61" i="82"/>
  <c r="I61" i="82"/>
  <c r="J61" i="82"/>
  <c r="K61" i="82" s="1"/>
  <c r="G62" i="82"/>
  <c r="L62" i="82" s="1"/>
  <c r="H62" i="82"/>
  <c r="I62" i="82" s="1"/>
  <c r="J62" i="82" s="1"/>
  <c r="K62" i="82" s="1"/>
  <c r="M62" i="82" s="1"/>
  <c r="N25" i="83" l="1"/>
  <c r="E25" i="83" s="1"/>
  <c r="N17" i="83"/>
  <c r="E17" i="83" s="1"/>
  <c r="M36" i="83"/>
  <c r="N36" i="83" s="1"/>
  <c r="E36" i="83" s="1"/>
  <c r="M50" i="83"/>
  <c r="N50" i="83" s="1"/>
  <c r="E50" i="83" s="1"/>
  <c r="N61" i="83"/>
  <c r="E61" i="83" s="1"/>
  <c r="N56" i="83"/>
  <c r="E56" i="83" s="1"/>
  <c r="M27" i="83"/>
  <c r="N27" i="83" s="1"/>
  <c r="E27" i="83" s="1"/>
  <c r="M45" i="83"/>
  <c r="N45" i="83" s="1"/>
  <c r="E45" i="83" s="1"/>
  <c r="N37" i="83"/>
  <c r="E37" i="83" s="1"/>
  <c r="N14" i="83"/>
  <c r="E14" i="83" s="1"/>
  <c r="N48" i="83"/>
  <c r="E48" i="83" s="1"/>
  <c r="M49" i="83"/>
  <c r="M38" i="83"/>
  <c r="N38" i="83" s="1"/>
  <c r="E38" i="83" s="1"/>
  <c r="N30" i="83"/>
  <c r="E30" i="83" s="1"/>
  <c r="N18" i="83"/>
  <c r="E18" i="83" s="1"/>
  <c r="M19" i="83"/>
  <c r="N19" i="83" s="1"/>
  <c r="E19" i="83" s="1"/>
  <c r="M26" i="83"/>
  <c r="N26" i="83" s="1"/>
  <c r="E26" i="83" s="1"/>
  <c r="M10" i="83"/>
  <c r="N10" i="83" s="1"/>
  <c r="M13" i="83"/>
  <c r="N13" i="83" s="1"/>
  <c r="E13" i="83" s="1"/>
  <c r="N29" i="83"/>
  <c r="E29" i="83" s="1"/>
  <c r="N57" i="83"/>
  <c r="E57" i="83" s="1"/>
  <c r="N40" i="83"/>
  <c r="E40" i="83" s="1"/>
  <c r="N16" i="83"/>
  <c r="E16" i="83" s="1"/>
  <c r="M53" i="83"/>
  <c r="N53" i="83" s="1"/>
  <c r="E53" i="83" s="1"/>
  <c r="M46" i="83"/>
  <c r="N46" i="83" s="1"/>
  <c r="E46" i="83" s="1"/>
  <c r="M54" i="83"/>
  <c r="N54" i="83" s="1"/>
  <c r="E54" i="83" s="1"/>
  <c r="M22" i="83"/>
  <c r="N22" i="83" s="1"/>
  <c r="E22" i="83" s="1"/>
  <c r="M62" i="83"/>
  <c r="N62" i="83" s="1"/>
  <c r="E62" i="83" s="1"/>
  <c r="M61" i="83"/>
  <c r="M30" i="83"/>
  <c r="M43" i="83"/>
  <c r="N43" i="83" s="1"/>
  <c r="E43" i="83" s="1"/>
  <c r="N49" i="83"/>
  <c r="E49" i="83" s="1"/>
  <c r="N32" i="83"/>
  <c r="E32" i="83" s="1"/>
  <c r="M44" i="83"/>
  <c r="N44" i="83" s="1"/>
  <c r="E44" i="83" s="1"/>
  <c r="M48" i="83"/>
  <c r="N24" i="82"/>
  <c r="E24" i="82" s="1"/>
  <c r="N62" i="82"/>
  <c r="E62" i="82" s="1"/>
  <c r="N49" i="82"/>
  <c r="E49" i="82" s="1"/>
  <c r="N40" i="82"/>
  <c r="E40" i="82" s="1"/>
  <c r="N59" i="82"/>
  <c r="E59" i="82" s="1"/>
  <c r="N55" i="82"/>
  <c r="E55" i="82" s="1"/>
  <c r="N38" i="82"/>
  <c r="E38" i="82" s="1"/>
  <c r="N30" i="82"/>
  <c r="E30" i="82" s="1"/>
  <c r="N14" i="82"/>
  <c r="E14" i="82" s="1"/>
  <c r="M37" i="82"/>
  <c r="N26" i="82"/>
  <c r="E26" i="82" s="1"/>
  <c r="N60" i="82"/>
  <c r="E60" i="82" s="1"/>
  <c r="L11" i="82"/>
  <c r="N11" i="82" s="1"/>
  <c r="E11" i="82" s="1"/>
  <c r="M54" i="82"/>
  <c r="L47" i="82"/>
  <c r="L39" i="82"/>
  <c r="L29" i="82"/>
  <c r="L23" i="82"/>
  <c r="N23" i="82" s="1"/>
  <c r="E23" i="82" s="1"/>
  <c r="L21" i="82"/>
  <c r="L15" i="82"/>
  <c r="L13" i="82"/>
  <c r="L61" i="82"/>
  <c r="N52" i="82"/>
  <c r="E52" i="82" s="1"/>
  <c r="N46" i="82"/>
  <c r="E46" i="82" s="1"/>
  <c r="N22" i="82"/>
  <c r="E22" i="82" s="1"/>
  <c r="M17" i="82"/>
  <c r="N17" i="82" s="1"/>
  <c r="E17" i="82" s="1"/>
  <c r="M45" i="82"/>
  <c r="N34" i="82"/>
  <c r="E34" i="82" s="1"/>
  <c r="M21" i="82"/>
  <c r="N20" i="82"/>
  <c r="E20" i="82" s="1"/>
  <c r="N12" i="82"/>
  <c r="E12" i="82" s="1"/>
  <c r="N58" i="82"/>
  <c r="E58" i="82" s="1"/>
  <c r="L45" i="82"/>
  <c r="N45" i="82" s="1"/>
  <c r="E45" i="82" s="1"/>
  <c r="L37" i="82"/>
  <c r="L31" i="82"/>
  <c r="L54" i="82"/>
  <c r="M57" i="82"/>
  <c r="N57" i="82" s="1"/>
  <c r="E57" i="82" s="1"/>
  <c r="N42" i="82"/>
  <c r="E42" i="82" s="1"/>
  <c r="M29" i="82"/>
  <c r="M13" i="82"/>
  <c r="M51" i="82"/>
  <c r="N51" i="82" s="1"/>
  <c r="E51" i="82" s="1"/>
  <c r="N19" i="82"/>
  <c r="E19" i="82" s="1"/>
  <c r="N10" i="82"/>
  <c r="N50" i="82"/>
  <c r="E50" i="82" s="1"/>
  <c r="N44" i="82"/>
  <c r="E44" i="82" s="1"/>
  <c r="N36" i="82"/>
  <c r="E36" i="82" s="1"/>
  <c r="N28" i="82"/>
  <c r="E28" i="82" s="1"/>
  <c r="N18" i="82"/>
  <c r="E18" i="82" s="1"/>
  <c r="M61" i="82"/>
  <c r="N43" i="82"/>
  <c r="E43" i="82" s="1"/>
  <c r="N27" i="82"/>
  <c r="E27" i="82" s="1"/>
  <c r="L53" i="82"/>
  <c r="N53" i="82" s="1"/>
  <c r="E53" i="82" s="1"/>
  <c r="M47" i="82"/>
  <c r="M43" i="82"/>
  <c r="M39" i="82"/>
  <c r="M35" i="82"/>
  <c r="N35" i="82" s="1"/>
  <c r="E35" i="82" s="1"/>
  <c r="M31" i="82"/>
  <c r="M23" i="82"/>
  <c r="M15" i="82"/>
  <c r="B6" i="81"/>
  <c r="I6" i="81"/>
  <c r="B7" i="81"/>
  <c r="E10" i="81"/>
  <c r="G10" i="81"/>
  <c r="H10" i="81"/>
  <c r="I10" i="81" s="1"/>
  <c r="J10" i="81" s="1"/>
  <c r="K10" i="81" s="1"/>
  <c r="L10" i="81"/>
  <c r="G11" i="81"/>
  <c r="H11" i="81"/>
  <c r="I11" i="81"/>
  <c r="J11" i="81" s="1"/>
  <c r="K11" i="81" s="1"/>
  <c r="L11" i="81"/>
  <c r="G12" i="81"/>
  <c r="H12" i="81"/>
  <c r="I12" i="81" s="1"/>
  <c r="J12" i="81" s="1"/>
  <c r="K12" i="81" s="1"/>
  <c r="L12" i="81"/>
  <c r="G13" i="81"/>
  <c r="L13" i="81" s="1"/>
  <c r="H13" i="81"/>
  <c r="I13" i="81"/>
  <c r="J13" i="81"/>
  <c r="K13" i="81" s="1"/>
  <c r="G14" i="81"/>
  <c r="L14" i="81" s="1"/>
  <c r="H14" i="81"/>
  <c r="I14" i="81"/>
  <c r="J14" i="81" s="1"/>
  <c r="K14" i="81" s="1"/>
  <c r="G15" i="81"/>
  <c r="L15" i="81" s="1"/>
  <c r="H15" i="81"/>
  <c r="I15" i="81" s="1"/>
  <c r="J15" i="81" s="1"/>
  <c r="K15" i="81" s="1"/>
  <c r="G16" i="81"/>
  <c r="L16" i="81" s="1"/>
  <c r="H16" i="81"/>
  <c r="I16" i="81" s="1"/>
  <c r="J16" i="81" s="1"/>
  <c r="K16" i="81" s="1"/>
  <c r="G17" i="81"/>
  <c r="L17" i="81" s="1"/>
  <c r="H17" i="81"/>
  <c r="I17" i="81"/>
  <c r="J17" i="81" s="1"/>
  <c r="K17" i="81" s="1"/>
  <c r="G18" i="81"/>
  <c r="H18" i="81"/>
  <c r="I18" i="81" s="1"/>
  <c r="J18" i="81" s="1"/>
  <c r="K18" i="81" s="1"/>
  <c r="L18" i="81"/>
  <c r="G19" i="81"/>
  <c r="H19" i="81"/>
  <c r="I19" i="81"/>
  <c r="J19" i="81" s="1"/>
  <c r="K19" i="81" s="1"/>
  <c r="L19" i="81"/>
  <c r="G20" i="81"/>
  <c r="H20" i="81"/>
  <c r="I20" i="81" s="1"/>
  <c r="J20" i="81" s="1"/>
  <c r="K20" i="81" s="1"/>
  <c r="L20" i="81"/>
  <c r="G21" i="81"/>
  <c r="L21" i="81" s="1"/>
  <c r="H21" i="81"/>
  <c r="I21" i="81"/>
  <c r="J21" i="81"/>
  <c r="K21" i="81" s="1"/>
  <c r="G22" i="81"/>
  <c r="H22" i="81"/>
  <c r="I22" i="81"/>
  <c r="J22" i="81" s="1"/>
  <c r="K22" i="81" s="1"/>
  <c r="L22" i="81"/>
  <c r="G23" i="81"/>
  <c r="L23" i="81" s="1"/>
  <c r="H23" i="81"/>
  <c r="I23" i="81" s="1"/>
  <c r="J23" i="81" s="1"/>
  <c r="K23" i="81" s="1"/>
  <c r="G24" i="81"/>
  <c r="L24" i="81" s="1"/>
  <c r="H24" i="81"/>
  <c r="I24" i="81" s="1"/>
  <c r="J24" i="81" s="1"/>
  <c r="K24" i="81" s="1"/>
  <c r="G25" i="81"/>
  <c r="L25" i="81" s="1"/>
  <c r="H25" i="81"/>
  <c r="I25" i="81"/>
  <c r="J25" i="81" s="1"/>
  <c r="K25" i="81" s="1"/>
  <c r="G26" i="81"/>
  <c r="H26" i="81"/>
  <c r="I26" i="81" s="1"/>
  <c r="J26" i="81" s="1"/>
  <c r="K26" i="81" s="1"/>
  <c r="L26" i="81"/>
  <c r="G27" i="81"/>
  <c r="H27" i="81"/>
  <c r="I27" i="81"/>
  <c r="J27" i="81" s="1"/>
  <c r="K27" i="81" s="1"/>
  <c r="L27" i="81"/>
  <c r="G28" i="81"/>
  <c r="H28" i="81"/>
  <c r="I28" i="81" s="1"/>
  <c r="J28" i="81" s="1"/>
  <c r="K28" i="81" s="1"/>
  <c r="L28" i="81"/>
  <c r="G29" i="81"/>
  <c r="L29" i="81" s="1"/>
  <c r="H29" i="81"/>
  <c r="I29" i="81"/>
  <c r="J29" i="81"/>
  <c r="K29" i="81" s="1"/>
  <c r="G30" i="81"/>
  <c r="H30" i="81"/>
  <c r="I30" i="81"/>
  <c r="J30" i="81" s="1"/>
  <c r="K30" i="81" s="1"/>
  <c r="L30" i="81"/>
  <c r="G31" i="81"/>
  <c r="L31" i="81" s="1"/>
  <c r="H31" i="81"/>
  <c r="I31" i="81" s="1"/>
  <c r="J31" i="81" s="1"/>
  <c r="K31" i="81" s="1"/>
  <c r="G32" i="81"/>
  <c r="L32" i="81" s="1"/>
  <c r="H32" i="81"/>
  <c r="I32" i="81" s="1"/>
  <c r="J32" i="81" s="1"/>
  <c r="K32" i="81" s="1"/>
  <c r="G33" i="81"/>
  <c r="L33" i="81" s="1"/>
  <c r="H33" i="81"/>
  <c r="I33" i="81"/>
  <c r="J33" i="81" s="1"/>
  <c r="K33" i="81" s="1"/>
  <c r="G34" i="81"/>
  <c r="H34" i="81"/>
  <c r="I34" i="81" s="1"/>
  <c r="J34" i="81" s="1"/>
  <c r="K34" i="81" s="1"/>
  <c r="L34" i="81"/>
  <c r="G35" i="81"/>
  <c r="H35" i="81"/>
  <c r="I35" i="81"/>
  <c r="J35" i="81" s="1"/>
  <c r="K35" i="81" s="1"/>
  <c r="L35" i="81"/>
  <c r="G36" i="81"/>
  <c r="H36" i="81"/>
  <c r="I36" i="81" s="1"/>
  <c r="J36" i="81" s="1"/>
  <c r="K36" i="81" s="1"/>
  <c r="L36" i="81"/>
  <c r="G37" i="81"/>
  <c r="L37" i="81" s="1"/>
  <c r="H37" i="81"/>
  <c r="I37" i="81"/>
  <c r="J37" i="81"/>
  <c r="K37" i="81" s="1"/>
  <c r="G38" i="81"/>
  <c r="H38" i="81"/>
  <c r="I38" i="81"/>
  <c r="J38" i="81" s="1"/>
  <c r="K38" i="81" s="1"/>
  <c r="L38" i="81"/>
  <c r="G39" i="81"/>
  <c r="L39" i="81" s="1"/>
  <c r="H39" i="81"/>
  <c r="I39" i="81" s="1"/>
  <c r="J39" i="81" s="1"/>
  <c r="K39" i="81" s="1"/>
  <c r="G40" i="81"/>
  <c r="L40" i="81" s="1"/>
  <c r="H40" i="81"/>
  <c r="I40" i="81" s="1"/>
  <c r="J40" i="81" s="1"/>
  <c r="K40" i="81" s="1"/>
  <c r="G41" i="81"/>
  <c r="L41" i="81" s="1"/>
  <c r="H41" i="81"/>
  <c r="I41" i="81"/>
  <c r="J41" i="81" s="1"/>
  <c r="K41" i="81" s="1"/>
  <c r="G42" i="81"/>
  <c r="H42" i="81"/>
  <c r="I42" i="81" s="1"/>
  <c r="J42" i="81" s="1"/>
  <c r="K42" i="81" s="1"/>
  <c r="L42" i="81"/>
  <c r="G43" i="81"/>
  <c r="H43" i="81"/>
  <c r="I43" i="81"/>
  <c r="J43" i="81" s="1"/>
  <c r="K43" i="81" s="1"/>
  <c r="L43" i="81"/>
  <c r="G44" i="81"/>
  <c r="H44" i="81"/>
  <c r="I44" i="81" s="1"/>
  <c r="J44" i="81" s="1"/>
  <c r="K44" i="81" s="1"/>
  <c r="L44" i="81"/>
  <c r="G45" i="81"/>
  <c r="L45" i="81" s="1"/>
  <c r="H45" i="81"/>
  <c r="I45" i="81"/>
  <c r="J45" i="81"/>
  <c r="K45" i="81" s="1"/>
  <c r="G46" i="81"/>
  <c r="H46" i="81"/>
  <c r="I46" i="81"/>
  <c r="J46" i="81" s="1"/>
  <c r="K46" i="81" s="1"/>
  <c r="L46" i="81"/>
  <c r="G47" i="81"/>
  <c r="L47" i="81" s="1"/>
  <c r="H47" i="81"/>
  <c r="I47" i="81" s="1"/>
  <c r="J47" i="81" s="1"/>
  <c r="K47" i="81" s="1"/>
  <c r="G48" i="81"/>
  <c r="L48" i="81" s="1"/>
  <c r="H48" i="81"/>
  <c r="I48" i="81" s="1"/>
  <c r="J48" i="81" s="1"/>
  <c r="K48" i="81" s="1"/>
  <c r="G49" i="81"/>
  <c r="L49" i="81" s="1"/>
  <c r="H49" i="81"/>
  <c r="I49" i="81"/>
  <c r="J49" i="81" s="1"/>
  <c r="K49" i="81" s="1"/>
  <c r="G50" i="81"/>
  <c r="H50" i="81"/>
  <c r="I50" i="81" s="1"/>
  <c r="J50" i="81" s="1"/>
  <c r="K50" i="81" s="1"/>
  <c r="L50" i="81"/>
  <c r="G51" i="81"/>
  <c r="H51" i="81"/>
  <c r="I51" i="81"/>
  <c r="J51" i="81" s="1"/>
  <c r="K51" i="81" s="1"/>
  <c r="L51" i="81"/>
  <c r="G52" i="81"/>
  <c r="H52" i="81"/>
  <c r="I52" i="81" s="1"/>
  <c r="J52" i="81" s="1"/>
  <c r="K52" i="81" s="1"/>
  <c r="L52" i="81"/>
  <c r="G53" i="81"/>
  <c r="L53" i="81" s="1"/>
  <c r="H53" i="81"/>
  <c r="I53" i="81"/>
  <c r="J53" i="81"/>
  <c r="K53" i="81" s="1"/>
  <c r="G54" i="81"/>
  <c r="H54" i="81"/>
  <c r="I54" i="81"/>
  <c r="J54" i="81" s="1"/>
  <c r="K54" i="81" s="1"/>
  <c r="L54" i="81"/>
  <c r="G55" i="81"/>
  <c r="L55" i="81" s="1"/>
  <c r="H55" i="81"/>
  <c r="I55" i="81" s="1"/>
  <c r="J55" i="81" s="1"/>
  <c r="K55" i="81" s="1"/>
  <c r="G56" i="81"/>
  <c r="L56" i="81" s="1"/>
  <c r="H56" i="81"/>
  <c r="I56" i="81" s="1"/>
  <c r="J56" i="81" s="1"/>
  <c r="K56" i="81" s="1"/>
  <c r="G57" i="81"/>
  <c r="L57" i="81" s="1"/>
  <c r="H57" i="81"/>
  <c r="I57" i="81"/>
  <c r="J57" i="81" s="1"/>
  <c r="K57" i="81" s="1"/>
  <c r="G58" i="81"/>
  <c r="H58" i="81"/>
  <c r="I58" i="81" s="1"/>
  <c r="J58" i="81" s="1"/>
  <c r="K58" i="81" s="1"/>
  <c r="L58" i="81"/>
  <c r="G59" i="81"/>
  <c r="H59" i="81"/>
  <c r="I59" i="81"/>
  <c r="J59" i="81" s="1"/>
  <c r="K59" i="81" s="1"/>
  <c r="L59" i="81"/>
  <c r="G60" i="81"/>
  <c r="H60" i="81"/>
  <c r="I60" i="81" s="1"/>
  <c r="J60" i="81" s="1"/>
  <c r="K60" i="81" s="1"/>
  <c r="L60" i="81"/>
  <c r="G61" i="81"/>
  <c r="L61" i="81" s="1"/>
  <c r="H61" i="81"/>
  <c r="I61" i="81"/>
  <c r="J61" i="81"/>
  <c r="K61" i="81" s="1"/>
  <c r="G62" i="81"/>
  <c r="H62" i="81"/>
  <c r="I62" i="81"/>
  <c r="J62" i="81" s="1"/>
  <c r="K62" i="81" s="1"/>
  <c r="L62" i="81"/>
  <c r="N54" i="82" l="1"/>
  <c r="E54" i="82" s="1"/>
  <c r="N13" i="82"/>
  <c r="E13" i="82" s="1"/>
  <c r="N61" i="82"/>
  <c r="E61" i="82" s="1"/>
  <c r="N31" i="82"/>
  <c r="E31" i="82" s="1"/>
  <c r="N15" i="82"/>
  <c r="E15" i="82" s="1"/>
  <c r="N37" i="82"/>
  <c r="E37" i="82" s="1"/>
  <c r="N21" i="82"/>
  <c r="E21" i="82" s="1"/>
  <c r="N29" i="82"/>
  <c r="E29" i="82" s="1"/>
  <c r="N39" i="82"/>
  <c r="E39" i="82" s="1"/>
  <c r="N47" i="82"/>
  <c r="E47" i="82" s="1"/>
  <c r="M61" i="81"/>
  <c r="N61" i="81" s="1"/>
  <c r="E61" i="81" s="1"/>
  <c r="M30" i="81"/>
  <c r="N30" i="81" s="1"/>
  <c r="E30" i="81" s="1"/>
  <c r="I7" i="81"/>
  <c r="M44" i="81" s="1"/>
  <c r="N44" i="81" s="1"/>
  <c r="E44" i="81" s="1"/>
  <c r="M46" i="81"/>
  <c r="N46" i="81" s="1"/>
  <c r="E46" i="81" s="1"/>
  <c r="M14" i="81"/>
  <c r="M51" i="81"/>
  <c r="N51" i="81" s="1"/>
  <c r="E51" i="81" s="1"/>
  <c r="M17" i="81"/>
  <c r="N17" i="81" s="1"/>
  <c r="E17" i="81" s="1"/>
  <c r="M43" i="81"/>
  <c r="N43" i="81" s="1"/>
  <c r="E43" i="81" s="1"/>
  <c r="N14" i="81"/>
  <c r="E14" i="81" s="1"/>
  <c r="M58" i="81"/>
  <c r="N58" i="81" s="1"/>
  <c r="E58" i="81" s="1"/>
  <c r="N42" i="81"/>
  <c r="E42" i="81" s="1"/>
  <c r="M11" i="81"/>
  <c r="N11" i="81" s="1"/>
  <c r="E11" i="81" s="1"/>
  <c r="M37" i="81"/>
  <c r="N37" i="81" s="1"/>
  <c r="E37" i="81" s="1"/>
  <c r="M47" i="81"/>
  <c r="N47" i="81" s="1"/>
  <c r="E47" i="81" s="1"/>
  <c r="M42" i="81"/>
  <c r="B6" i="80"/>
  <c r="B7" i="80"/>
  <c r="E10" i="80"/>
  <c r="G10" i="80"/>
  <c r="I6" i="80" s="1"/>
  <c r="H10" i="80"/>
  <c r="I10" i="80"/>
  <c r="J10" i="80" s="1"/>
  <c r="K10" i="80" s="1"/>
  <c r="G11" i="80"/>
  <c r="L11" i="80" s="1"/>
  <c r="H11" i="80"/>
  <c r="I11" i="80" s="1"/>
  <c r="J11" i="80" s="1"/>
  <c r="K11" i="80" s="1"/>
  <c r="G12" i="80"/>
  <c r="L12" i="80" s="1"/>
  <c r="H12" i="80"/>
  <c r="I12" i="80" s="1"/>
  <c r="J12" i="80" s="1"/>
  <c r="K12" i="80" s="1"/>
  <c r="G13" i="80"/>
  <c r="H13" i="80"/>
  <c r="I13" i="80" s="1"/>
  <c r="J13" i="80" s="1"/>
  <c r="K13" i="80" s="1"/>
  <c r="G14" i="80"/>
  <c r="H14" i="80"/>
  <c r="I14" i="80"/>
  <c r="J14" i="80"/>
  <c r="K14" i="80"/>
  <c r="G15" i="80"/>
  <c r="H15" i="80"/>
  <c r="I15" i="80"/>
  <c r="J15" i="80"/>
  <c r="K15" i="80"/>
  <c r="G16" i="80"/>
  <c r="L16" i="80" s="1"/>
  <c r="H16" i="80"/>
  <c r="I16" i="80"/>
  <c r="J16" i="80"/>
  <c r="K16" i="80"/>
  <c r="G17" i="80"/>
  <c r="L17" i="80" s="1"/>
  <c r="H17" i="80"/>
  <c r="I17" i="80"/>
  <c r="J17" i="80"/>
  <c r="K17" i="80" s="1"/>
  <c r="G18" i="80"/>
  <c r="L18" i="80" s="1"/>
  <c r="H18" i="80"/>
  <c r="I18" i="80"/>
  <c r="J18" i="80" s="1"/>
  <c r="K18" i="80" s="1"/>
  <c r="G19" i="80"/>
  <c r="H19" i="80"/>
  <c r="I19" i="80" s="1"/>
  <c r="J19" i="80" s="1"/>
  <c r="K19" i="80" s="1"/>
  <c r="G20" i="80"/>
  <c r="L20" i="80" s="1"/>
  <c r="H20" i="80"/>
  <c r="I20" i="80" s="1"/>
  <c r="J20" i="80" s="1"/>
  <c r="K20" i="80" s="1"/>
  <c r="G21" i="80"/>
  <c r="H21" i="80"/>
  <c r="I21" i="80" s="1"/>
  <c r="J21" i="80" s="1"/>
  <c r="K21" i="80" s="1"/>
  <c r="G22" i="80"/>
  <c r="H22" i="80"/>
  <c r="I22" i="80"/>
  <c r="J22" i="80"/>
  <c r="K22" i="80"/>
  <c r="G23" i="80"/>
  <c r="H23" i="80"/>
  <c r="I23" i="80"/>
  <c r="J23" i="80"/>
  <c r="K23" i="80"/>
  <c r="G24" i="80"/>
  <c r="H24" i="80"/>
  <c r="I24" i="80"/>
  <c r="J24" i="80"/>
  <c r="K24" i="80"/>
  <c r="G25" i="80"/>
  <c r="L25" i="80" s="1"/>
  <c r="H25" i="80"/>
  <c r="I25" i="80"/>
  <c r="J25" i="80"/>
  <c r="K25" i="80" s="1"/>
  <c r="G26" i="80"/>
  <c r="L26" i="80" s="1"/>
  <c r="H26" i="80"/>
  <c r="I26" i="80"/>
  <c r="J26" i="80" s="1"/>
  <c r="K26" i="80" s="1"/>
  <c r="G27" i="80"/>
  <c r="L27" i="80" s="1"/>
  <c r="H27" i="80"/>
  <c r="I27" i="80" s="1"/>
  <c r="J27" i="80" s="1"/>
  <c r="K27" i="80" s="1"/>
  <c r="G28" i="80"/>
  <c r="L28" i="80" s="1"/>
  <c r="H28" i="80"/>
  <c r="I28" i="80" s="1"/>
  <c r="J28" i="80" s="1"/>
  <c r="K28" i="80" s="1"/>
  <c r="G29" i="80"/>
  <c r="H29" i="80"/>
  <c r="I29" i="80" s="1"/>
  <c r="J29" i="80" s="1"/>
  <c r="K29" i="80" s="1"/>
  <c r="G30" i="80"/>
  <c r="H30" i="80"/>
  <c r="I30" i="80"/>
  <c r="J30" i="80"/>
  <c r="K30" i="80"/>
  <c r="G31" i="80"/>
  <c r="H31" i="80"/>
  <c r="I31" i="80"/>
  <c r="J31" i="80"/>
  <c r="K31" i="80"/>
  <c r="L31" i="80"/>
  <c r="G32" i="80"/>
  <c r="L32" i="80" s="1"/>
  <c r="H32" i="80"/>
  <c r="I32" i="80"/>
  <c r="J32" i="80"/>
  <c r="K32" i="80"/>
  <c r="G33" i="80"/>
  <c r="L33" i="80" s="1"/>
  <c r="H33" i="80"/>
  <c r="I33" i="80"/>
  <c r="J33" i="80"/>
  <c r="K33" i="80" s="1"/>
  <c r="G34" i="80"/>
  <c r="L34" i="80" s="1"/>
  <c r="H34" i="80"/>
  <c r="I34" i="80"/>
  <c r="J34" i="80" s="1"/>
  <c r="K34" i="80" s="1"/>
  <c r="G35" i="80"/>
  <c r="L35" i="80" s="1"/>
  <c r="H35" i="80"/>
  <c r="I35" i="80" s="1"/>
  <c r="J35" i="80" s="1"/>
  <c r="K35" i="80" s="1"/>
  <c r="G36" i="80"/>
  <c r="L36" i="80" s="1"/>
  <c r="H36" i="80"/>
  <c r="I36" i="80" s="1"/>
  <c r="J36" i="80" s="1"/>
  <c r="K36" i="80" s="1"/>
  <c r="G37" i="80"/>
  <c r="H37" i="80"/>
  <c r="I37" i="80" s="1"/>
  <c r="J37" i="80" s="1"/>
  <c r="K37" i="80" s="1"/>
  <c r="G38" i="80"/>
  <c r="H38" i="80"/>
  <c r="I38" i="80"/>
  <c r="J38" i="80"/>
  <c r="K38" i="80"/>
  <c r="G39" i="80"/>
  <c r="H39" i="80"/>
  <c r="I39" i="80"/>
  <c r="J39" i="80"/>
  <c r="K39" i="80"/>
  <c r="L39" i="80"/>
  <c r="G40" i="80"/>
  <c r="L40" i="80" s="1"/>
  <c r="H40" i="80"/>
  <c r="I40" i="80"/>
  <c r="J40" i="80"/>
  <c r="K40" i="80"/>
  <c r="G41" i="80"/>
  <c r="L41" i="80" s="1"/>
  <c r="H41" i="80"/>
  <c r="I41" i="80"/>
  <c r="J41" i="80"/>
  <c r="K41" i="80" s="1"/>
  <c r="G42" i="80"/>
  <c r="L42" i="80" s="1"/>
  <c r="H42" i="80"/>
  <c r="I42" i="80"/>
  <c r="J42" i="80" s="1"/>
  <c r="K42" i="80" s="1"/>
  <c r="G43" i="80"/>
  <c r="L43" i="80" s="1"/>
  <c r="H43" i="80"/>
  <c r="I43" i="80" s="1"/>
  <c r="J43" i="80" s="1"/>
  <c r="K43" i="80" s="1"/>
  <c r="G44" i="80"/>
  <c r="L44" i="80" s="1"/>
  <c r="H44" i="80"/>
  <c r="I44" i="80"/>
  <c r="J44" i="80" s="1"/>
  <c r="K44" i="80" s="1"/>
  <c r="G45" i="80"/>
  <c r="H45" i="80"/>
  <c r="I45" i="80" s="1"/>
  <c r="J45" i="80" s="1"/>
  <c r="K45" i="80" s="1"/>
  <c r="G46" i="80"/>
  <c r="H46" i="80"/>
  <c r="I46" i="80"/>
  <c r="J46" i="80"/>
  <c r="K46" i="80"/>
  <c r="G47" i="80"/>
  <c r="H47" i="80"/>
  <c r="I47" i="80"/>
  <c r="J47" i="80"/>
  <c r="K47" i="80"/>
  <c r="L47" i="80"/>
  <c r="G48" i="80"/>
  <c r="L48" i="80" s="1"/>
  <c r="H48" i="80"/>
  <c r="I48" i="80"/>
  <c r="J48" i="80"/>
  <c r="K48" i="80"/>
  <c r="G49" i="80"/>
  <c r="L49" i="80" s="1"/>
  <c r="H49" i="80"/>
  <c r="I49" i="80"/>
  <c r="J49" i="80"/>
  <c r="K49" i="80" s="1"/>
  <c r="G50" i="80"/>
  <c r="L50" i="80" s="1"/>
  <c r="H50" i="80"/>
  <c r="I50" i="80"/>
  <c r="J50" i="80" s="1"/>
  <c r="K50" i="80" s="1"/>
  <c r="G51" i="80"/>
  <c r="L51" i="80" s="1"/>
  <c r="H51" i="80"/>
  <c r="I51" i="80" s="1"/>
  <c r="J51" i="80" s="1"/>
  <c r="K51" i="80" s="1"/>
  <c r="G52" i="80"/>
  <c r="L52" i="80" s="1"/>
  <c r="H52" i="80"/>
  <c r="I52" i="80"/>
  <c r="J52" i="80" s="1"/>
  <c r="K52" i="80" s="1"/>
  <c r="G53" i="80"/>
  <c r="H53" i="80"/>
  <c r="I53" i="80" s="1"/>
  <c r="J53" i="80" s="1"/>
  <c r="K53" i="80" s="1"/>
  <c r="G54" i="80"/>
  <c r="H54" i="80"/>
  <c r="I54" i="80"/>
  <c r="J54" i="80"/>
  <c r="K54" i="80"/>
  <c r="G55" i="80"/>
  <c r="H55" i="80"/>
  <c r="I55" i="80"/>
  <c r="J55" i="80"/>
  <c r="K55" i="80"/>
  <c r="L55" i="80"/>
  <c r="G56" i="80"/>
  <c r="L56" i="80" s="1"/>
  <c r="H56" i="80"/>
  <c r="I56" i="80"/>
  <c r="J56" i="80"/>
  <c r="K56" i="80"/>
  <c r="G57" i="80"/>
  <c r="L57" i="80" s="1"/>
  <c r="H57" i="80"/>
  <c r="I57" i="80"/>
  <c r="J57" i="80"/>
  <c r="K57" i="80" s="1"/>
  <c r="G58" i="80"/>
  <c r="L58" i="80" s="1"/>
  <c r="H58" i="80"/>
  <c r="I58" i="80"/>
  <c r="J58" i="80" s="1"/>
  <c r="K58" i="80" s="1"/>
  <c r="G59" i="80"/>
  <c r="L59" i="80" s="1"/>
  <c r="H59" i="80"/>
  <c r="I59" i="80" s="1"/>
  <c r="J59" i="80" s="1"/>
  <c r="K59" i="80" s="1"/>
  <c r="G60" i="80"/>
  <c r="L60" i="80" s="1"/>
  <c r="H60" i="80"/>
  <c r="I60" i="80"/>
  <c r="J60" i="80" s="1"/>
  <c r="K60" i="80" s="1"/>
  <c r="G61" i="80"/>
  <c r="H61" i="80"/>
  <c r="I61" i="80" s="1"/>
  <c r="J61" i="80" s="1"/>
  <c r="K61" i="80" s="1"/>
  <c r="G62" i="80"/>
  <c r="H62" i="80"/>
  <c r="I62" i="80"/>
  <c r="J62" i="80"/>
  <c r="K62" i="80"/>
  <c r="M13" i="81" l="1"/>
  <c r="N13" i="81" s="1"/>
  <c r="E13" i="81" s="1"/>
  <c r="M56" i="81"/>
  <c r="N56" i="81" s="1"/>
  <c r="E56" i="81" s="1"/>
  <c r="M12" i="81"/>
  <c r="N12" i="81" s="1"/>
  <c r="E12" i="81" s="1"/>
  <c r="M10" i="81"/>
  <c r="N10" i="81" s="1"/>
  <c r="M26" i="81"/>
  <c r="N26" i="81" s="1"/>
  <c r="E26" i="81" s="1"/>
  <c r="M49" i="81"/>
  <c r="N49" i="81" s="1"/>
  <c r="E49" i="81" s="1"/>
  <c r="M36" i="81"/>
  <c r="N36" i="81" s="1"/>
  <c r="E36" i="81" s="1"/>
  <c r="M23" i="81"/>
  <c r="N23" i="81" s="1"/>
  <c r="E23" i="81" s="1"/>
  <c r="M52" i="81"/>
  <c r="N52" i="81" s="1"/>
  <c r="E52" i="81" s="1"/>
  <c r="M55" i="81"/>
  <c r="N55" i="81" s="1"/>
  <c r="E55" i="81" s="1"/>
  <c r="M27" i="81"/>
  <c r="N27" i="81" s="1"/>
  <c r="E27" i="81" s="1"/>
  <c r="M20" i="81"/>
  <c r="N20" i="81" s="1"/>
  <c r="E20" i="81" s="1"/>
  <c r="M38" i="81"/>
  <c r="N38" i="81" s="1"/>
  <c r="E38" i="81" s="1"/>
  <c r="M22" i="81"/>
  <c r="N22" i="81" s="1"/>
  <c r="E22" i="81" s="1"/>
  <c r="M41" i="81"/>
  <c r="N41" i="81" s="1"/>
  <c r="E41" i="81" s="1"/>
  <c r="M19" i="81"/>
  <c r="N19" i="81" s="1"/>
  <c r="E19" i="81" s="1"/>
  <c r="M54" i="81"/>
  <c r="N54" i="81" s="1"/>
  <c r="E54" i="81" s="1"/>
  <c r="M31" i="81"/>
  <c r="N31" i="81" s="1"/>
  <c r="E31" i="81" s="1"/>
  <c r="M57" i="81"/>
  <c r="N57" i="81" s="1"/>
  <c r="E57" i="81" s="1"/>
  <c r="M24" i="81"/>
  <c r="N24" i="81" s="1"/>
  <c r="E24" i="81" s="1"/>
  <c r="M60" i="81"/>
  <c r="N60" i="81" s="1"/>
  <c r="E60" i="81" s="1"/>
  <c r="M33" i="81"/>
  <c r="N33" i="81" s="1"/>
  <c r="E33" i="81" s="1"/>
  <c r="M32" i="81"/>
  <c r="N32" i="81" s="1"/>
  <c r="E32" i="81" s="1"/>
  <c r="M35" i="81"/>
  <c r="N35" i="81" s="1"/>
  <c r="E35" i="81" s="1"/>
  <c r="M18" i="81"/>
  <c r="N18" i="81" s="1"/>
  <c r="E18" i="81" s="1"/>
  <c r="M15" i="81"/>
  <c r="N15" i="81" s="1"/>
  <c r="E15" i="81" s="1"/>
  <c r="M16" i="81"/>
  <c r="N16" i="81" s="1"/>
  <c r="E16" i="81" s="1"/>
  <c r="M45" i="81"/>
  <c r="N45" i="81" s="1"/>
  <c r="E45" i="81" s="1"/>
  <c r="M50" i="81"/>
  <c r="N50" i="81" s="1"/>
  <c r="E50" i="81" s="1"/>
  <c r="M25" i="81"/>
  <c r="N25" i="81" s="1"/>
  <c r="E25" i="81" s="1"/>
  <c r="M40" i="81"/>
  <c r="N40" i="81" s="1"/>
  <c r="E40" i="81" s="1"/>
  <c r="M34" i="81"/>
  <c r="N34" i="81" s="1"/>
  <c r="E34" i="81" s="1"/>
  <c r="M21" i="81"/>
  <c r="N21" i="81" s="1"/>
  <c r="E21" i="81" s="1"/>
  <c r="M29" i="81"/>
  <c r="N29" i="81" s="1"/>
  <c r="E29" i="81" s="1"/>
  <c r="M62" i="81"/>
  <c r="N62" i="81" s="1"/>
  <c r="E62" i="81" s="1"/>
  <c r="M48" i="81"/>
  <c r="N48" i="81" s="1"/>
  <c r="E48" i="81" s="1"/>
  <c r="M39" i="81"/>
  <c r="N39" i="81" s="1"/>
  <c r="E39" i="81" s="1"/>
  <c r="M53" i="81"/>
  <c r="N53" i="81" s="1"/>
  <c r="E53" i="81" s="1"/>
  <c r="M28" i="81"/>
  <c r="N28" i="81" s="1"/>
  <c r="E28" i="81" s="1"/>
  <c r="M59" i="81"/>
  <c r="N59" i="81" s="1"/>
  <c r="E59" i="81" s="1"/>
  <c r="M21" i="80"/>
  <c r="M11" i="80"/>
  <c r="N11" i="80" s="1"/>
  <c r="E11" i="80" s="1"/>
  <c r="M57" i="80"/>
  <c r="N57" i="80" s="1"/>
  <c r="E57" i="80" s="1"/>
  <c r="M29" i="80"/>
  <c r="M19" i="80"/>
  <c r="L13" i="80"/>
  <c r="L45" i="80"/>
  <c r="L14" i="80"/>
  <c r="L22" i="80"/>
  <c r="L38" i="80"/>
  <c r="L23" i="80"/>
  <c r="L21" i="80"/>
  <c r="L29" i="80"/>
  <c r="L46" i="80"/>
  <c r="L54" i="80"/>
  <c r="L62" i="80"/>
  <c r="L15" i="80"/>
  <c r="L37" i="80"/>
  <c r="L53" i="80"/>
  <c r="L30" i="80"/>
  <c r="L61" i="80"/>
  <c r="M35" i="80"/>
  <c r="N35" i="80" s="1"/>
  <c r="E35" i="80" s="1"/>
  <c r="M34" i="80"/>
  <c r="N34" i="80" s="1"/>
  <c r="E34" i="80" s="1"/>
  <c r="M44" i="80"/>
  <c r="N44" i="80" s="1"/>
  <c r="E44" i="80" s="1"/>
  <c r="M41" i="80"/>
  <c r="N41" i="80" s="1"/>
  <c r="E41" i="80" s="1"/>
  <c r="L24" i="80"/>
  <c r="L19" i="80"/>
  <c r="M16" i="80"/>
  <c r="N16" i="80" s="1"/>
  <c r="E16" i="80" s="1"/>
  <c r="M53" i="80"/>
  <c r="I7" i="80"/>
  <c r="M58" i="80" s="1"/>
  <c r="N58" i="80" s="1"/>
  <c r="E58" i="80" s="1"/>
  <c r="M28" i="80"/>
  <c r="N28" i="80" s="1"/>
  <c r="E28" i="80" s="1"/>
  <c r="L10" i="80"/>
  <c r="B6" i="79"/>
  <c r="B7" i="79"/>
  <c r="E10" i="79"/>
  <c r="G10" i="79"/>
  <c r="I6" i="79" s="1"/>
  <c r="H10" i="79"/>
  <c r="I10" i="79"/>
  <c r="J10" i="79" s="1"/>
  <c r="K10" i="79" s="1"/>
  <c r="G11" i="79"/>
  <c r="L11" i="79" s="1"/>
  <c r="H11" i="79"/>
  <c r="I11" i="79" s="1"/>
  <c r="J11" i="79" s="1"/>
  <c r="K11" i="79" s="1"/>
  <c r="G12" i="79"/>
  <c r="H12" i="79"/>
  <c r="I12" i="79" s="1"/>
  <c r="J12" i="79" s="1"/>
  <c r="K12" i="79" s="1"/>
  <c r="G13" i="79"/>
  <c r="H13" i="79"/>
  <c r="I13" i="79" s="1"/>
  <c r="J13" i="79" s="1"/>
  <c r="K13" i="79" s="1"/>
  <c r="G14" i="79"/>
  <c r="H14" i="79"/>
  <c r="I14" i="79"/>
  <c r="J14" i="79"/>
  <c r="K14" i="79"/>
  <c r="L14" i="79"/>
  <c r="G15" i="79"/>
  <c r="H15" i="79"/>
  <c r="I15" i="79"/>
  <c r="J15" i="79"/>
  <c r="K15" i="79"/>
  <c r="G16" i="79"/>
  <c r="L16" i="79" s="1"/>
  <c r="H16" i="79"/>
  <c r="I16" i="79"/>
  <c r="J16" i="79"/>
  <c r="K16" i="79" s="1"/>
  <c r="G17" i="79"/>
  <c r="H17" i="79"/>
  <c r="I17" i="79"/>
  <c r="J17" i="79"/>
  <c r="K17" i="79" s="1"/>
  <c r="G18" i="79"/>
  <c r="L18" i="79" s="1"/>
  <c r="H18" i="79"/>
  <c r="I18" i="79"/>
  <c r="J18" i="79" s="1"/>
  <c r="K18" i="79" s="1"/>
  <c r="G19" i="79"/>
  <c r="H19" i="79"/>
  <c r="I19" i="79" s="1"/>
  <c r="J19" i="79" s="1"/>
  <c r="K19" i="79" s="1"/>
  <c r="G20" i="79"/>
  <c r="H20" i="79"/>
  <c r="I20" i="79" s="1"/>
  <c r="J20" i="79" s="1"/>
  <c r="K20" i="79" s="1"/>
  <c r="G21" i="79"/>
  <c r="H21" i="79"/>
  <c r="I21" i="79" s="1"/>
  <c r="J21" i="79" s="1"/>
  <c r="K21" i="79" s="1"/>
  <c r="G22" i="79"/>
  <c r="H22" i="79"/>
  <c r="I22" i="79"/>
  <c r="J22" i="79"/>
  <c r="K22" i="79"/>
  <c r="G23" i="79"/>
  <c r="H23" i="79"/>
  <c r="I23" i="79"/>
  <c r="J23" i="79"/>
  <c r="K23" i="79"/>
  <c r="L23" i="79"/>
  <c r="G24" i="79"/>
  <c r="H24" i="79"/>
  <c r="I24" i="79"/>
  <c r="J24" i="79"/>
  <c r="K24" i="79"/>
  <c r="G25" i="79"/>
  <c r="L25" i="79" s="1"/>
  <c r="H25" i="79"/>
  <c r="I25" i="79"/>
  <c r="J25" i="79" s="1"/>
  <c r="K25" i="79" s="1"/>
  <c r="G26" i="79"/>
  <c r="H26" i="79"/>
  <c r="I26" i="79"/>
  <c r="J26" i="79" s="1"/>
  <c r="K26" i="79" s="1"/>
  <c r="G27" i="79"/>
  <c r="L27" i="79" s="1"/>
  <c r="H27" i="79"/>
  <c r="I27" i="79" s="1"/>
  <c r="J27" i="79" s="1"/>
  <c r="K27" i="79" s="1"/>
  <c r="G28" i="79"/>
  <c r="L28" i="79" s="1"/>
  <c r="H28" i="79"/>
  <c r="I28" i="79" s="1"/>
  <c r="J28" i="79" s="1"/>
  <c r="K28" i="79" s="1"/>
  <c r="G29" i="79"/>
  <c r="H29" i="79"/>
  <c r="I29" i="79" s="1"/>
  <c r="J29" i="79" s="1"/>
  <c r="K29" i="79" s="1"/>
  <c r="G30" i="79"/>
  <c r="H30" i="79"/>
  <c r="I30" i="79"/>
  <c r="J30" i="79"/>
  <c r="K30" i="79"/>
  <c r="L30" i="79"/>
  <c r="G31" i="79"/>
  <c r="H31" i="79"/>
  <c r="I31" i="79"/>
  <c r="J31" i="79"/>
  <c r="K31" i="79"/>
  <c r="L31" i="79"/>
  <c r="G32" i="79"/>
  <c r="L32" i="79" s="1"/>
  <c r="H32" i="79"/>
  <c r="I32" i="79"/>
  <c r="J32" i="79"/>
  <c r="K32" i="79" s="1"/>
  <c r="G33" i="79"/>
  <c r="H33" i="79"/>
  <c r="I33" i="79"/>
  <c r="J33" i="79"/>
  <c r="K33" i="79" s="1"/>
  <c r="G34" i="79"/>
  <c r="L34" i="79" s="1"/>
  <c r="H34" i="79"/>
  <c r="I34" i="79"/>
  <c r="J34" i="79" s="1"/>
  <c r="K34" i="79" s="1"/>
  <c r="G35" i="79"/>
  <c r="H35" i="79"/>
  <c r="I35" i="79" s="1"/>
  <c r="J35" i="79" s="1"/>
  <c r="K35" i="79" s="1"/>
  <c r="G36" i="79"/>
  <c r="L36" i="79" s="1"/>
  <c r="H36" i="79"/>
  <c r="I36" i="79" s="1"/>
  <c r="J36" i="79" s="1"/>
  <c r="K36" i="79" s="1"/>
  <c r="G37" i="79"/>
  <c r="H37" i="79"/>
  <c r="I37" i="79" s="1"/>
  <c r="J37" i="79" s="1"/>
  <c r="K37" i="79" s="1"/>
  <c r="G38" i="79"/>
  <c r="H38" i="79"/>
  <c r="I38" i="79"/>
  <c r="J38" i="79"/>
  <c r="K38" i="79"/>
  <c r="G39" i="79"/>
  <c r="H39" i="79"/>
  <c r="I39" i="79"/>
  <c r="J39" i="79"/>
  <c r="K39" i="79"/>
  <c r="L39" i="79"/>
  <c r="G40" i="79"/>
  <c r="H40" i="79"/>
  <c r="I40" i="79"/>
  <c r="J40" i="79"/>
  <c r="K40" i="79"/>
  <c r="G41" i="79"/>
  <c r="L41" i="79" s="1"/>
  <c r="H41" i="79"/>
  <c r="I41" i="79"/>
  <c r="J41" i="79" s="1"/>
  <c r="K41" i="79" s="1"/>
  <c r="G42" i="79"/>
  <c r="H42" i="79"/>
  <c r="I42" i="79"/>
  <c r="J42" i="79" s="1"/>
  <c r="K42" i="79" s="1"/>
  <c r="G43" i="79"/>
  <c r="L43" i="79" s="1"/>
  <c r="H43" i="79"/>
  <c r="I43" i="79" s="1"/>
  <c r="J43" i="79" s="1"/>
  <c r="K43" i="79" s="1"/>
  <c r="G44" i="79"/>
  <c r="L44" i="79" s="1"/>
  <c r="H44" i="79"/>
  <c r="I44" i="79" s="1"/>
  <c r="J44" i="79" s="1"/>
  <c r="K44" i="79" s="1"/>
  <c r="G45" i="79"/>
  <c r="H45" i="79"/>
  <c r="I45" i="79"/>
  <c r="J45" i="79"/>
  <c r="K45" i="79"/>
  <c r="G46" i="79"/>
  <c r="H46" i="79"/>
  <c r="I46" i="79"/>
  <c r="J46" i="79"/>
  <c r="K46" i="79"/>
  <c r="L46" i="79"/>
  <c r="G47" i="79"/>
  <c r="H47" i="79"/>
  <c r="I47" i="79"/>
  <c r="J47" i="79"/>
  <c r="K47" i="79"/>
  <c r="L47" i="79"/>
  <c r="G48" i="79"/>
  <c r="L48" i="79" s="1"/>
  <c r="H48" i="79"/>
  <c r="I48" i="79"/>
  <c r="J48" i="79"/>
  <c r="K48" i="79"/>
  <c r="G49" i="79"/>
  <c r="L49" i="79" s="1"/>
  <c r="H49" i="79"/>
  <c r="I49" i="79"/>
  <c r="J49" i="79"/>
  <c r="K49" i="79" s="1"/>
  <c r="G50" i="79"/>
  <c r="H50" i="79"/>
  <c r="I50" i="79" s="1"/>
  <c r="J50" i="79" s="1"/>
  <c r="K50" i="79" s="1"/>
  <c r="G51" i="79"/>
  <c r="L51" i="79" s="1"/>
  <c r="H51" i="79"/>
  <c r="I51" i="79" s="1"/>
  <c r="J51" i="79" s="1"/>
  <c r="K51" i="79" s="1"/>
  <c r="G52" i="79"/>
  <c r="L52" i="79" s="1"/>
  <c r="H52" i="79"/>
  <c r="I52" i="79" s="1"/>
  <c r="J52" i="79" s="1"/>
  <c r="K52" i="79" s="1"/>
  <c r="G53" i="79"/>
  <c r="H53" i="79"/>
  <c r="I53" i="79"/>
  <c r="J53" i="79"/>
  <c r="K53" i="79"/>
  <c r="G54" i="79"/>
  <c r="H54" i="79"/>
  <c r="I54" i="79"/>
  <c r="J54" i="79"/>
  <c r="K54" i="79"/>
  <c r="L54" i="79"/>
  <c r="G55" i="79"/>
  <c r="H55" i="79"/>
  <c r="I55" i="79"/>
  <c r="J55" i="79"/>
  <c r="K55" i="79"/>
  <c r="L55" i="79"/>
  <c r="G56" i="79"/>
  <c r="L56" i="79" s="1"/>
  <c r="H56" i="79"/>
  <c r="I56" i="79"/>
  <c r="J56" i="79"/>
  <c r="K56" i="79" s="1"/>
  <c r="G57" i="79"/>
  <c r="L57" i="79" s="1"/>
  <c r="H57" i="79"/>
  <c r="I57" i="79"/>
  <c r="J57" i="79"/>
  <c r="K57" i="79" s="1"/>
  <c r="G58" i="79"/>
  <c r="L58" i="79" s="1"/>
  <c r="H58" i="79"/>
  <c r="I58" i="79"/>
  <c r="J58" i="79" s="1"/>
  <c r="K58" i="79" s="1"/>
  <c r="G59" i="79"/>
  <c r="H59" i="79"/>
  <c r="I59" i="79" s="1"/>
  <c r="J59" i="79" s="1"/>
  <c r="K59" i="79" s="1"/>
  <c r="G60" i="79"/>
  <c r="L60" i="79" s="1"/>
  <c r="H60" i="79"/>
  <c r="I60" i="79"/>
  <c r="J60" i="79"/>
  <c r="K60" i="79"/>
  <c r="G61" i="79"/>
  <c r="H61" i="79"/>
  <c r="I61" i="79"/>
  <c r="J61" i="79"/>
  <c r="K61" i="79"/>
  <c r="G62" i="79"/>
  <c r="H62" i="79"/>
  <c r="I62" i="79"/>
  <c r="J62" i="79"/>
  <c r="K62" i="79"/>
  <c r="M10" i="80" l="1"/>
  <c r="N14" i="80"/>
  <c r="E14" i="80" s="1"/>
  <c r="M26" i="80"/>
  <c r="N26" i="80" s="1"/>
  <c r="E26" i="80" s="1"/>
  <c r="N45" i="80"/>
  <c r="E45" i="80" s="1"/>
  <c r="M42" i="80"/>
  <c r="N42" i="80" s="1"/>
  <c r="E42" i="80" s="1"/>
  <c r="N53" i="80"/>
  <c r="E53" i="80" s="1"/>
  <c r="M14" i="80"/>
  <c r="M22" i="80"/>
  <c r="N22" i="80" s="1"/>
  <c r="E22" i="80" s="1"/>
  <c r="M46" i="80"/>
  <c r="M54" i="80"/>
  <c r="N54" i="80" s="1"/>
  <c r="E54" i="80" s="1"/>
  <c r="M30" i="80"/>
  <c r="N30" i="80" s="1"/>
  <c r="E30" i="80" s="1"/>
  <c r="M38" i="80"/>
  <c r="N38" i="80" s="1"/>
  <c r="E38" i="80" s="1"/>
  <c r="M62" i="80"/>
  <c r="N62" i="80" s="1"/>
  <c r="E62" i="80" s="1"/>
  <c r="M12" i="80"/>
  <c r="N12" i="80" s="1"/>
  <c r="E12" i="80" s="1"/>
  <c r="M45" i="80"/>
  <c r="M40" i="80"/>
  <c r="N40" i="80" s="1"/>
  <c r="E40" i="80" s="1"/>
  <c r="M51" i="80"/>
  <c r="N51" i="80" s="1"/>
  <c r="E51" i="80" s="1"/>
  <c r="N46" i="80"/>
  <c r="E46" i="80" s="1"/>
  <c r="N13" i="80"/>
  <c r="E13" i="80" s="1"/>
  <c r="M49" i="80"/>
  <c r="N49" i="80" s="1"/>
  <c r="E49" i="80" s="1"/>
  <c r="M17" i="80"/>
  <c r="N17" i="80" s="1"/>
  <c r="E17" i="80" s="1"/>
  <c r="M31" i="80"/>
  <c r="N31" i="80" s="1"/>
  <c r="E31" i="80" s="1"/>
  <c r="M36" i="80"/>
  <c r="N36" i="80" s="1"/>
  <c r="E36" i="80" s="1"/>
  <c r="N19" i="80"/>
  <c r="E19" i="80" s="1"/>
  <c r="M15" i="80"/>
  <c r="M43" i="80"/>
  <c r="N43" i="80" s="1"/>
  <c r="E43" i="80" s="1"/>
  <c r="M24" i="80"/>
  <c r="M48" i="80"/>
  <c r="N48" i="80" s="1"/>
  <c r="E48" i="80" s="1"/>
  <c r="M47" i="80"/>
  <c r="N47" i="80" s="1"/>
  <c r="E47" i="80" s="1"/>
  <c r="M18" i="80"/>
  <c r="N18" i="80" s="1"/>
  <c r="E18" i="80" s="1"/>
  <c r="M39" i="80"/>
  <c r="N39" i="80" s="1"/>
  <c r="E39" i="80" s="1"/>
  <c r="M33" i="80"/>
  <c r="N33" i="80" s="1"/>
  <c r="E33" i="80" s="1"/>
  <c r="M37" i="80"/>
  <c r="N37" i="80" s="1"/>
  <c r="E37" i="80" s="1"/>
  <c r="M50" i="80"/>
  <c r="N50" i="80" s="1"/>
  <c r="E50" i="80" s="1"/>
  <c r="N61" i="80"/>
  <c r="E61" i="80" s="1"/>
  <c r="N29" i="80"/>
  <c r="E29" i="80" s="1"/>
  <c r="M13" i="80"/>
  <c r="M52" i="80"/>
  <c r="N52" i="80" s="1"/>
  <c r="E52" i="80" s="1"/>
  <c r="M27" i="80"/>
  <c r="N27" i="80" s="1"/>
  <c r="E27" i="80" s="1"/>
  <c r="N15" i="80"/>
  <c r="E15" i="80" s="1"/>
  <c r="N24" i="80"/>
  <c r="E24" i="80" s="1"/>
  <c r="M55" i="80"/>
  <c r="N55" i="80" s="1"/>
  <c r="E55" i="80" s="1"/>
  <c r="M61" i="80"/>
  <c r="M20" i="80"/>
  <c r="N20" i="80" s="1"/>
  <c r="E20" i="80" s="1"/>
  <c r="N10" i="80"/>
  <c r="M25" i="80"/>
  <c r="N25" i="80" s="1"/>
  <c r="E25" i="80" s="1"/>
  <c r="M23" i="80"/>
  <c r="N23" i="80" s="1"/>
  <c r="E23" i="80" s="1"/>
  <c r="M59" i="80"/>
  <c r="N59" i="80" s="1"/>
  <c r="E59" i="80" s="1"/>
  <c r="M32" i="80"/>
  <c r="N32" i="80" s="1"/>
  <c r="E32" i="80" s="1"/>
  <c r="M60" i="80"/>
  <c r="N60" i="80" s="1"/>
  <c r="E60" i="80" s="1"/>
  <c r="N21" i="80"/>
  <c r="E21" i="80" s="1"/>
  <c r="M56" i="80"/>
  <c r="N56" i="80" s="1"/>
  <c r="E56" i="80" s="1"/>
  <c r="N44" i="79"/>
  <c r="E44" i="79" s="1"/>
  <c r="M50" i="79"/>
  <c r="M32" i="79"/>
  <c r="N32" i="79" s="1"/>
  <c r="E32" i="79" s="1"/>
  <c r="M34" i="79"/>
  <c r="N34" i="79" s="1"/>
  <c r="E34" i="79" s="1"/>
  <c r="M11" i="79"/>
  <c r="N11" i="79"/>
  <c r="E11" i="79" s="1"/>
  <c r="N55" i="79"/>
  <c r="E55" i="79" s="1"/>
  <c r="I7" i="79"/>
  <c r="M25" i="79" s="1"/>
  <c r="N25" i="79" s="1"/>
  <c r="E25" i="79" s="1"/>
  <c r="M36" i="79"/>
  <c r="N36" i="79" s="1"/>
  <c r="E36" i="79" s="1"/>
  <c r="M17" i="79"/>
  <c r="M42" i="79"/>
  <c r="L45" i="79"/>
  <c r="L53" i="79"/>
  <c r="L61" i="79"/>
  <c r="L13" i="79"/>
  <c r="N13" i="79" s="1"/>
  <c r="E13" i="79" s="1"/>
  <c r="L37" i="79"/>
  <c r="L21" i="79"/>
  <c r="L29" i="79"/>
  <c r="L59" i="79"/>
  <c r="M31" i="79"/>
  <c r="N31" i="79" s="1"/>
  <c r="E31" i="79" s="1"/>
  <c r="M15" i="79"/>
  <c r="N48" i="79"/>
  <c r="E48" i="79" s="1"/>
  <c r="N39" i="79"/>
  <c r="E39" i="79" s="1"/>
  <c r="N23" i="79"/>
  <c r="E23" i="79" s="1"/>
  <c r="M39" i="79"/>
  <c r="M23" i="79"/>
  <c r="M43" i="79"/>
  <c r="M51" i="79"/>
  <c r="N51" i="79" s="1"/>
  <c r="E51" i="79" s="1"/>
  <c r="M40" i="79"/>
  <c r="M20" i="79"/>
  <c r="M48" i="79"/>
  <c r="L15" i="79"/>
  <c r="N15" i="79" s="1"/>
  <c r="E15" i="79" s="1"/>
  <c r="L42" i="79"/>
  <c r="M35" i="79"/>
  <c r="L33" i="79"/>
  <c r="N33" i="79" s="1"/>
  <c r="E33" i="79" s="1"/>
  <c r="L26" i="79"/>
  <c r="M19" i="79"/>
  <c r="L17" i="79"/>
  <c r="M12" i="79"/>
  <c r="M49" i="79"/>
  <c r="M18" i="79"/>
  <c r="N18" i="79" s="1"/>
  <c r="E18" i="79" s="1"/>
  <c r="M57" i="79"/>
  <c r="N57" i="79" s="1"/>
  <c r="E57" i="79" s="1"/>
  <c r="M47" i="79"/>
  <c r="N47" i="79" s="1"/>
  <c r="E47" i="79" s="1"/>
  <c r="M13" i="79"/>
  <c r="M55" i="79"/>
  <c r="N49" i="79"/>
  <c r="E49" i="79" s="1"/>
  <c r="N43" i="79"/>
  <c r="E43" i="79" s="1"/>
  <c r="M33" i="79"/>
  <c r="M24" i="79"/>
  <c r="M59" i="79"/>
  <c r="M26" i="79"/>
  <c r="L20" i="79"/>
  <c r="N20" i="79" s="1"/>
  <c r="E20" i="79" s="1"/>
  <c r="M58" i="79"/>
  <c r="N58" i="79" s="1"/>
  <c r="E58" i="79" s="1"/>
  <c r="L62" i="79"/>
  <c r="L50" i="79"/>
  <c r="M44" i="79"/>
  <c r="L40" i="79"/>
  <c r="L38" i="79"/>
  <c r="L35" i="79"/>
  <c r="M28" i="79"/>
  <c r="N28" i="79" s="1"/>
  <c r="E28" i="79" s="1"/>
  <c r="L24" i="79"/>
  <c r="N24" i="79" s="1"/>
  <c r="E24" i="79" s="1"/>
  <c r="L22" i="79"/>
  <c r="L19" i="79"/>
  <c r="N19" i="79" s="1"/>
  <c r="E19" i="79" s="1"/>
  <c r="L12" i="79"/>
  <c r="L10" i="79"/>
  <c r="B6" i="78"/>
  <c r="B7" i="78"/>
  <c r="E10" i="78"/>
  <c r="G10" i="78"/>
  <c r="H10" i="78"/>
  <c r="I10" i="78"/>
  <c r="J10" i="78" s="1"/>
  <c r="K10" i="78"/>
  <c r="G11" i="78"/>
  <c r="H11" i="78"/>
  <c r="I11" i="78" s="1"/>
  <c r="J11" i="78" s="1"/>
  <c r="K11" i="78" s="1"/>
  <c r="G12" i="78"/>
  <c r="H12" i="78"/>
  <c r="I12" i="78"/>
  <c r="J12" i="78" s="1"/>
  <c r="K12" i="78" s="1"/>
  <c r="G13" i="78"/>
  <c r="H13" i="78"/>
  <c r="I13" i="78" s="1"/>
  <c r="J13" i="78" s="1"/>
  <c r="K13" i="78" s="1"/>
  <c r="G14" i="78"/>
  <c r="H14" i="78"/>
  <c r="I14" i="78"/>
  <c r="J14" i="78"/>
  <c r="K14" i="78" s="1"/>
  <c r="G15" i="78"/>
  <c r="H15" i="78"/>
  <c r="I15" i="78"/>
  <c r="J15" i="78"/>
  <c r="K15" i="78" s="1"/>
  <c r="G16" i="78"/>
  <c r="H16" i="78"/>
  <c r="I16" i="78"/>
  <c r="J16" i="78"/>
  <c r="K16" i="78"/>
  <c r="G17" i="78"/>
  <c r="H17" i="78"/>
  <c r="I17" i="78" s="1"/>
  <c r="J17" i="78" s="1"/>
  <c r="K17" i="78" s="1"/>
  <c r="G18" i="78"/>
  <c r="H18" i="78"/>
  <c r="I18" i="78"/>
  <c r="J18" i="78" s="1"/>
  <c r="K18" i="78" s="1"/>
  <c r="G19" i="78"/>
  <c r="H19" i="78"/>
  <c r="I19" i="78" s="1"/>
  <c r="J19" i="78" s="1"/>
  <c r="K19" i="78" s="1"/>
  <c r="G20" i="78"/>
  <c r="H20" i="78"/>
  <c r="I20" i="78"/>
  <c r="J20" i="78" s="1"/>
  <c r="K20" i="78" s="1"/>
  <c r="G21" i="78"/>
  <c r="H21" i="78"/>
  <c r="I21" i="78" s="1"/>
  <c r="J21" i="78" s="1"/>
  <c r="K21" i="78"/>
  <c r="G22" i="78"/>
  <c r="H22" i="78"/>
  <c r="I22" i="78"/>
  <c r="J22" i="78"/>
  <c r="K22" i="78"/>
  <c r="G23" i="78"/>
  <c r="H23" i="78"/>
  <c r="I23" i="78"/>
  <c r="J23" i="78"/>
  <c r="K23" i="78" s="1"/>
  <c r="G24" i="78"/>
  <c r="H24" i="78"/>
  <c r="I24" i="78"/>
  <c r="J24" i="78"/>
  <c r="K24" i="78" s="1"/>
  <c r="G25" i="78"/>
  <c r="H25" i="78"/>
  <c r="I25" i="78"/>
  <c r="J25" i="78"/>
  <c r="K25" i="78"/>
  <c r="G26" i="78"/>
  <c r="H26" i="78"/>
  <c r="I26" i="78"/>
  <c r="J26" i="78"/>
  <c r="K26" i="78"/>
  <c r="G27" i="78"/>
  <c r="H27" i="78"/>
  <c r="I27" i="78" s="1"/>
  <c r="J27" i="78" s="1"/>
  <c r="K27" i="78" s="1"/>
  <c r="G28" i="78"/>
  <c r="H28" i="78"/>
  <c r="I28" i="78" s="1"/>
  <c r="J28" i="78" s="1"/>
  <c r="K28" i="78" s="1"/>
  <c r="G29" i="78"/>
  <c r="H29" i="78"/>
  <c r="I29" i="78" s="1"/>
  <c r="J29" i="78" s="1"/>
  <c r="K29" i="78"/>
  <c r="G30" i="78"/>
  <c r="H30" i="78"/>
  <c r="I30" i="78"/>
  <c r="J30" i="78"/>
  <c r="K30" i="78" s="1"/>
  <c r="G31" i="78"/>
  <c r="H31" i="78"/>
  <c r="I31" i="78"/>
  <c r="J31" i="78" s="1"/>
  <c r="K31" i="78" s="1"/>
  <c r="G32" i="78"/>
  <c r="H32" i="78"/>
  <c r="I32" i="78"/>
  <c r="J32" i="78" s="1"/>
  <c r="K32" i="78" s="1"/>
  <c r="G33" i="78"/>
  <c r="H33" i="78"/>
  <c r="I33" i="78" s="1"/>
  <c r="J33" i="78" s="1"/>
  <c r="K33" i="78" s="1"/>
  <c r="G34" i="78"/>
  <c r="H34" i="78"/>
  <c r="I34" i="78"/>
  <c r="J34" i="78" s="1"/>
  <c r="K34" i="78" s="1"/>
  <c r="G35" i="78"/>
  <c r="H35" i="78"/>
  <c r="I35" i="78"/>
  <c r="J35" i="78"/>
  <c r="K35" i="78" s="1"/>
  <c r="G36" i="78"/>
  <c r="H36" i="78"/>
  <c r="I36" i="78"/>
  <c r="J36" i="78" s="1"/>
  <c r="K36" i="78" s="1"/>
  <c r="G37" i="78"/>
  <c r="H37" i="78"/>
  <c r="I37" i="78" s="1"/>
  <c r="J37" i="78" s="1"/>
  <c r="K37" i="78"/>
  <c r="G38" i="78"/>
  <c r="H38" i="78"/>
  <c r="I38" i="78"/>
  <c r="J38" i="78"/>
  <c r="K38" i="78"/>
  <c r="G39" i="78"/>
  <c r="H39" i="78"/>
  <c r="I39" i="78"/>
  <c r="J39" i="78"/>
  <c r="K39" i="78"/>
  <c r="G40" i="78"/>
  <c r="H40" i="78"/>
  <c r="I40" i="78"/>
  <c r="J40" i="78"/>
  <c r="K40" i="78"/>
  <c r="G41" i="78"/>
  <c r="H41" i="78"/>
  <c r="I41" i="78"/>
  <c r="J41" i="78"/>
  <c r="K41" i="78"/>
  <c r="G42" i="78"/>
  <c r="H42" i="78"/>
  <c r="I42" i="78" s="1"/>
  <c r="J42" i="78" s="1"/>
  <c r="K42" i="78" s="1"/>
  <c r="G43" i="78"/>
  <c r="H43" i="78"/>
  <c r="I43" i="78"/>
  <c r="J43" i="78" s="1"/>
  <c r="K43" i="78" s="1"/>
  <c r="G44" i="78"/>
  <c r="H44" i="78"/>
  <c r="I44" i="78" s="1"/>
  <c r="J44" i="78" s="1"/>
  <c r="K44" i="78" s="1"/>
  <c r="G45" i="78"/>
  <c r="H45" i="78"/>
  <c r="I45" i="78" s="1"/>
  <c r="J45" i="78" s="1"/>
  <c r="K45" i="78"/>
  <c r="G46" i="78"/>
  <c r="H46" i="78"/>
  <c r="I46" i="78"/>
  <c r="J46" i="78"/>
  <c r="K46" i="78" s="1"/>
  <c r="G47" i="78"/>
  <c r="H47" i="78"/>
  <c r="I47" i="78"/>
  <c r="J47" i="78" s="1"/>
  <c r="K47" i="78" s="1"/>
  <c r="G48" i="78"/>
  <c r="H48" i="78"/>
  <c r="I48" i="78"/>
  <c r="J48" i="78" s="1"/>
  <c r="K48" i="78" s="1"/>
  <c r="G49" i="78"/>
  <c r="H49" i="78"/>
  <c r="I49" i="78"/>
  <c r="J49" i="78"/>
  <c r="K49" i="78" s="1"/>
  <c r="G50" i="78"/>
  <c r="H50" i="78"/>
  <c r="I50" i="78"/>
  <c r="J50" i="78"/>
  <c r="K50" i="78"/>
  <c r="G51" i="78"/>
  <c r="H51" i="78"/>
  <c r="I51" i="78"/>
  <c r="J51" i="78"/>
  <c r="K51" i="78" s="1"/>
  <c r="G52" i="78"/>
  <c r="H52" i="78"/>
  <c r="I52" i="78"/>
  <c r="J52" i="78" s="1"/>
  <c r="K52" i="78" s="1"/>
  <c r="G53" i="78"/>
  <c r="H53" i="78"/>
  <c r="I53" i="78" s="1"/>
  <c r="J53" i="78" s="1"/>
  <c r="K53" i="78" s="1"/>
  <c r="G54" i="78"/>
  <c r="H54" i="78"/>
  <c r="I54" i="78"/>
  <c r="J54" i="78"/>
  <c r="K54" i="78"/>
  <c r="G55" i="78"/>
  <c r="H55" i="78"/>
  <c r="I55" i="78"/>
  <c r="J55" i="78"/>
  <c r="K55" i="78"/>
  <c r="G56" i="78"/>
  <c r="H56" i="78"/>
  <c r="I56" i="78" s="1"/>
  <c r="J56" i="78" s="1"/>
  <c r="K56" i="78" s="1"/>
  <c r="G57" i="78"/>
  <c r="H57" i="78"/>
  <c r="I57" i="78"/>
  <c r="J57" i="78" s="1"/>
  <c r="K57" i="78" s="1"/>
  <c r="G58" i="78"/>
  <c r="H58" i="78"/>
  <c r="I58" i="78" s="1"/>
  <c r="J58" i="78" s="1"/>
  <c r="K58" i="78" s="1"/>
  <c r="G59" i="78"/>
  <c r="H59" i="78"/>
  <c r="I59" i="78"/>
  <c r="J59" i="78" s="1"/>
  <c r="K59" i="78" s="1"/>
  <c r="G60" i="78"/>
  <c r="H60" i="78"/>
  <c r="I60" i="78"/>
  <c r="J60" i="78" s="1"/>
  <c r="K60" i="78"/>
  <c r="G61" i="78"/>
  <c r="H61" i="78"/>
  <c r="I61" i="78" s="1"/>
  <c r="J61" i="78"/>
  <c r="K61" i="78"/>
  <c r="G62" i="78"/>
  <c r="H62" i="78"/>
  <c r="I62" i="78"/>
  <c r="J62" i="78"/>
  <c r="K62" i="78" s="1"/>
  <c r="N12" i="79" l="1"/>
  <c r="E12" i="79" s="1"/>
  <c r="N17" i="79"/>
  <c r="E17" i="79" s="1"/>
  <c r="N53" i="79"/>
  <c r="E53" i="79" s="1"/>
  <c r="M10" i="79"/>
  <c r="N10" i="79" s="1"/>
  <c r="M52" i="79"/>
  <c r="N52" i="79" s="1"/>
  <c r="E52" i="79" s="1"/>
  <c r="N29" i="79"/>
  <c r="E29" i="79" s="1"/>
  <c r="N42" i="79"/>
  <c r="E42" i="79" s="1"/>
  <c r="N50" i="79"/>
  <c r="E50" i="79" s="1"/>
  <c r="M60" i="79"/>
  <c r="N60" i="79" s="1"/>
  <c r="E60" i="79" s="1"/>
  <c r="M45" i="79"/>
  <c r="N45" i="79" s="1"/>
  <c r="E45" i="79" s="1"/>
  <c r="M46" i="79"/>
  <c r="N46" i="79" s="1"/>
  <c r="E46" i="79" s="1"/>
  <c r="M29" i="79"/>
  <c r="M21" i="79"/>
  <c r="N21" i="79" s="1"/>
  <c r="E21" i="79" s="1"/>
  <c r="M22" i="79"/>
  <c r="M37" i="79"/>
  <c r="N37" i="79" s="1"/>
  <c r="E37" i="79" s="1"/>
  <c r="M38" i="79"/>
  <c r="N38" i="79" s="1"/>
  <c r="E38" i="79" s="1"/>
  <c r="M61" i="79"/>
  <c r="N61" i="79" s="1"/>
  <c r="E61" i="79" s="1"/>
  <c r="M62" i="79"/>
  <c r="N62" i="79" s="1"/>
  <c r="E62" i="79" s="1"/>
  <c r="M14" i="79"/>
  <c r="N14" i="79" s="1"/>
  <c r="E14" i="79" s="1"/>
  <c r="M30" i="79"/>
  <c r="N30" i="79" s="1"/>
  <c r="E30" i="79" s="1"/>
  <c r="M53" i="79"/>
  <c r="M54" i="79"/>
  <c r="N54" i="79" s="1"/>
  <c r="E54" i="79" s="1"/>
  <c r="M56" i="79"/>
  <c r="N56" i="79" s="1"/>
  <c r="E56" i="79" s="1"/>
  <c r="N35" i="79"/>
  <c r="E35" i="79" s="1"/>
  <c r="N40" i="79"/>
  <c r="E40" i="79" s="1"/>
  <c r="N22" i="79"/>
  <c r="E22" i="79" s="1"/>
  <c r="N26" i="79"/>
  <c r="E26" i="79" s="1"/>
  <c r="N59" i="79"/>
  <c r="E59" i="79" s="1"/>
  <c r="M27" i="79"/>
  <c r="N27" i="79" s="1"/>
  <c r="E27" i="79" s="1"/>
  <c r="M16" i="79"/>
  <c r="N16" i="79" s="1"/>
  <c r="E16" i="79" s="1"/>
  <c r="M41" i="79"/>
  <c r="N41" i="79" s="1"/>
  <c r="E41" i="79" s="1"/>
  <c r="M58" i="78"/>
  <c r="M14" i="78"/>
  <c r="M53" i="78"/>
  <c r="M27" i="78"/>
  <c r="M23" i="78"/>
  <c r="M57" i="78"/>
  <c r="M48" i="78"/>
  <c r="L57" i="78"/>
  <c r="N57" i="78" s="1"/>
  <c r="E57" i="78" s="1"/>
  <c r="L46" i="78"/>
  <c r="N46" i="78" s="1"/>
  <c r="E46" i="78" s="1"/>
  <c r="M40" i="78"/>
  <c r="M61" i="78"/>
  <c r="M59" i="78"/>
  <c r="M56" i="78"/>
  <c r="M45" i="78"/>
  <c r="M42" i="78"/>
  <c r="M22" i="78"/>
  <c r="M20" i="78"/>
  <c r="M17" i="78"/>
  <c r="M47" i="78"/>
  <c r="M33" i="78"/>
  <c r="M19" i="78"/>
  <c r="L12" i="78"/>
  <c r="M62" i="78"/>
  <c r="M60" i="78"/>
  <c r="M46" i="78"/>
  <c r="M35" i="78"/>
  <c r="L33" i="78"/>
  <c r="N33" i="78" s="1"/>
  <c r="E33" i="78" s="1"/>
  <c r="M11" i="78"/>
  <c r="M43" i="78"/>
  <c r="M18" i="78"/>
  <c r="M28" i="78"/>
  <c r="L20" i="78"/>
  <c r="N20" i="78" s="1"/>
  <c r="E20" i="78" s="1"/>
  <c r="M16" i="78"/>
  <c r="M25" i="78"/>
  <c r="I6" i="78"/>
  <c r="L28" i="78" s="1"/>
  <c r="N28" i="78" s="1"/>
  <c r="E28" i="78" s="1"/>
  <c r="L10" i="78"/>
  <c r="N10" i="78" s="1"/>
  <c r="M50" i="78"/>
  <c r="L18" i="78"/>
  <c r="N18" i="78" s="1"/>
  <c r="E18" i="78" s="1"/>
  <c r="L58" i="78"/>
  <c r="N58" i="78" s="1"/>
  <c r="E58" i="78" s="1"/>
  <c r="M26" i="78"/>
  <c r="I7" i="78"/>
  <c r="M10" i="78"/>
  <c r="L59" i="78"/>
  <c r="N59" i="78" s="1"/>
  <c r="E59" i="78" s="1"/>
  <c r="M41" i="78"/>
  <c r="L34" i="78"/>
  <c r="L51" i="78"/>
  <c r="B6" i="77"/>
  <c r="B7" i="77"/>
  <c r="E10" i="77"/>
  <c r="G10" i="77"/>
  <c r="I6" i="77" s="1"/>
  <c r="H10" i="77"/>
  <c r="I10" i="77"/>
  <c r="J10" i="77" s="1"/>
  <c r="K10" i="77" s="1"/>
  <c r="G11" i="77"/>
  <c r="L11" i="77" s="1"/>
  <c r="H11" i="77"/>
  <c r="I11" i="77" s="1"/>
  <c r="J11" i="77" s="1"/>
  <c r="K11" i="77" s="1"/>
  <c r="G12" i="77"/>
  <c r="H12" i="77"/>
  <c r="I12" i="77" s="1"/>
  <c r="J12" i="77" s="1"/>
  <c r="K12" i="77" s="1"/>
  <c r="G13" i="77"/>
  <c r="H13" i="77"/>
  <c r="I13" i="77"/>
  <c r="J13" i="77" s="1"/>
  <c r="K13" i="77" s="1"/>
  <c r="G14" i="77"/>
  <c r="H14" i="77"/>
  <c r="I14" i="77" s="1"/>
  <c r="J14" i="77" s="1"/>
  <c r="K14" i="77" s="1"/>
  <c r="G15" i="77"/>
  <c r="H15" i="77"/>
  <c r="I15" i="77"/>
  <c r="J15" i="77"/>
  <c r="K15" i="77"/>
  <c r="G16" i="77"/>
  <c r="H16" i="77"/>
  <c r="I16" i="77"/>
  <c r="J16" i="77"/>
  <c r="K16" i="77"/>
  <c r="G17" i="77"/>
  <c r="L17" i="77" s="1"/>
  <c r="H17" i="77"/>
  <c r="I17" i="77"/>
  <c r="J17" i="77"/>
  <c r="K17" i="77" s="1"/>
  <c r="G18" i="77"/>
  <c r="L18" i="77" s="1"/>
  <c r="H18" i="77"/>
  <c r="I18" i="77"/>
  <c r="J18" i="77" s="1"/>
  <c r="K18" i="77" s="1"/>
  <c r="G19" i="77"/>
  <c r="H19" i="77"/>
  <c r="I19" i="77" s="1"/>
  <c r="J19" i="77" s="1"/>
  <c r="K19" i="77" s="1"/>
  <c r="G20" i="77"/>
  <c r="H20" i="77"/>
  <c r="I20" i="77" s="1"/>
  <c r="J20" i="77" s="1"/>
  <c r="K20" i="77" s="1"/>
  <c r="G21" i="77"/>
  <c r="H21" i="77"/>
  <c r="I21" i="77"/>
  <c r="J21" i="77" s="1"/>
  <c r="K21" i="77" s="1"/>
  <c r="G22" i="77"/>
  <c r="H22" i="77"/>
  <c r="I22" i="77" s="1"/>
  <c r="J22" i="77" s="1"/>
  <c r="K22" i="77" s="1"/>
  <c r="G23" i="77"/>
  <c r="H23" i="77"/>
  <c r="I23" i="77"/>
  <c r="J23" i="77"/>
  <c r="K23" i="77"/>
  <c r="G24" i="77"/>
  <c r="H24" i="77"/>
  <c r="I24" i="77"/>
  <c r="J24" i="77"/>
  <c r="K24" i="77"/>
  <c r="G25" i="77"/>
  <c r="L25" i="77" s="1"/>
  <c r="H25" i="77"/>
  <c r="I25" i="77"/>
  <c r="J25" i="77"/>
  <c r="K25" i="77" s="1"/>
  <c r="G26" i="77"/>
  <c r="L26" i="77" s="1"/>
  <c r="H26" i="77"/>
  <c r="I26" i="77"/>
  <c r="J26" i="77" s="1"/>
  <c r="K26" i="77" s="1"/>
  <c r="G27" i="77"/>
  <c r="H27" i="77"/>
  <c r="I27" i="77" s="1"/>
  <c r="J27" i="77" s="1"/>
  <c r="K27" i="77" s="1"/>
  <c r="G28" i="77"/>
  <c r="L28" i="77" s="1"/>
  <c r="H28" i="77"/>
  <c r="I28" i="77" s="1"/>
  <c r="J28" i="77" s="1"/>
  <c r="K28" i="77" s="1"/>
  <c r="G29" i="77"/>
  <c r="H29" i="77"/>
  <c r="I29" i="77"/>
  <c r="J29" i="77" s="1"/>
  <c r="K29" i="77" s="1"/>
  <c r="G30" i="77"/>
  <c r="H30" i="77"/>
  <c r="I30" i="77" s="1"/>
  <c r="J30" i="77" s="1"/>
  <c r="K30" i="77" s="1"/>
  <c r="G31" i="77"/>
  <c r="H31" i="77"/>
  <c r="I31" i="77"/>
  <c r="J31" i="77"/>
  <c r="K31" i="77"/>
  <c r="G32" i="77"/>
  <c r="H32" i="77"/>
  <c r="I32" i="77"/>
  <c r="J32" i="77"/>
  <c r="K32" i="77"/>
  <c r="G33" i="77"/>
  <c r="L33" i="77" s="1"/>
  <c r="H33" i="77"/>
  <c r="I33" i="77"/>
  <c r="J33" i="77"/>
  <c r="K33" i="77" s="1"/>
  <c r="G34" i="77"/>
  <c r="L34" i="77" s="1"/>
  <c r="H34" i="77"/>
  <c r="I34" i="77"/>
  <c r="J34" i="77" s="1"/>
  <c r="K34" i="77" s="1"/>
  <c r="G35" i="77"/>
  <c r="L35" i="77" s="1"/>
  <c r="H35" i="77"/>
  <c r="I35" i="77" s="1"/>
  <c r="J35" i="77" s="1"/>
  <c r="K35" i="77" s="1"/>
  <c r="G36" i="77"/>
  <c r="L36" i="77" s="1"/>
  <c r="H36" i="77"/>
  <c r="I36" i="77" s="1"/>
  <c r="J36" i="77" s="1"/>
  <c r="K36" i="77" s="1"/>
  <c r="G37" i="77"/>
  <c r="H37" i="77"/>
  <c r="I37" i="77"/>
  <c r="J37" i="77" s="1"/>
  <c r="K37" i="77" s="1"/>
  <c r="G38" i="77"/>
  <c r="H38" i="77"/>
  <c r="I38" i="77" s="1"/>
  <c r="J38" i="77" s="1"/>
  <c r="K38" i="77" s="1"/>
  <c r="G39" i="77"/>
  <c r="H39" i="77"/>
  <c r="I39" i="77"/>
  <c r="J39" i="77"/>
  <c r="K39" i="77"/>
  <c r="G40" i="77"/>
  <c r="H40" i="77"/>
  <c r="I40" i="77"/>
  <c r="J40" i="77"/>
  <c r="K40" i="77"/>
  <c r="G41" i="77"/>
  <c r="L41" i="77" s="1"/>
  <c r="H41" i="77"/>
  <c r="I41" i="77"/>
  <c r="J41" i="77"/>
  <c r="K41" i="77" s="1"/>
  <c r="G42" i="77"/>
  <c r="L42" i="77" s="1"/>
  <c r="H42" i="77"/>
  <c r="I42" i="77"/>
  <c r="J42" i="77" s="1"/>
  <c r="K42" i="77" s="1"/>
  <c r="G43" i="77"/>
  <c r="L43" i="77" s="1"/>
  <c r="H43" i="77"/>
  <c r="I43" i="77" s="1"/>
  <c r="J43" i="77" s="1"/>
  <c r="K43" i="77" s="1"/>
  <c r="G44" i="77"/>
  <c r="L44" i="77" s="1"/>
  <c r="H44" i="77"/>
  <c r="I44" i="77" s="1"/>
  <c r="J44" i="77" s="1"/>
  <c r="K44" i="77" s="1"/>
  <c r="G45" i="77"/>
  <c r="H45" i="77"/>
  <c r="I45" i="77"/>
  <c r="J45" i="77" s="1"/>
  <c r="K45" i="77" s="1"/>
  <c r="G46" i="77"/>
  <c r="H46" i="77"/>
  <c r="I46" i="77" s="1"/>
  <c r="J46" i="77" s="1"/>
  <c r="K46" i="77" s="1"/>
  <c r="G47" i="77"/>
  <c r="H47" i="77"/>
  <c r="I47" i="77"/>
  <c r="J47" i="77"/>
  <c r="K47" i="77"/>
  <c r="G48" i="77"/>
  <c r="H48" i="77"/>
  <c r="I48" i="77"/>
  <c r="J48" i="77"/>
  <c r="K48" i="77"/>
  <c r="G49" i="77"/>
  <c r="L49" i="77" s="1"/>
  <c r="H49" i="77"/>
  <c r="I49" i="77"/>
  <c r="J49" i="77"/>
  <c r="K49" i="77" s="1"/>
  <c r="G50" i="77"/>
  <c r="L50" i="77" s="1"/>
  <c r="H50" i="77"/>
  <c r="I50" i="77"/>
  <c r="J50" i="77" s="1"/>
  <c r="K50" i="77" s="1"/>
  <c r="G51" i="77"/>
  <c r="L51" i="77" s="1"/>
  <c r="H51" i="77"/>
  <c r="I51" i="77" s="1"/>
  <c r="J51" i="77" s="1"/>
  <c r="K51" i="77" s="1"/>
  <c r="G52" i="77"/>
  <c r="L52" i="77" s="1"/>
  <c r="H52" i="77"/>
  <c r="I52" i="77"/>
  <c r="J52" i="77"/>
  <c r="K52" i="77" s="1"/>
  <c r="G53" i="77"/>
  <c r="H53" i="77"/>
  <c r="I53" i="77"/>
  <c r="J53" i="77" s="1"/>
  <c r="K53" i="77" s="1"/>
  <c r="G54" i="77"/>
  <c r="H54" i="77"/>
  <c r="I54" i="77" s="1"/>
  <c r="J54" i="77" s="1"/>
  <c r="K54" i="77" s="1"/>
  <c r="G55" i="77"/>
  <c r="H55" i="77"/>
  <c r="I55" i="77"/>
  <c r="J55" i="77"/>
  <c r="K55" i="77"/>
  <c r="G56" i="77"/>
  <c r="H56" i="77"/>
  <c r="I56" i="77"/>
  <c r="J56" i="77"/>
  <c r="K56" i="77"/>
  <c r="G57" i="77"/>
  <c r="L57" i="77" s="1"/>
  <c r="H57" i="77"/>
  <c r="I57" i="77"/>
  <c r="J57" i="77"/>
  <c r="K57" i="77" s="1"/>
  <c r="G58" i="77"/>
  <c r="L58" i="77" s="1"/>
  <c r="H58" i="77"/>
  <c r="I58" i="77"/>
  <c r="J58" i="77" s="1"/>
  <c r="K58" i="77" s="1"/>
  <c r="G59" i="77"/>
  <c r="L59" i="77" s="1"/>
  <c r="H59" i="77"/>
  <c r="I59" i="77" s="1"/>
  <c r="J59" i="77" s="1"/>
  <c r="K59" i="77" s="1"/>
  <c r="G60" i="77"/>
  <c r="L60" i="77" s="1"/>
  <c r="H60" i="77"/>
  <c r="I60" i="77"/>
  <c r="J60" i="77" s="1"/>
  <c r="K60" i="77" s="1"/>
  <c r="G61" i="77"/>
  <c r="H61" i="77"/>
  <c r="I61" i="77"/>
  <c r="J61" i="77" s="1"/>
  <c r="K61" i="77" s="1"/>
  <c r="G62" i="77"/>
  <c r="H62" i="77"/>
  <c r="I62" i="77" s="1"/>
  <c r="J62" i="77" s="1"/>
  <c r="K62" i="77" s="1"/>
  <c r="L11" i="78" l="1"/>
  <c r="N11" i="78" s="1"/>
  <c r="E11" i="78" s="1"/>
  <c r="M36" i="78"/>
  <c r="M38" i="78"/>
  <c r="M52" i="78"/>
  <c r="M51" i="78"/>
  <c r="M55" i="78"/>
  <c r="M54" i="78"/>
  <c r="M37" i="78"/>
  <c r="L50" i="78"/>
  <c r="N50" i="78" s="1"/>
  <c r="E50" i="78" s="1"/>
  <c r="M49" i="78"/>
  <c r="M39" i="78"/>
  <c r="L54" i="78"/>
  <c r="M24" i="78"/>
  <c r="M13" i="78"/>
  <c r="M21" i="78"/>
  <c r="N12" i="78"/>
  <c r="E12" i="78" s="1"/>
  <c r="L16" i="78"/>
  <c r="N16" i="78" s="1"/>
  <c r="E16" i="78" s="1"/>
  <c r="L22" i="78"/>
  <c r="N22" i="78" s="1"/>
  <c r="E22" i="78" s="1"/>
  <c r="L25" i="78"/>
  <c r="N25" i="78" s="1"/>
  <c r="E25" i="78" s="1"/>
  <c r="L13" i="78"/>
  <c r="L15" i="78"/>
  <c r="L23" i="78"/>
  <c r="N23" i="78" s="1"/>
  <c r="E23" i="78" s="1"/>
  <c r="L24" i="78"/>
  <c r="N24" i="78" s="1"/>
  <c r="E24" i="78" s="1"/>
  <c r="L62" i="78"/>
  <c r="N62" i="78" s="1"/>
  <c r="E62" i="78" s="1"/>
  <c r="L17" i="78"/>
  <c r="N17" i="78" s="1"/>
  <c r="E17" i="78" s="1"/>
  <c r="L47" i="78"/>
  <c r="N47" i="78" s="1"/>
  <c r="E47" i="78" s="1"/>
  <c r="L48" i="78"/>
  <c r="N48" i="78" s="1"/>
  <c r="E48" i="78" s="1"/>
  <c r="L53" i="78"/>
  <c r="N53" i="78" s="1"/>
  <c r="E53" i="78" s="1"/>
  <c r="L31" i="78"/>
  <c r="L55" i="78"/>
  <c r="N55" i="78" s="1"/>
  <c r="E55" i="78" s="1"/>
  <c r="L41" i="78"/>
  <c r="N41" i="78" s="1"/>
  <c r="E41" i="78" s="1"/>
  <c r="L32" i="78"/>
  <c r="N32" i="78" s="1"/>
  <c r="E32" i="78" s="1"/>
  <c r="L52" i="78"/>
  <c r="N52" i="78" s="1"/>
  <c r="E52" i="78" s="1"/>
  <c r="L37" i="78"/>
  <c r="L56" i="78"/>
  <c r="N56" i="78" s="1"/>
  <c r="E56" i="78" s="1"/>
  <c r="L36" i="78"/>
  <c r="L38" i="78"/>
  <c r="L21" i="78"/>
  <c r="L39" i="78"/>
  <c r="L40" i="78"/>
  <c r="N40" i="78" s="1"/>
  <c r="E40" i="78" s="1"/>
  <c r="L45" i="78"/>
  <c r="N45" i="78" s="1"/>
  <c r="E45" i="78" s="1"/>
  <c r="L27" i="78"/>
  <c r="N27" i="78" s="1"/>
  <c r="E27" i="78" s="1"/>
  <c r="L19" i="78"/>
  <c r="N19" i="78" s="1"/>
  <c r="E19" i="78" s="1"/>
  <c r="L35" i="78"/>
  <c r="N35" i="78" s="1"/>
  <c r="E35" i="78" s="1"/>
  <c r="L60" i="78"/>
  <c r="N60" i="78" s="1"/>
  <c r="E60" i="78" s="1"/>
  <c r="L44" i="78"/>
  <c r="N44" i="78" s="1"/>
  <c r="E44" i="78" s="1"/>
  <c r="L61" i="78"/>
  <c r="N61" i="78" s="1"/>
  <c r="E61" i="78" s="1"/>
  <c r="M31" i="78"/>
  <c r="M15" i="78"/>
  <c r="M32" i="78"/>
  <c r="M30" i="78"/>
  <c r="L14" i="78"/>
  <c r="N14" i="78" s="1"/>
  <c r="E14" i="78" s="1"/>
  <c r="L42" i="78"/>
  <c r="N42" i="78" s="1"/>
  <c r="E42" i="78" s="1"/>
  <c r="L26" i="78"/>
  <c r="N26" i="78" s="1"/>
  <c r="E26" i="78" s="1"/>
  <c r="L30" i="78"/>
  <c r="N30" i="78" s="1"/>
  <c r="E30" i="78" s="1"/>
  <c r="M12" i="78"/>
  <c r="M34" i="78"/>
  <c r="N34" i="78" s="1"/>
  <c r="E34" i="78" s="1"/>
  <c r="M29" i="78"/>
  <c r="L49" i="78"/>
  <c r="M44" i="78"/>
  <c r="N51" i="78"/>
  <c r="E51" i="78" s="1"/>
  <c r="L43" i="78"/>
  <c r="N43" i="78" s="1"/>
  <c r="E43" i="78" s="1"/>
  <c r="L29" i="78"/>
  <c r="N29" i="78" s="1"/>
  <c r="E29" i="78" s="1"/>
  <c r="M21" i="77"/>
  <c r="N11" i="77"/>
  <c r="E11" i="77" s="1"/>
  <c r="M52" i="77"/>
  <c r="N52" i="77" s="1"/>
  <c r="E52" i="77" s="1"/>
  <c r="M42" i="77"/>
  <c r="N42" i="77" s="1"/>
  <c r="E42" i="77" s="1"/>
  <c r="M45" i="77"/>
  <c r="M17" i="77"/>
  <c r="N17" i="77" s="1"/>
  <c r="E17" i="77" s="1"/>
  <c r="M61" i="77"/>
  <c r="M27" i="77"/>
  <c r="M20" i="77"/>
  <c r="M15" i="77"/>
  <c r="L16" i="77"/>
  <c r="L24" i="77"/>
  <c r="L32" i="77"/>
  <c r="L40" i="77"/>
  <c r="L48" i="77"/>
  <c r="N48" i="77" s="1"/>
  <c r="E48" i="77" s="1"/>
  <c r="L56" i="77"/>
  <c r="L13" i="77"/>
  <c r="L61" i="77"/>
  <c r="N61" i="77" s="1"/>
  <c r="E61" i="77" s="1"/>
  <c r="L15" i="77"/>
  <c r="L21" i="77"/>
  <c r="L53" i="77"/>
  <c r="L54" i="77"/>
  <c r="L23" i="77"/>
  <c r="L31" i="77"/>
  <c r="N31" i="77" s="1"/>
  <c r="E31" i="77" s="1"/>
  <c r="L39" i="77"/>
  <c r="N39" i="77" s="1"/>
  <c r="E39" i="77" s="1"/>
  <c r="L29" i="77"/>
  <c r="N29" i="77" s="1"/>
  <c r="E29" i="77" s="1"/>
  <c r="L14" i="77"/>
  <c r="L30" i="77"/>
  <c r="L46" i="77"/>
  <c r="L47" i="77"/>
  <c r="L55" i="77"/>
  <c r="N55" i="77" s="1"/>
  <c r="E55" i="77" s="1"/>
  <c r="L37" i="77"/>
  <c r="L45" i="77"/>
  <c r="N45" i="77" s="1"/>
  <c r="E45" i="77" s="1"/>
  <c r="L22" i="77"/>
  <c r="N22" i="77" s="1"/>
  <c r="E22" i="77" s="1"/>
  <c r="L38" i="77"/>
  <c r="L62" i="77"/>
  <c r="M11" i="77"/>
  <c r="M25" i="77"/>
  <c r="N25" i="77" s="1"/>
  <c r="E25" i="77" s="1"/>
  <c r="M62" i="77"/>
  <c r="I7" i="77"/>
  <c r="M43" i="77" s="1"/>
  <c r="N43" i="77" s="1"/>
  <c r="E43" i="77" s="1"/>
  <c r="M10" i="77"/>
  <c r="M56" i="77"/>
  <c r="M38" i="77"/>
  <c r="M32" i="77"/>
  <c r="M54" i="77"/>
  <c r="M41" i="77"/>
  <c r="N41" i="77" s="1"/>
  <c r="E41" i="77" s="1"/>
  <c r="M37" i="77"/>
  <c r="M30" i="77"/>
  <c r="L27" i="77"/>
  <c r="N27" i="77" s="1"/>
  <c r="E27" i="77" s="1"/>
  <c r="L20" i="77"/>
  <c r="M55" i="77"/>
  <c r="M14" i="77"/>
  <c r="M51" i="77"/>
  <c r="N51" i="77" s="1"/>
  <c r="E51" i="77" s="1"/>
  <c r="M26" i="77"/>
  <c r="N26" i="77" s="1"/>
  <c r="E26" i="77" s="1"/>
  <c r="M12" i="77"/>
  <c r="M36" i="77"/>
  <c r="N36" i="77" s="1"/>
  <c r="E36" i="77" s="1"/>
  <c r="M31" i="77"/>
  <c r="M46" i="77"/>
  <c r="M40" i="77"/>
  <c r="M44" i="77"/>
  <c r="N44" i="77" s="1"/>
  <c r="E44" i="77" s="1"/>
  <c r="M39" i="77"/>
  <c r="M60" i="77"/>
  <c r="N60" i="77" s="1"/>
  <c r="E60" i="77" s="1"/>
  <c r="M57" i="77"/>
  <c r="N57" i="77" s="1"/>
  <c r="E57" i="77" s="1"/>
  <c r="M48" i="77"/>
  <c r="M33" i="77"/>
  <c r="N33" i="77" s="1"/>
  <c r="E33" i="77" s="1"/>
  <c r="M29" i="77"/>
  <c r="M22" i="77"/>
  <c r="L19" i="77"/>
  <c r="L12" i="77"/>
  <c r="L10" i="77"/>
  <c r="N10" i="77" s="1"/>
  <c r="B6" i="76"/>
  <c r="B7" i="76"/>
  <c r="E10" i="76"/>
  <c r="G10" i="76"/>
  <c r="H10" i="76"/>
  <c r="I10" i="76"/>
  <c r="J10" i="76" s="1"/>
  <c r="K10" i="76" s="1"/>
  <c r="G11" i="76"/>
  <c r="H11" i="76"/>
  <c r="I11" i="76" s="1"/>
  <c r="J11" i="76" s="1"/>
  <c r="K11" i="76" s="1"/>
  <c r="G12" i="76"/>
  <c r="H12" i="76"/>
  <c r="I12" i="76" s="1"/>
  <c r="J12" i="76" s="1"/>
  <c r="K12" i="76" s="1"/>
  <c r="G13" i="76"/>
  <c r="H13" i="76"/>
  <c r="I13" i="76"/>
  <c r="J13" i="76" s="1"/>
  <c r="K13" i="76" s="1"/>
  <c r="G14" i="76"/>
  <c r="H14" i="76"/>
  <c r="I14" i="76" s="1"/>
  <c r="J14" i="76" s="1"/>
  <c r="K14" i="76" s="1"/>
  <c r="G15" i="76"/>
  <c r="H15" i="76"/>
  <c r="I15" i="76"/>
  <c r="J15" i="76"/>
  <c r="K15" i="76"/>
  <c r="G16" i="76"/>
  <c r="H16" i="76"/>
  <c r="I16" i="76"/>
  <c r="J16" i="76"/>
  <c r="K16" i="76"/>
  <c r="G17" i="76"/>
  <c r="H17" i="76"/>
  <c r="I17" i="76" s="1"/>
  <c r="J17" i="76" s="1"/>
  <c r="K17" i="76" s="1"/>
  <c r="G18" i="76"/>
  <c r="H18" i="76"/>
  <c r="I18" i="76"/>
  <c r="J18" i="76" s="1"/>
  <c r="K18" i="76" s="1"/>
  <c r="G19" i="76"/>
  <c r="H19" i="76"/>
  <c r="I19" i="76" s="1"/>
  <c r="J19" i="76" s="1"/>
  <c r="K19" i="76" s="1"/>
  <c r="G20" i="76"/>
  <c r="H20" i="76"/>
  <c r="I20" i="76" s="1"/>
  <c r="J20" i="76" s="1"/>
  <c r="K20" i="76" s="1"/>
  <c r="G21" i="76"/>
  <c r="H21" i="76"/>
  <c r="I21" i="76"/>
  <c r="J21" i="76" s="1"/>
  <c r="K21" i="76" s="1"/>
  <c r="G22" i="76"/>
  <c r="H22" i="76"/>
  <c r="I22" i="76" s="1"/>
  <c r="J22" i="76" s="1"/>
  <c r="K22" i="76"/>
  <c r="G23" i="76"/>
  <c r="H23" i="76"/>
  <c r="I23" i="76"/>
  <c r="J23" i="76"/>
  <c r="K23" i="76"/>
  <c r="G24" i="76"/>
  <c r="H24" i="76"/>
  <c r="I24" i="76"/>
  <c r="J24" i="76"/>
  <c r="K24" i="76"/>
  <c r="G25" i="76"/>
  <c r="H25" i="76"/>
  <c r="I25" i="76"/>
  <c r="J25" i="76" s="1"/>
  <c r="K25" i="76" s="1"/>
  <c r="G26" i="76"/>
  <c r="H26" i="76"/>
  <c r="I26" i="76"/>
  <c r="J26" i="76" s="1"/>
  <c r="K26" i="76" s="1"/>
  <c r="G27" i="76"/>
  <c r="H27" i="76"/>
  <c r="I27" i="76" s="1"/>
  <c r="J27" i="76" s="1"/>
  <c r="K27" i="76" s="1"/>
  <c r="G28" i="76"/>
  <c r="H28" i="76"/>
  <c r="I28" i="76" s="1"/>
  <c r="J28" i="76" s="1"/>
  <c r="K28" i="76" s="1"/>
  <c r="G29" i="76"/>
  <c r="H29" i="76"/>
  <c r="I29" i="76"/>
  <c r="J29" i="76" s="1"/>
  <c r="K29" i="76" s="1"/>
  <c r="G30" i="76"/>
  <c r="H30" i="76"/>
  <c r="I30" i="76" s="1"/>
  <c r="J30" i="76" s="1"/>
  <c r="K30" i="76"/>
  <c r="G31" i="76"/>
  <c r="H31" i="76"/>
  <c r="I31" i="76"/>
  <c r="J31" i="76"/>
  <c r="K31" i="76"/>
  <c r="G32" i="76"/>
  <c r="H32" i="76"/>
  <c r="I32" i="76"/>
  <c r="J32" i="76"/>
  <c r="K32" i="76"/>
  <c r="G33" i="76"/>
  <c r="H33" i="76"/>
  <c r="I33" i="76"/>
  <c r="J33" i="76"/>
  <c r="K33" i="76" s="1"/>
  <c r="G34" i="76"/>
  <c r="H34" i="76"/>
  <c r="I34" i="76"/>
  <c r="J34" i="76" s="1"/>
  <c r="K34" i="76" s="1"/>
  <c r="G35" i="76"/>
  <c r="H35" i="76"/>
  <c r="I35" i="76" s="1"/>
  <c r="J35" i="76" s="1"/>
  <c r="K35" i="76" s="1"/>
  <c r="G36" i="76"/>
  <c r="H36" i="76"/>
  <c r="I36" i="76"/>
  <c r="J36" i="76"/>
  <c r="K36" i="76" s="1"/>
  <c r="G37" i="76"/>
  <c r="H37" i="76"/>
  <c r="I37" i="76"/>
  <c r="J37" i="76" s="1"/>
  <c r="K37" i="76" s="1"/>
  <c r="G38" i="76"/>
  <c r="H38" i="76"/>
  <c r="I38" i="76" s="1"/>
  <c r="J38" i="76" s="1"/>
  <c r="K38" i="76"/>
  <c r="G39" i="76"/>
  <c r="H39" i="76"/>
  <c r="I39" i="76"/>
  <c r="J39" i="76"/>
  <c r="K39" i="76"/>
  <c r="G40" i="76"/>
  <c r="H40" i="76"/>
  <c r="I40" i="76"/>
  <c r="J40" i="76"/>
  <c r="K40" i="76"/>
  <c r="G41" i="76"/>
  <c r="H41" i="76"/>
  <c r="I41" i="76"/>
  <c r="J41" i="76" s="1"/>
  <c r="K41" i="76" s="1"/>
  <c r="G42" i="76"/>
  <c r="H42" i="76"/>
  <c r="I42" i="76"/>
  <c r="J42" i="76" s="1"/>
  <c r="K42" i="76" s="1"/>
  <c r="G43" i="76"/>
  <c r="H43" i="76"/>
  <c r="I43" i="76" s="1"/>
  <c r="J43" i="76" s="1"/>
  <c r="K43" i="76" s="1"/>
  <c r="G44" i="76"/>
  <c r="H44" i="76"/>
  <c r="I44" i="76"/>
  <c r="J44" i="76"/>
  <c r="K44" i="76" s="1"/>
  <c r="G45" i="76"/>
  <c r="H45" i="76"/>
  <c r="I45" i="76"/>
  <c r="J45" i="76" s="1"/>
  <c r="K45" i="76" s="1"/>
  <c r="G46" i="76"/>
  <c r="H46" i="76"/>
  <c r="I46" i="76" s="1"/>
  <c r="J46" i="76" s="1"/>
  <c r="K46" i="76" s="1"/>
  <c r="G47" i="76"/>
  <c r="H47" i="76"/>
  <c r="I47" i="76"/>
  <c r="J47" i="76"/>
  <c r="K47" i="76"/>
  <c r="G48" i="76"/>
  <c r="H48" i="76"/>
  <c r="I48" i="76"/>
  <c r="J48" i="76"/>
  <c r="K48" i="76"/>
  <c r="G49" i="76"/>
  <c r="H49" i="76"/>
  <c r="I49" i="76" s="1"/>
  <c r="J49" i="76" s="1"/>
  <c r="K49" i="76" s="1"/>
  <c r="G50" i="76"/>
  <c r="H50" i="76"/>
  <c r="I50" i="76"/>
  <c r="J50" i="76" s="1"/>
  <c r="K50" i="76" s="1"/>
  <c r="G51" i="76"/>
  <c r="H51" i="76"/>
  <c r="I51" i="76" s="1"/>
  <c r="J51" i="76" s="1"/>
  <c r="K51" i="76" s="1"/>
  <c r="G52" i="76"/>
  <c r="H52" i="76"/>
  <c r="I52" i="76"/>
  <c r="J52" i="76"/>
  <c r="K52" i="76" s="1"/>
  <c r="G53" i="76"/>
  <c r="H53" i="76"/>
  <c r="I53" i="76"/>
  <c r="J53" i="76" s="1"/>
  <c r="K53" i="76" s="1"/>
  <c r="G54" i="76"/>
  <c r="H54" i="76"/>
  <c r="I54" i="76" s="1"/>
  <c r="J54" i="76" s="1"/>
  <c r="K54" i="76" s="1"/>
  <c r="G55" i="76"/>
  <c r="H55" i="76"/>
  <c r="I55" i="76"/>
  <c r="J55" i="76"/>
  <c r="K55" i="76" s="1"/>
  <c r="G56" i="76"/>
  <c r="H56" i="76"/>
  <c r="I56" i="76"/>
  <c r="J56" i="76"/>
  <c r="K56" i="76"/>
  <c r="G57" i="76"/>
  <c r="H57" i="76"/>
  <c r="I57" i="76" s="1"/>
  <c r="J57" i="76" s="1"/>
  <c r="K57" i="76" s="1"/>
  <c r="G58" i="76"/>
  <c r="H58" i="76"/>
  <c r="I58" i="76"/>
  <c r="J58" i="76" s="1"/>
  <c r="K58" i="76" s="1"/>
  <c r="G59" i="76"/>
  <c r="H59" i="76"/>
  <c r="I59" i="76" s="1"/>
  <c r="J59" i="76" s="1"/>
  <c r="K59" i="76" s="1"/>
  <c r="G60" i="76"/>
  <c r="H60" i="76"/>
  <c r="I60" i="76"/>
  <c r="J60" i="76"/>
  <c r="K60" i="76" s="1"/>
  <c r="G61" i="76"/>
  <c r="H61" i="76"/>
  <c r="I61" i="76"/>
  <c r="J61" i="76" s="1"/>
  <c r="K61" i="76"/>
  <c r="G62" i="76"/>
  <c r="H62" i="76"/>
  <c r="I62" i="76" s="1"/>
  <c r="J62" i="76"/>
  <c r="K62" i="76"/>
  <c r="N39" i="78" l="1"/>
  <c r="E39" i="78" s="1"/>
  <c r="N21" i="78"/>
  <c r="E21" i="78" s="1"/>
  <c r="N38" i="78"/>
  <c r="E38" i="78" s="1"/>
  <c r="N31" i="78"/>
  <c r="E31" i="78" s="1"/>
  <c r="N15" i="78"/>
  <c r="E15" i="78" s="1"/>
  <c r="N49" i="78"/>
  <c r="E49" i="78" s="1"/>
  <c r="N36" i="78"/>
  <c r="E36" i="78" s="1"/>
  <c r="N13" i="78"/>
  <c r="E13" i="78" s="1"/>
  <c r="N54" i="78"/>
  <c r="E54" i="78" s="1"/>
  <c r="N37" i="78"/>
  <c r="E37" i="78" s="1"/>
  <c r="N54" i="77"/>
  <c r="E54" i="77" s="1"/>
  <c r="N40" i="77"/>
  <c r="E40" i="77" s="1"/>
  <c r="M34" i="77"/>
  <c r="N34" i="77" s="1"/>
  <c r="E34" i="77" s="1"/>
  <c r="M49" i="77"/>
  <c r="N49" i="77" s="1"/>
  <c r="E49" i="77" s="1"/>
  <c r="N13" i="77"/>
  <c r="E13" i="77" s="1"/>
  <c r="M50" i="77"/>
  <c r="N50" i="77" s="1"/>
  <c r="E50" i="77" s="1"/>
  <c r="N46" i="77"/>
  <c r="E46" i="77" s="1"/>
  <c r="N32" i="77"/>
  <c r="E32" i="77" s="1"/>
  <c r="N37" i="77"/>
  <c r="E37" i="77" s="1"/>
  <c r="N56" i="77"/>
  <c r="E56" i="77" s="1"/>
  <c r="N12" i="77"/>
  <c r="E12" i="77" s="1"/>
  <c r="M59" i="77"/>
  <c r="N59" i="77" s="1"/>
  <c r="E59" i="77" s="1"/>
  <c r="N20" i="77"/>
  <c r="E20" i="77" s="1"/>
  <c r="M13" i="77"/>
  <c r="N62" i="77"/>
  <c r="E62" i="77" s="1"/>
  <c r="N30" i="77"/>
  <c r="E30" i="77" s="1"/>
  <c r="N21" i="77"/>
  <c r="E21" i="77" s="1"/>
  <c r="N24" i="77"/>
  <c r="E24" i="77" s="1"/>
  <c r="M47" i="77"/>
  <c r="N47" i="77" s="1"/>
  <c r="E47" i="77" s="1"/>
  <c r="M23" i="77"/>
  <c r="N23" i="77" s="1"/>
  <c r="E23" i="77" s="1"/>
  <c r="M18" i="77"/>
  <c r="N18" i="77" s="1"/>
  <c r="E18" i="77" s="1"/>
  <c r="M16" i="77"/>
  <c r="M53" i="77"/>
  <c r="N53" i="77" s="1"/>
  <c r="E53" i="77" s="1"/>
  <c r="M19" i="77"/>
  <c r="N19" i="77" s="1"/>
  <c r="E19" i="77" s="1"/>
  <c r="M24" i="77"/>
  <c r="M35" i="77"/>
  <c r="N35" i="77" s="1"/>
  <c r="E35" i="77" s="1"/>
  <c r="N38" i="77"/>
  <c r="E38" i="77" s="1"/>
  <c r="N14" i="77"/>
  <c r="E14" i="77" s="1"/>
  <c r="N15" i="77"/>
  <c r="E15" i="77" s="1"/>
  <c r="N16" i="77"/>
  <c r="E16" i="77" s="1"/>
  <c r="M58" i="77"/>
  <c r="N58" i="77" s="1"/>
  <c r="E58" i="77" s="1"/>
  <c r="M28" i="77"/>
  <c r="N28" i="77" s="1"/>
  <c r="E28" i="77" s="1"/>
  <c r="M41" i="76"/>
  <c r="M57" i="76"/>
  <c r="M29" i="76"/>
  <c r="M17" i="76"/>
  <c r="M62" i="76"/>
  <c r="M55" i="76"/>
  <c r="M22" i="76"/>
  <c r="M49" i="76"/>
  <c r="M59" i="76"/>
  <c r="M39" i="76"/>
  <c r="M58" i="76"/>
  <c r="M35" i="76"/>
  <c r="M50" i="76"/>
  <c r="M32" i="76"/>
  <c r="M26" i="76"/>
  <c r="I6" i="76"/>
  <c r="L26" i="76" s="1"/>
  <c r="N26" i="76" s="1"/>
  <c r="E26" i="76" s="1"/>
  <c r="M33" i="76"/>
  <c r="M27" i="76"/>
  <c r="M31" i="76"/>
  <c r="I7" i="76"/>
  <c r="M61" i="76" s="1"/>
  <c r="M34" i="76"/>
  <c r="M47" i="76"/>
  <c r="M15" i="76"/>
  <c r="M56" i="76"/>
  <c r="M16" i="76"/>
  <c r="M40" i="76"/>
  <c r="M11" i="76"/>
  <c r="B6" i="75"/>
  <c r="B7" i="75"/>
  <c r="E10" i="75"/>
  <c r="G10" i="75"/>
  <c r="I6" i="75" s="1"/>
  <c r="H10" i="75"/>
  <c r="I10" i="75"/>
  <c r="J10" i="75" s="1"/>
  <c r="K10" i="75" s="1"/>
  <c r="G11" i="75"/>
  <c r="L11" i="75" s="1"/>
  <c r="H11" i="75"/>
  <c r="I11" i="75" s="1"/>
  <c r="J11" i="75" s="1"/>
  <c r="K11" i="75" s="1"/>
  <c r="G12" i="75"/>
  <c r="H12" i="75"/>
  <c r="I12" i="75" s="1"/>
  <c r="J12" i="75" s="1"/>
  <c r="K12" i="75" s="1"/>
  <c r="G13" i="75"/>
  <c r="H13" i="75"/>
  <c r="I13" i="75"/>
  <c r="J13" i="75" s="1"/>
  <c r="K13" i="75" s="1"/>
  <c r="G14" i="75"/>
  <c r="H14" i="75"/>
  <c r="I14" i="75" s="1"/>
  <c r="J14" i="75" s="1"/>
  <c r="K14" i="75" s="1"/>
  <c r="G15" i="75"/>
  <c r="H15" i="75"/>
  <c r="I15" i="75"/>
  <c r="J15" i="75"/>
  <c r="K15" i="75"/>
  <c r="G16" i="75"/>
  <c r="H16" i="75"/>
  <c r="I16" i="75"/>
  <c r="J16" i="75"/>
  <c r="K16" i="75"/>
  <c r="G17" i="75"/>
  <c r="L17" i="75" s="1"/>
  <c r="H17" i="75"/>
  <c r="I17" i="75"/>
  <c r="J17" i="75"/>
  <c r="K17" i="75" s="1"/>
  <c r="G18" i="75"/>
  <c r="L18" i="75" s="1"/>
  <c r="H18" i="75"/>
  <c r="I18" i="75"/>
  <c r="J18" i="75" s="1"/>
  <c r="K18" i="75" s="1"/>
  <c r="G19" i="75"/>
  <c r="H19" i="75"/>
  <c r="I19" i="75" s="1"/>
  <c r="J19" i="75" s="1"/>
  <c r="K19" i="75" s="1"/>
  <c r="G20" i="75"/>
  <c r="H20" i="75"/>
  <c r="I20" i="75" s="1"/>
  <c r="J20" i="75" s="1"/>
  <c r="K20" i="75" s="1"/>
  <c r="G21" i="75"/>
  <c r="H21" i="75"/>
  <c r="I21" i="75"/>
  <c r="J21" i="75" s="1"/>
  <c r="K21" i="75" s="1"/>
  <c r="G22" i="75"/>
  <c r="H22" i="75"/>
  <c r="I22" i="75" s="1"/>
  <c r="J22" i="75" s="1"/>
  <c r="K22" i="75" s="1"/>
  <c r="G23" i="75"/>
  <c r="H23" i="75"/>
  <c r="I23" i="75"/>
  <c r="J23" i="75"/>
  <c r="K23" i="75"/>
  <c r="G24" i="75"/>
  <c r="H24" i="75"/>
  <c r="I24" i="75"/>
  <c r="J24" i="75"/>
  <c r="K24" i="75"/>
  <c r="G25" i="75"/>
  <c r="L25" i="75" s="1"/>
  <c r="H25" i="75"/>
  <c r="I25" i="75"/>
  <c r="J25" i="75"/>
  <c r="K25" i="75" s="1"/>
  <c r="G26" i="75"/>
  <c r="L26" i="75" s="1"/>
  <c r="H26" i="75"/>
  <c r="I26" i="75"/>
  <c r="J26" i="75" s="1"/>
  <c r="K26" i="75" s="1"/>
  <c r="G27" i="75"/>
  <c r="H27" i="75"/>
  <c r="I27" i="75" s="1"/>
  <c r="J27" i="75" s="1"/>
  <c r="K27" i="75" s="1"/>
  <c r="G28" i="75"/>
  <c r="L28" i="75" s="1"/>
  <c r="H28" i="75"/>
  <c r="I28" i="75" s="1"/>
  <c r="J28" i="75" s="1"/>
  <c r="K28" i="75" s="1"/>
  <c r="G29" i="75"/>
  <c r="H29" i="75"/>
  <c r="I29" i="75"/>
  <c r="J29" i="75" s="1"/>
  <c r="K29" i="75" s="1"/>
  <c r="G30" i="75"/>
  <c r="H30" i="75"/>
  <c r="I30" i="75" s="1"/>
  <c r="J30" i="75" s="1"/>
  <c r="K30" i="75" s="1"/>
  <c r="G31" i="75"/>
  <c r="H31" i="75"/>
  <c r="I31" i="75"/>
  <c r="J31" i="75"/>
  <c r="K31" i="75"/>
  <c r="G32" i="75"/>
  <c r="H32" i="75"/>
  <c r="I32" i="75"/>
  <c r="J32" i="75"/>
  <c r="K32" i="75"/>
  <c r="G33" i="75"/>
  <c r="L33" i="75" s="1"/>
  <c r="H33" i="75"/>
  <c r="I33" i="75"/>
  <c r="J33" i="75"/>
  <c r="K33" i="75" s="1"/>
  <c r="G34" i="75"/>
  <c r="L34" i="75" s="1"/>
  <c r="H34" i="75"/>
  <c r="I34" i="75"/>
  <c r="J34" i="75" s="1"/>
  <c r="K34" i="75" s="1"/>
  <c r="G35" i="75"/>
  <c r="L35" i="75" s="1"/>
  <c r="H35" i="75"/>
  <c r="I35" i="75" s="1"/>
  <c r="J35" i="75" s="1"/>
  <c r="K35" i="75" s="1"/>
  <c r="G36" i="75"/>
  <c r="L36" i="75" s="1"/>
  <c r="H36" i="75"/>
  <c r="I36" i="75" s="1"/>
  <c r="J36" i="75" s="1"/>
  <c r="K36" i="75" s="1"/>
  <c r="G37" i="75"/>
  <c r="H37" i="75"/>
  <c r="I37" i="75"/>
  <c r="J37" i="75" s="1"/>
  <c r="K37" i="75" s="1"/>
  <c r="G38" i="75"/>
  <c r="H38" i="75"/>
  <c r="I38" i="75" s="1"/>
  <c r="J38" i="75" s="1"/>
  <c r="K38" i="75" s="1"/>
  <c r="G39" i="75"/>
  <c r="H39" i="75"/>
  <c r="I39" i="75"/>
  <c r="J39" i="75"/>
  <c r="K39" i="75"/>
  <c r="G40" i="75"/>
  <c r="H40" i="75"/>
  <c r="I40" i="75"/>
  <c r="J40" i="75"/>
  <c r="K40" i="75"/>
  <c r="G41" i="75"/>
  <c r="L41" i="75" s="1"/>
  <c r="H41" i="75"/>
  <c r="I41" i="75"/>
  <c r="J41" i="75"/>
  <c r="K41" i="75" s="1"/>
  <c r="G42" i="75"/>
  <c r="L42" i="75" s="1"/>
  <c r="H42" i="75"/>
  <c r="I42" i="75"/>
  <c r="J42" i="75" s="1"/>
  <c r="K42" i="75" s="1"/>
  <c r="G43" i="75"/>
  <c r="L43" i="75" s="1"/>
  <c r="H43" i="75"/>
  <c r="I43" i="75" s="1"/>
  <c r="J43" i="75" s="1"/>
  <c r="K43" i="75" s="1"/>
  <c r="G44" i="75"/>
  <c r="L44" i="75" s="1"/>
  <c r="H44" i="75"/>
  <c r="I44" i="75" s="1"/>
  <c r="J44" i="75" s="1"/>
  <c r="K44" i="75" s="1"/>
  <c r="G45" i="75"/>
  <c r="H45" i="75"/>
  <c r="I45" i="75"/>
  <c r="J45" i="75" s="1"/>
  <c r="K45" i="75" s="1"/>
  <c r="G46" i="75"/>
  <c r="H46" i="75"/>
  <c r="I46" i="75" s="1"/>
  <c r="J46" i="75" s="1"/>
  <c r="K46" i="75" s="1"/>
  <c r="G47" i="75"/>
  <c r="H47" i="75"/>
  <c r="I47" i="75"/>
  <c r="J47" i="75"/>
  <c r="K47" i="75"/>
  <c r="G48" i="75"/>
  <c r="H48" i="75"/>
  <c r="I48" i="75"/>
  <c r="J48" i="75"/>
  <c r="K48" i="75"/>
  <c r="G49" i="75"/>
  <c r="L49" i="75" s="1"/>
  <c r="H49" i="75"/>
  <c r="I49" i="75"/>
  <c r="J49" i="75"/>
  <c r="K49" i="75" s="1"/>
  <c r="G50" i="75"/>
  <c r="L50" i="75" s="1"/>
  <c r="H50" i="75"/>
  <c r="I50" i="75"/>
  <c r="J50" i="75" s="1"/>
  <c r="K50" i="75" s="1"/>
  <c r="G51" i="75"/>
  <c r="L51" i="75" s="1"/>
  <c r="H51" i="75"/>
  <c r="I51" i="75" s="1"/>
  <c r="J51" i="75" s="1"/>
  <c r="K51" i="75" s="1"/>
  <c r="G52" i="75"/>
  <c r="L52" i="75" s="1"/>
  <c r="H52" i="75"/>
  <c r="I52" i="75" s="1"/>
  <c r="J52" i="75" s="1"/>
  <c r="K52" i="75" s="1"/>
  <c r="G53" i="75"/>
  <c r="H53" i="75"/>
  <c r="I53" i="75"/>
  <c r="J53" i="75" s="1"/>
  <c r="K53" i="75" s="1"/>
  <c r="G54" i="75"/>
  <c r="H54" i="75"/>
  <c r="I54" i="75" s="1"/>
  <c r="J54" i="75" s="1"/>
  <c r="K54" i="75" s="1"/>
  <c r="G55" i="75"/>
  <c r="H55" i="75"/>
  <c r="I55" i="75"/>
  <c r="J55" i="75"/>
  <c r="K55" i="75"/>
  <c r="G56" i="75"/>
  <c r="H56" i="75"/>
  <c r="I56" i="75"/>
  <c r="J56" i="75"/>
  <c r="K56" i="75"/>
  <c r="G57" i="75"/>
  <c r="L57" i="75" s="1"/>
  <c r="H57" i="75"/>
  <c r="I57" i="75"/>
  <c r="J57" i="75"/>
  <c r="K57" i="75" s="1"/>
  <c r="G58" i="75"/>
  <c r="L58" i="75" s="1"/>
  <c r="H58" i="75"/>
  <c r="I58" i="75"/>
  <c r="J58" i="75" s="1"/>
  <c r="K58" i="75" s="1"/>
  <c r="G59" i="75"/>
  <c r="L59" i="75" s="1"/>
  <c r="H59" i="75"/>
  <c r="I59" i="75" s="1"/>
  <c r="J59" i="75" s="1"/>
  <c r="K59" i="75" s="1"/>
  <c r="G60" i="75"/>
  <c r="L60" i="75" s="1"/>
  <c r="H60" i="75"/>
  <c r="I60" i="75" s="1"/>
  <c r="J60" i="75" s="1"/>
  <c r="K60" i="75" s="1"/>
  <c r="G61" i="75"/>
  <c r="H61" i="75"/>
  <c r="I61" i="75"/>
  <c r="J61" i="75" s="1"/>
  <c r="K61" i="75" s="1"/>
  <c r="G62" i="75"/>
  <c r="H62" i="75"/>
  <c r="I62" i="75" s="1"/>
  <c r="J62" i="75" s="1"/>
  <c r="K62" i="75" s="1"/>
  <c r="L36" i="76" l="1"/>
  <c r="L50" i="76"/>
  <c r="N50" i="76" s="1"/>
  <c r="E50" i="76" s="1"/>
  <c r="L52" i="76"/>
  <c r="L49" i="76"/>
  <c r="N49" i="76" s="1"/>
  <c r="E49" i="76" s="1"/>
  <c r="L58" i="76"/>
  <c r="N58" i="76" s="1"/>
  <c r="E58" i="76" s="1"/>
  <c r="M48" i="76"/>
  <c r="M10" i="76"/>
  <c r="M23" i="76"/>
  <c r="M42" i="76"/>
  <c r="M19" i="76"/>
  <c r="M30" i="76"/>
  <c r="M20" i="76"/>
  <c r="M36" i="76"/>
  <c r="M12" i="76"/>
  <c r="M44" i="76"/>
  <c r="M21" i="76"/>
  <c r="M28" i="76"/>
  <c r="M37" i="76"/>
  <c r="M13" i="76"/>
  <c r="M45" i="76"/>
  <c r="M53" i="76"/>
  <c r="M52" i="76"/>
  <c r="M43" i="76"/>
  <c r="M18" i="76"/>
  <c r="M51" i="76"/>
  <c r="M46" i="76"/>
  <c r="M14" i="76"/>
  <c r="L16" i="76"/>
  <c r="N16" i="76" s="1"/>
  <c r="E16" i="76" s="1"/>
  <c r="L24" i="76"/>
  <c r="L32" i="76"/>
  <c r="N32" i="76" s="1"/>
  <c r="E32" i="76" s="1"/>
  <c r="L40" i="76"/>
  <c r="N40" i="76" s="1"/>
  <c r="E40" i="76" s="1"/>
  <c r="L48" i="76"/>
  <c r="N48" i="76" s="1"/>
  <c r="E48" i="76" s="1"/>
  <c r="L56" i="76"/>
  <c r="N56" i="76" s="1"/>
  <c r="E56" i="76" s="1"/>
  <c r="L15" i="76"/>
  <c r="N15" i="76" s="1"/>
  <c r="E15" i="76" s="1"/>
  <c r="L22" i="76"/>
  <c r="N22" i="76" s="1"/>
  <c r="E22" i="76" s="1"/>
  <c r="L38" i="76"/>
  <c r="L47" i="76"/>
  <c r="N47" i="76" s="1"/>
  <c r="E47" i="76" s="1"/>
  <c r="L61" i="76"/>
  <c r="N61" i="76" s="1"/>
  <c r="E61" i="76" s="1"/>
  <c r="L23" i="76"/>
  <c r="L30" i="76"/>
  <c r="N30" i="76" s="1"/>
  <c r="E30" i="76" s="1"/>
  <c r="L39" i="76"/>
  <c r="N39" i="76" s="1"/>
  <c r="E39" i="76" s="1"/>
  <c r="L14" i="76"/>
  <c r="N14" i="76" s="1"/>
  <c r="E14" i="76" s="1"/>
  <c r="L29" i="76"/>
  <c r="N29" i="76" s="1"/>
  <c r="E29" i="76" s="1"/>
  <c r="L46" i="76"/>
  <c r="N46" i="76" s="1"/>
  <c r="E46" i="76" s="1"/>
  <c r="L55" i="76"/>
  <c r="N55" i="76" s="1"/>
  <c r="E55" i="76" s="1"/>
  <c r="L21" i="76"/>
  <c r="L37" i="76"/>
  <c r="N37" i="76" s="1"/>
  <c r="E37" i="76" s="1"/>
  <c r="L54" i="76"/>
  <c r="N54" i="76" s="1"/>
  <c r="E54" i="76" s="1"/>
  <c r="L53" i="76"/>
  <c r="L62" i="76"/>
  <c r="N62" i="76" s="1"/>
  <c r="E62" i="76" s="1"/>
  <c r="L13" i="76"/>
  <c r="N13" i="76" s="1"/>
  <c r="E13" i="76" s="1"/>
  <c r="L45" i="76"/>
  <c r="N45" i="76" s="1"/>
  <c r="E45" i="76" s="1"/>
  <c r="L31" i="76"/>
  <c r="N31" i="76" s="1"/>
  <c r="E31" i="76" s="1"/>
  <c r="L60" i="76"/>
  <c r="L27" i="76"/>
  <c r="N27" i="76" s="1"/>
  <c r="E27" i="76" s="1"/>
  <c r="L11" i="76"/>
  <c r="N11" i="76" s="1"/>
  <c r="E11" i="76" s="1"/>
  <c r="L12" i="76"/>
  <c r="L34" i="76"/>
  <c r="N34" i="76" s="1"/>
  <c r="E34" i="76" s="1"/>
  <c r="L41" i="76"/>
  <c r="N41" i="76" s="1"/>
  <c r="E41" i="76" s="1"/>
  <c r="L57" i="76"/>
  <c r="N57" i="76" s="1"/>
  <c r="E57" i="76" s="1"/>
  <c r="L43" i="76"/>
  <c r="M24" i="76"/>
  <c r="L17" i="76"/>
  <c r="N17" i="76" s="1"/>
  <c r="E17" i="76" s="1"/>
  <c r="L28" i="76"/>
  <c r="N28" i="76" s="1"/>
  <c r="E28" i="76" s="1"/>
  <c r="L33" i="76"/>
  <c r="N33" i="76" s="1"/>
  <c r="E33" i="76" s="1"/>
  <c r="L19" i="76"/>
  <c r="N19" i="76" s="1"/>
  <c r="E19" i="76" s="1"/>
  <c r="L42" i="76"/>
  <c r="N42" i="76" s="1"/>
  <c r="E42" i="76" s="1"/>
  <c r="L25" i="76"/>
  <c r="L59" i="76"/>
  <c r="N59" i="76" s="1"/>
  <c r="E59" i="76" s="1"/>
  <c r="L35" i="76"/>
  <c r="N35" i="76" s="1"/>
  <c r="E35" i="76" s="1"/>
  <c r="M54" i="76"/>
  <c r="M25" i="76"/>
  <c r="M38" i="76"/>
  <c r="L18" i="76"/>
  <c r="L20" i="76"/>
  <c r="N20" i="76" s="1"/>
  <c r="E20" i="76" s="1"/>
  <c r="L51" i="76"/>
  <c r="N51" i="76" s="1"/>
  <c r="E51" i="76" s="1"/>
  <c r="L44" i="76"/>
  <c r="L10" i="76"/>
  <c r="M60" i="76"/>
  <c r="M40" i="75"/>
  <c r="M25" i="75"/>
  <c r="N25" i="75" s="1"/>
  <c r="E25" i="75" s="1"/>
  <c r="M42" i="75"/>
  <c r="M52" i="75"/>
  <c r="N52" i="75" s="1"/>
  <c r="E52" i="75" s="1"/>
  <c r="M47" i="75"/>
  <c r="M34" i="75"/>
  <c r="M27" i="75"/>
  <c r="L16" i="75"/>
  <c r="L24" i="75"/>
  <c r="L32" i="75"/>
  <c r="N32" i="75" s="1"/>
  <c r="E32" i="75" s="1"/>
  <c r="L40" i="75"/>
  <c r="N40" i="75" s="1"/>
  <c r="E40" i="75" s="1"/>
  <c r="L48" i="75"/>
  <c r="N48" i="75" s="1"/>
  <c r="E48" i="75" s="1"/>
  <c r="L56" i="75"/>
  <c r="L45" i="75"/>
  <c r="L53" i="75"/>
  <c r="L54" i="75"/>
  <c r="L31" i="75"/>
  <c r="L47" i="75"/>
  <c r="N47" i="75" s="1"/>
  <c r="E47" i="75" s="1"/>
  <c r="L13" i="75"/>
  <c r="N13" i="75" s="1"/>
  <c r="E13" i="75" s="1"/>
  <c r="L21" i="75"/>
  <c r="N21" i="75" s="1"/>
  <c r="E21" i="75" s="1"/>
  <c r="L29" i="75"/>
  <c r="L46" i="75"/>
  <c r="L15" i="75"/>
  <c r="L23" i="75"/>
  <c r="L14" i="75"/>
  <c r="L22" i="75"/>
  <c r="L30" i="75"/>
  <c r="L38" i="75"/>
  <c r="L62" i="75"/>
  <c r="L39" i="75"/>
  <c r="L37" i="75"/>
  <c r="L61" i="75"/>
  <c r="L55" i="75"/>
  <c r="M18" i="75"/>
  <c r="M57" i="75"/>
  <c r="N57" i="75" s="1"/>
  <c r="E57" i="75" s="1"/>
  <c r="M32" i="75"/>
  <c r="M59" i="75"/>
  <c r="N59" i="75" s="1"/>
  <c r="E59" i="75" s="1"/>
  <c r="N42" i="75"/>
  <c r="E42" i="75" s="1"/>
  <c r="M41" i="75"/>
  <c r="N41" i="75" s="1"/>
  <c r="E41" i="75" s="1"/>
  <c r="M37" i="75"/>
  <c r="M30" i="75"/>
  <c r="L27" i="75"/>
  <c r="N27" i="75" s="1"/>
  <c r="E27" i="75" s="1"/>
  <c r="L20" i="75"/>
  <c r="M21" i="75"/>
  <c r="M35" i="75"/>
  <c r="N35" i="75" s="1"/>
  <c r="E35" i="75" s="1"/>
  <c r="N18" i="75"/>
  <c r="E18" i="75" s="1"/>
  <c r="M44" i="75"/>
  <c r="N44" i="75" s="1"/>
  <c r="E44" i="75" s="1"/>
  <c r="M39" i="75"/>
  <c r="N34" i="75"/>
  <c r="E34" i="75" s="1"/>
  <c r="M26" i="75"/>
  <c r="N26" i="75" s="1"/>
  <c r="E26" i="75" s="1"/>
  <c r="M53" i="75"/>
  <c r="M60" i="75"/>
  <c r="N60" i="75" s="1"/>
  <c r="E60" i="75" s="1"/>
  <c r="I7" i="75"/>
  <c r="M50" i="75" s="1"/>
  <c r="N50" i="75" s="1"/>
  <c r="E50" i="75" s="1"/>
  <c r="M13" i="75"/>
  <c r="M58" i="75"/>
  <c r="N58" i="75" s="1"/>
  <c r="E58" i="75" s="1"/>
  <c r="M61" i="75"/>
  <c r="M48" i="75"/>
  <c r="M33" i="75"/>
  <c r="N33" i="75" s="1"/>
  <c r="E33" i="75" s="1"/>
  <c r="M29" i="75"/>
  <c r="M22" i="75"/>
  <c r="L19" i="75"/>
  <c r="L12" i="75"/>
  <c r="L10" i="75"/>
  <c r="B6" i="74"/>
  <c r="I6" i="74"/>
  <c r="L10" i="74" s="1"/>
  <c r="N10" i="74" s="1"/>
  <c r="B7" i="74"/>
  <c r="E10" i="74"/>
  <c r="G10" i="74"/>
  <c r="H10" i="74"/>
  <c r="I10" i="74"/>
  <c r="J10" i="74" s="1"/>
  <c r="K10" i="74"/>
  <c r="I7" i="74" s="1"/>
  <c r="M10" i="74"/>
  <c r="G11" i="74"/>
  <c r="H11" i="74"/>
  <c r="I11" i="74" s="1"/>
  <c r="J11" i="74" s="1"/>
  <c r="K11" i="74" s="1"/>
  <c r="M11" i="74" s="1"/>
  <c r="G12" i="74"/>
  <c r="L12" i="74" s="1"/>
  <c r="N12" i="74" s="1"/>
  <c r="E12" i="74" s="1"/>
  <c r="H12" i="74"/>
  <c r="I12" i="74"/>
  <c r="J12" i="74"/>
  <c r="K12" i="74" s="1"/>
  <c r="M12" i="74" s="1"/>
  <c r="G13" i="74"/>
  <c r="H13" i="74"/>
  <c r="I13" i="74"/>
  <c r="J13" i="74" s="1"/>
  <c r="K13" i="74" s="1"/>
  <c r="M13" i="74" s="1"/>
  <c r="G14" i="74"/>
  <c r="H14" i="74"/>
  <c r="I14" i="74" s="1"/>
  <c r="J14" i="74" s="1"/>
  <c r="K14" i="74" s="1"/>
  <c r="M14" i="74" s="1"/>
  <c r="G15" i="74"/>
  <c r="H15" i="74"/>
  <c r="I15" i="74"/>
  <c r="J15" i="74" s="1"/>
  <c r="K15" i="74" s="1"/>
  <c r="L15" i="74"/>
  <c r="G16" i="74"/>
  <c r="L16" i="74" s="1"/>
  <c r="H16" i="74"/>
  <c r="I16" i="74" s="1"/>
  <c r="J16" i="74" s="1"/>
  <c r="K16" i="74"/>
  <c r="M16" i="74" s="1"/>
  <c r="G17" i="74"/>
  <c r="H17" i="74"/>
  <c r="I17" i="74"/>
  <c r="J17" i="74"/>
  <c r="K17" i="74" s="1"/>
  <c r="M17" i="74" s="1"/>
  <c r="L17" i="74"/>
  <c r="N17" i="74" s="1"/>
  <c r="E17" i="74" s="1"/>
  <c r="G18" i="74"/>
  <c r="H18" i="74"/>
  <c r="I18" i="74"/>
  <c r="J18" i="74" s="1"/>
  <c r="K18" i="74" s="1"/>
  <c r="M18" i="74" s="1"/>
  <c r="L18" i="74"/>
  <c r="N18" i="74" s="1"/>
  <c r="E18" i="74" s="1"/>
  <c r="G19" i="74"/>
  <c r="H19" i="74"/>
  <c r="I19" i="74" s="1"/>
  <c r="J19" i="74"/>
  <c r="K19" i="74"/>
  <c r="M19" i="74" s="1"/>
  <c r="L19" i="74"/>
  <c r="G20" i="74"/>
  <c r="H20" i="74"/>
  <c r="I20" i="74"/>
  <c r="J20" i="74" s="1"/>
  <c r="K20" i="74" s="1"/>
  <c r="M20" i="74" s="1"/>
  <c r="L20" i="74"/>
  <c r="G21" i="74"/>
  <c r="L21" i="74" s="1"/>
  <c r="H21" i="74"/>
  <c r="I21" i="74"/>
  <c r="J21" i="74"/>
  <c r="K21" i="74" s="1"/>
  <c r="M21" i="74" s="1"/>
  <c r="G22" i="74"/>
  <c r="L22" i="74" s="1"/>
  <c r="H22" i="74"/>
  <c r="I22" i="74"/>
  <c r="J22" i="74" s="1"/>
  <c r="K22" i="74" s="1"/>
  <c r="M22" i="74" s="1"/>
  <c r="G23" i="74"/>
  <c r="H23" i="74"/>
  <c r="I23" i="74"/>
  <c r="J23" i="74" s="1"/>
  <c r="K23" i="74" s="1"/>
  <c r="M23" i="74" s="1"/>
  <c r="N23" i="74" s="1"/>
  <c r="E23" i="74" s="1"/>
  <c r="L23" i="74"/>
  <c r="G24" i="74"/>
  <c r="H24" i="74"/>
  <c r="I24" i="74" s="1"/>
  <c r="J24" i="74" s="1"/>
  <c r="K24" i="74" s="1"/>
  <c r="M24" i="74" s="1"/>
  <c r="G25" i="74"/>
  <c r="L25" i="74" s="1"/>
  <c r="N25" i="74" s="1"/>
  <c r="E25" i="74" s="1"/>
  <c r="H25" i="74"/>
  <c r="I25" i="74"/>
  <c r="J25" i="74"/>
  <c r="K25" i="74" s="1"/>
  <c r="M25" i="74"/>
  <c r="G26" i="74"/>
  <c r="H26" i="74"/>
  <c r="I26" i="74"/>
  <c r="J26" i="74" s="1"/>
  <c r="K26" i="74"/>
  <c r="M26" i="74"/>
  <c r="G27" i="74"/>
  <c r="H27" i="74"/>
  <c r="I27" i="74" s="1"/>
  <c r="J27" i="74" s="1"/>
  <c r="K27" i="74" s="1"/>
  <c r="M27" i="74" s="1"/>
  <c r="L27" i="74"/>
  <c r="G28" i="74"/>
  <c r="L28" i="74" s="1"/>
  <c r="H28" i="74"/>
  <c r="I28" i="74"/>
  <c r="J28" i="74"/>
  <c r="K28" i="74" s="1"/>
  <c r="M28" i="74" s="1"/>
  <c r="G29" i="74"/>
  <c r="H29" i="74"/>
  <c r="I29" i="74"/>
  <c r="J29" i="74" s="1"/>
  <c r="K29" i="74" s="1"/>
  <c r="M29" i="74" s="1"/>
  <c r="G30" i="74"/>
  <c r="H30" i="74"/>
  <c r="I30" i="74" s="1"/>
  <c r="J30" i="74" s="1"/>
  <c r="K30" i="74" s="1"/>
  <c r="M30" i="74" s="1"/>
  <c r="G31" i="74"/>
  <c r="L31" i="74" s="1"/>
  <c r="H31" i="74"/>
  <c r="I31" i="74"/>
  <c r="J31" i="74" s="1"/>
  <c r="K31" i="74" s="1"/>
  <c r="G32" i="74"/>
  <c r="L32" i="74" s="1"/>
  <c r="N32" i="74" s="1"/>
  <c r="E32" i="74" s="1"/>
  <c r="H32" i="74"/>
  <c r="I32" i="74" s="1"/>
  <c r="J32" i="74" s="1"/>
  <c r="K32" i="74" s="1"/>
  <c r="M32" i="74" s="1"/>
  <c r="G33" i="74"/>
  <c r="H33" i="74"/>
  <c r="I33" i="74"/>
  <c r="J33" i="74"/>
  <c r="K33" i="74" s="1"/>
  <c r="M33" i="74" s="1"/>
  <c r="L33" i="74"/>
  <c r="N33" i="74" s="1"/>
  <c r="E33" i="74" s="1"/>
  <c r="G34" i="74"/>
  <c r="H34" i="74"/>
  <c r="I34" i="74"/>
  <c r="J34" i="74" s="1"/>
  <c r="K34" i="74"/>
  <c r="M34" i="74" s="1"/>
  <c r="L34" i="74"/>
  <c r="N34" i="74" s="1"/>
  <c r="E34" i="74" s="1"/>
  <c r="G35" i="74"/>
  <c r="H35" i="74"/>
  <c r="I35" i="74" s="1"/>
  <c r="J35" i="74"/>
  <c r="K35" i="74"/>
  <c r="L35" i="74"/>
  <c r="N35" i="74" s="1"/>
  <c r="E35" i="74" s="1"/>
  <c r="M35" i="74"/>
  <c r="G36" i="74"/>
  <c r="H36" i="74"/>
  <c r="I36" i="74"/>
  <c r="J36" i="74" s="1"/>
  <c r="K36" i="74" s="1"/>
  <c r="M36" i="74" s="1"/>
  <c r="L36" i="74"/>
  <c r="G37" i="74"/>
  <c r="L37" i="74" s="1"/>
  <c r="H37" i="74"/>
  <c r="I37" i="74"/>
  <c r="J37" i="74"/>
  <c r="K37" i="74" s="1"/>
  <c r="M37" i="74" s="1"/>
  <c r="G38" i="74"/>
  <c r="L38" i="74" s="1"/>
  <c r="H38" i="74"/>
  <c r="I38" i="74" s="1"/>
  <c r="J38" i="74" s="1"/>
  <c r="K38" i="74" s="1"/>
  <c r="M38" i="74" s="1"/>
  <c r="G39" i="74"/>
  <c r="H39" i="74"/>
  <c r="I39" i="74"/>
  <c r="J39" i="74" s="1"/>
  <c r="K39" i="74" s="1"/>
  <c r="M39" i="74" s="1"/>
  <c r="L39" i="74"/>
  <c r="N39" i="74" s="1"/>
  <c r="E39" i="74" s="1"/>
  <c r="G40" i="74"/>
  <c r="H40" i="74"/>
  <c r="I40" i="74" s="1"/>
  <c r="J40" i="74" s="1"/>
  <c r="K40" i="74" s="1"/>
  <c r="M40" i="74" s="1"/>
  <c r="G41" i="74"/>
  <c r="L41" i="74" s="1"/>
  <c r="N41" i="74" s="1"/>
  <c r="E41" i="74" s="1"/>
  <c r="H41" i="74"/>
  <c r="I41" i="74"/>
  <c r="J41" i="74"/>
  <c r="K41" i="74" s="1"/>
  <c r="M41" i="74" s="1"/>
  <c r="G42" i="74"/>
  <c r="H42" i="74"/>
  <c r="I42" i="74"/>
  <c r="J42" i="74" s="1"/>
  <c r="K42" i="74"/>
  <c r="M42" i="74" s="1"/>
  <c r="G43" i="74"/>
  <c r="H43" i="74"/>
  <c r="I43" i="74" s="1"/>
  <c r="J43" i="74" s="1"/>
  <c r="K43" i="74" s="1"/>
  <c r="M43" i="74" s="1"/>
  <c r="L43" i="74"/>
  <c r="G44" i="74"/>
  <c r="L44" i="74" s="1"/>
  <c r="H44" i="74"/>
  <c r="I44" i="74"/>
  <c r="J44" i="74" s="1"/>
  <c r="K44" i="74" s="1"/>
  <c r="M44" i="74" s="1"/>
  <c r="G45" i="74"/>
  <c r="H45" i="74"/>
  <c r="I45" i="74"/>
  <c r="J45" i="74"/>
  <c r="K45" i="74" s="1"/>
  <c r="M45" i="74" s="1"/>
  <c r="G46" i="74"/>
  <c r="H46" i="74"/>
  <c r="I46" i="74" s="1"/>
  <c r="J46" i="74" s="1"/>
  <c r="K46" i="74" s="1"/>
  <c r="M46" i="74" s="1"/>
  <c r="G47" i="74"/>
  <c r="L47" i="74" s="1"/>
  <c r="H47" i="74"/>
  <c r="I47" i="74"/>
  <c r="J47" i="74" s="1"/>
  <c r="K47" i="74" s="1"/>
  <c r="G48" i="74"/>
  <c r="L48" i="74" s="1"/>
  <c r="N48" i="74" s="1"/>
  <c r="E48" i="74" s="1"/>
  <c r="H48" i="74"/>
  <c r="I48" i="74" s="1"/>
  <c r="J48" i="74" s="1"/>
  <c r="K48" i="74" s="1"/>
  <c r="M48" i="74" s="1"/>
  <c r="G49" i="74"/>
  <c r="H49" i="74"/>
  <c r="I49" i="74"/>
  <c r="J49" i="74"/>
  <c r="K49" i="74" s="1"/>
  <c r="M49" i="74" s="1"/>
  <c r="L49" i="74"/>
  <c r="N49" i="74" s="1"/>
  <c r="E49" i="74" s="1"/>
  <c r="G50" i="74"/>
  <c r="H50" i="74"/>
  <c r="I50" i="74"/>
  <c r="J50" i="74" s="1"/>
  <c r="K50" i="74"/>
  <c r="M50" i="74" s="1"/>
  <c r="L50" i="74"/>
  <c r="N50" i="74" s="1"/>
  <c r="E50" i="74" s="1"/>
  <c r="G51" i="74"/>
  <c r="H51" i="74"/>
  <c r="I51" i="74" s="1"/>
  <c r="J51" i="74"/>
  <c r="K51" i="74"/>
  <c r="L51" i="74"/>
  <c r="M51" i="74"/>
  <c r="G52" i="74"/>
  <c r="H52" i="74"/>
  <c r="I52" i="74"/>
  <c r="J52" i="74" s="1"/>
  <c r="K52" i="74" s="1"/>
  <c r="M52" i="74" s="1"/>
  <c r="L52" i="74"/>
  <c r="G53" i="74"/>
  <c r="L53" i="74" s="1"/>
  <c r="N53" i="74" s="1"/>
  <c r="E53" i="74" s="1"/>
  <c r="H53" i="74"/>
  <c r="I53" i="74"/>
  <c r="J53" i="74"/>
  <c r="K53" i="74" s="1"/>
  <c r="M53" i="74" s="1"/>
  <c r="G54" i="74"/>
  <c r="L54" i="74" s="1"/>
  <c r="H54" i="74"/>
  <c r="I54" i="74"/>
  <c r="J54" i="74" s="1"/>
  <c r="K54" i="74" s="1"/>
  <c r="M54" i="74" s="1"/>
  <c r="G55" i="74"/>
  <c r="H55" i="74"/>
  <c r="I55" i="74"/>
  <c r="J55" i="74" s="1"/>
  <c r="K55" i="74" s="1"/>
  <c r="M55" i="74" s="1"/>
  <c r="L55" i="74"/>
  <c r="N55" i="74"/>
  <c r="E55" i="74" s="1"/>
  <c r="G56" i="74"/>
  <c r="H56" i="74"/>
  <c r="I56" i="74" s="1"/>
  <c r="J56" i="74" s="1"/>
  <c r="K56" i="74" s="1"/>
  <c r="M56" i="74" s="1"/>
  <c r="G57" i="74"/>
  <c r="L57" i="74" s="1"/>
  <c r="H57" i="74"/>
  <c r="I57" i="74"/>
  <c r="J57" i="74"/>
  <c r="K57" i="74" s="1"/>
  <c r="M57" i="74" s="1"/>
  <c r="G58" i="74"/>
  <c r="H58" i="74"/>
  <c r="I58" i="74"/>
  <c r="J58" i="74" s="1"/>
  <c r="K58" i="74"/>
  <c r="M58" i="74" s="1"/>
  <c r="G59" i="74"/>
  <c r="H59" i="74"/>
  <c r="I59" i="74" s="1"/>
  <c r="J59" i="74" s="1"/>
  <c r="K59" i="74" s="1"/>
  <c r="M59" i="74" s="1"/>
  <c r="L59" i="74"/>
  <c r="G60" i="74"/>
  <c r="L60" i="74" s="1"/>
  <c r="N60" i="74" s="1"/>
  <c r="E60" i="74" s="1"/>
  <c r="H60" i="74"/>
  <c r="I60" i="74"/>
  <c r="J60" i="74"/>
  <c r="K60" i="74" s="1"/>
  <c r="M60" i="74" s="1"/>
  <c r="G61" i="74"/>
  <c r="H61" i="74"/>
  <c r="I61" i="74"/>
  <c r="J61" i="74"/>
  <c r="K61" i="74" s="1"/>
  <c r="M61" i="74" s="1"/>
  <c r="G62" i="74"/>
  <c r="H62" i="74"/>
  <c r="I62" i="74"/>
  <c r="J62" i="74"/>
  <c r="K62" i="74" s="1"/>
  <c r="L62" i="74"/>
  <c r="M62" i="74"/>
  <c r="N23" i="76" l="1"/>
  <c r="E23" i="76" s="1"/>
  <c r="N10" i="76"/>
  <c r="N43" i="76"/>
  <c r="E43" i="76" s="1"/>
  <c r="N24" i="76"/>
  <c r="E24" i="76" s="1"/>
  <c r="N25" i="76"/>
  <c r="E25" i="76" s="1"/>
  <c r="N38" i="76"/>
  <c r="E38" i="76" s="1"/>
  <c r="N52" i="76"/>
  <c r="E52" i="76" s="1"/>
  <c r="N60" i="76"/>
  <c r="E60" i="76" s="1"/>
  <c r="N18" i="76"/>
  <c r="E18" i="76" s="1"/>
  <c r="N21" i="76"/>
  <c r="E21" i="76" s="1"/>
  <c r="N44" i="76"/>
  <c r="E44" i="76" s="1"/>
  <c r="N12" i="76"/>
  <c r="E12" i="76" s="1"/>
  <c r="N53" i="76"/>
  <c r="E53" i="76" s="1"/>
  <c r="N36" i="76"/>
  <c r="E36" i="76" s="1"/>
  <c r="N30" i="75"/>
  <c r="E30" i="75" s="1"/>
  <c r="M10" i="75"/>
  <c r="N10" i="75" s="1"/>
  <c r="M36" i="75"/>
  <c r="N36" i="75" s="1"/>
  <c r="E36" i="75" s="1"/>
  <c r="M51" i="75"/>
  <c r="N51" i="75" s="1"/>
  <c r="E51" i="75" s="1"/>
  <c r="M11" i="75"/>
  <c r="N11" i="75" s="1"/>
  <c r="E11" i="75" s="1"/>
  <c r="M38" i="75"/>
  <c r="N38" i="75" s="1"/>
  <c r="E38" i="75" s="1"/>
  <c r="N61" i="75"/>
  <c r="E61" i="75" s="1"/>
  <c r="M17" i="75"/>
  <c r="N17" i="75" s="1"/>
  <c r="E17" i="75" s="1"/>
  <c r="M46" i="75"/>
  <c r="N46" i="75" s="1"/>
  <c r="E46" i="75" s="1"/>
  <c r="N22" i="75"/>
  <c r="E22" i="75" s="1"/>
  <c r="M12" i="75"/>
  <c r="M43" i="75"/>
  <c r="N43" i="75" s="1"/>
  <c r="E43" i="75" s="1"/>
  <c r="M56" i="75"/>
  <c r="M23" i="75"/>
  <c r="N23" i="75" s="1"/>
  <c r="E23" i="75" s="1"/>
  <c r="N37" i="75"/>
  <c r="E37" i="75" s="1"/>
  <c r="N15" i="75"/>
  <c r="E15" i="75" s="1"/>
  <c r="N53" i="75"/>
  <c r="E53" i="75" s="1"/>
  <c r="M15" i="75"/>
  <c r="M49" i="75"/>
  <c r="N49" i="75" s="1"/>
  <c r="E49" i="75" s="1"/>
  <c r="M31" i="75"/>
  <c r="N31" i="75" s="1"/>
  <c r="E31" i="75" s="1"/>
  <c r="N12" i="75"/>
  <c r="E12" i="75" s="1"/>
  <c r="N20" i="75"/>
  <c r="E20" i="75" s="1"/>
  <c r="M28" i="75"/>
  <c r="N28" i="75" s="1"/>
  <c r="E28" i="75" s="1"/>
  <c r="N39" i="75"/>
  <c r="E39" i="75" s="1"/>
  <c r="M20" i="75"/>
  <c r="N19" i="75"/>
  <c r="E19" i="75" s="1"/>
  <c r="N24" i="75"/>
  <c r="E24" i="75" s="1"/>
  <c r="M16" i="75"/>
  <c r="N16" i="75" s="1"/>
  <c r="E16" i="75" s="1"/>
  <c r="M54" i="75"/>
  <c r="N54" i="75" s="1"/>
  <c r="E54" i="75" s="1"/>
  <c r="M55" i="75"/>
  <c r="N55" i="75" s="1"/>
  <c r="E55" i="75" s="1"/>
  <c r="M19" i="75"/>
  <c r="M45" i="75"/>
  <c r="N45" i="75" s="1"/>
  <c r="E45" i="75" s="1"/>
  <c r="M24" i="75"/>
  <c r="M62" i="75"/>
  <c r="M14" i="75"/>
  <c r="N14" i="75" s="1"/>
  <c r="E14" i="75" s="1"/>
  <c r="N62" i="75"/>
  <c r="E62" i="75" s="1"/>
  <c r="N29" i="75"/>
  <c r="E29" i="75" s="1"/>
  <c r="N56" i="75"/>
  <c r="E56" i="75" s="1"/>
  <c r="N28" i="74"/>
  <c r="E28" i="74" s="1"/>
  <c r="N21" i="74"/>
  <c r="E21" i="74" s="1"/>
  <c r="N37" i="74"/>
  <c r="E37" i="74" s="1"/>
  <c r="N57" i="74"/>
  <c r="E57" i="74" s="1"/>
  <c r="N44" i="74"/>
  <c r="E44" i="74" s="1"/>
  <c r="N16" i="74"/>
  <c r="E16" i="74" s="1"/>
  <c r="N54" i="74"/>
  <c r="E54" i="74" s="1"/>
  <c r="N52" i="74"/>
  <c r="E52" i="74" s="1"/>
  <c r="N38" i="74"/>
  <c r="E38" i="74" s="1"/>
  <c r="N36" i="74"/>
  <c r="E36" i="74" s="1"/>
  <c r="N22" i="74"/>
  <c r="E22" i="74" s="1"/>
  <c r="N20" i="74"/>
  <c r="E20" i="74" s="1"/>
  <c r="N59" i="74"/>
  <c r="E59" i="74" s="1"/>
  <c r="N43" i="74"/>
  <c r="E43" i="74" s="1"/>
  <c r="N27" i="74"/>
  <c r="E27" i="74" s="1"/>
  <c r="L11" i="74"/>
  <c r="N11" i="74" s="1"/>
  <c r="E11" i="74" s="1"/>
  <c r="L56" i="74"/>
  <c r="N56" i="74" s="1"/>
  <c r="E56" i="74" s="1"/>
  <c r="M47" i="74"/>
  <c r="N47" i="74" s="1"/>
  <c r="E47" i="74" s="1"/>
  <c r="L46" i="74"/>
  <c r="N46" i="74" s="1"/>
  <c r="E46" i="74" s="1"/>
  <c r="L40" i="74"/>
  <c r="N40" i="74" s="1"/>
  <c r="E40" i="74" s="1"/>
  <c r="M31" i="74"/>
  <c r="N31" i="74" s="1"/>
  <c r="E31" i="74" s="1"/>
  <c r="L30" i="74"/>
  <c r="N30" i="74" s="1"/>
  <c r="E30" i="74" s="1"/>
  <c r="L24" i="74"/>
  <c r="N24" i="74" s="1"/>
  <c r="E24" i="74" s="1"/>
  <c r="M15" i="74"/>
  <c r="N15" i="74" s="1"/>
  <c r="E15" i="74" s="1"/>
  <c r="L14" i="74"/>
  <c r="N14" i="74" s="1"/>
  <c r="E14" i="74" s="1"/>
  <c r="N19" i="74"/>
  <c r="E19" i="74" s="1"/>
  <c r="N62" i="74"/>
  <c r="E62" i="74" s="1"/>
  <c r="N51" i="74"/>
  <c r="E51" i="74" s="1"/>
  <c r="L61" i="74"/>
  <c r="N61" i="74" s="1"/>
  <c r="E61" i="74" s="1"/>
  <c r="L58" i="74"/>
  <c r="N58" i="74" s="1"/>
  <c r="E58" i="74" s="1"/>
  <c r="L45" i="74"/>
  <c r="N45" i="74" s="1"/>
  <c r="E45" i="74" s="1"/>
  <c r="L42" i="74"/>
  <c r="N42" i="74" s="1"/>
  <c r="E42" i="74" s="1"/>
  <c r="L29" i="74"/>
  <c r="N29" i="74" s="1"/>
  <c r="E29" i="74" s="1"/>
  <c r="L26" i="74"/>
  <c r="N26" i="74" s="1"/>
  <c r="E26" i="74" s="1"/>
  <c r="L13" i="74"/>
  <c r="N13" i="74" s="1"/>
  <c r="E13" i="74" s="1"/>
  <c r="B6" i="73"/>
  <c r="B7" i="73"/>
  <c r="E10" i="73"/>
  <c r="G10" i="73"/>
  <c r="I6" i="73" s="1"/>
  <c r="H10" i="73"/>
  <c r="I10" i="73"/>
  <c r="J10" i="73" s="1"/>
  <c r="K10" i="73" s="1"/>
  <c r="G11" i="73"/>
  <c r="H11" i="73"/>
  <c r="I11" i="73" s="1"/>
  <c r="J11" i="73" s="1"/>
  <c r="K11" i="73" s="1"/>
  <c r="G12" i="73"/>
  <c r="H12" i="73"/>
  <c r="I12" i="73" s="1"/>
  <c r="J12" i="73" s="1"/>
  <c r="K12" i="73" s="1"/>
  <c r="G13" i="73"/>
  <c r="H13" i="73"/>
  <c r="I13" i="73" s="1"/>
  <c r="J13" i="73" s="1"/>
  <c r="K13" i="73" s="1"/>
  <c r="G14" i="73"/>
  <c r="H14" i="73"/>
  <c r="I14" i="73"/>
  <c r="J14" i="73" s="1"/>
  <c r="K14" i="73" s="1"/>
  <c r="G15" i="73"/>
  <c r="H15" i="73"/>
  <c r="I15" i="73" s="1"/>
  <c r="J15" i="73" s="1"/>
  <c r="K15" i="73" s="1"/>
  <c r="G16" i="73"/>
  <c r="L16" i="73" s="1"/>
  <c r="H16" i="73"/>
  <c r="I16" i="73" s="1"/>
  <c r="J16" i="73" s="1"/>
  <c r="K16" i="73" s="1"/>
  <c r="G17" i="73"/>
  <c r="L17" i="73" s="1"/>
  <c r="H17" i="73"/>
  <c r="I17" i="73" s="1"/>
  <c r="J17" i="73" s="1"/>
  <c r="K17" i="73" s="1"/>
  <c r="G18" i="73"/>
  <c r="H18" i="73"/>
  <c r="I18" i="73"/>
  <c r="J18" i="73" s="1"/>
  <c r="K18" i="73" s="1"/>
  <c r="G19" i="73"/>
  <c r="H19" i="73"/>
  <c r="I19" i="73" s="1"/>
  <c r="J19" i="73" s="1"/>
  <c r="K19" i="73" s="1"/>
  <c r="G20" i="73"/>
  <c r="H20" i="73"/>
  <c r="I20" i="73" s="1"/>
  <c r="J20" i="73" s="1"/>
  <c r="K20" i="73" s="1"/>
  <c r="G21" i="73"/>
  <c r="H21" i="73"/>
  <c r="I21" i="73" s="1"/>
  <c r="J21" i="73" s="1"/>
  <c r="K21" i="73" s="1"/>
  <c r="G22" i="73"/>
  <c r="H22" i="73"/>
  <c r="I22" i="73"/>
  <c r="J22" i="73"/>
  <c r="K22" i="73" s="1"/>
  <c r="G23" i="73"/>
  <c r="H23" i="73"/>
  <c r="I23" i="73"/>
  <c r="J23" i="73" s="1"/>
  <c r="K23" i="73" s="1"/>
  <c r="G24" i="73"/>
  <c r="L24" i="73" s="1"/>
  <c r="H24" i="73"/>
  <c r="I24" i="73" s="1"/>
  <c r="J24" i="73" s="1"/>
  <c r="K24" i="73" s="1"/>
  <c r="G25" i="73"/>
  <c r="L25" i="73" s="1"/>
  <c r="H25" i="73"/>
  <c r="I25" i="73" s="1"/>
  <c r="J25" i="73" s="1"/>
  <c r="K25" i="73" s="1"/>
  <c r="G26" i="73"/>
  <c r="L26" i="73" s="1"/>
  <c r="H26" i="73"/>
  <c r="I26" i="73"/>
  <c r="J26" i="73" s="1"/>
  <c r="K26" i="73" s="1"/>
  <c r="G27" i="73"/>
  <c r="H27" i="73"/>
  <c r="I27" i="73" s="1"/>
  <c r="J27" i="73" s="1"/>
  <c r="K27" i="73" s="1"/>
  <c r="G28" i="73"/>
  <c r="H28" i="73"/>
  <c r="I28" i="73" s="1"/>
  <c r="J28" i="73" s="1"/>
  <c r="K28" i="73" s="1"/>
  <c r="G29" i="73"/>
  <c r="H29" i="73"/>
  <c r="I29" i="73" s="1"/>
  <c r="J29" i="73" s="1"/>
  <c r="K29" i="73" s="1"/>
  <c r="G30" i="73"/>
  <c r="H30" i="73"/>
  <c r="I30" i="73"/>
  <c r="J30" i="73"/>
  <c r="K30" i="73" s="1"/>
  <c r="G31" i="73"/>
  <c r="H31" i="73"/>
  <c r="I31" i="73"/>
  <c r="J31" i="73" s="1"/>
  <c r="K31" i="73" s="1"/>
  <c r="G32" i="73"/>
  <c r="L32" i="73" s="1"/>
  <c r="H32" i="73"/>
  <c r="I32" i="73" s="1"/>
  <c r="J32" i="73" s="1"/>
  <c r="K32" i="73" s="1"/>
  <c r="G33" i="73"/>
  <c r="L33" i="73" s="1"/>
  <c r="H33" i="73"/>
  <c r="I33" i="73" s="1"/>
  <c r="J33" i="73" s="1"/>
  <c r="K33" i="73" s="1"/>
  <c r="G34" i="73"/>
  <c r="L34" i="73" s="1"/>
  <c r="H34" i="73"/>
  <c r="I34" i="73"/>
  <c r="J34" i="73" s="1"/>
  <c r="K34" i="73" s="1"/>
  <c r="G35" i="73"/>
  <c r="H35" i="73"/>
  <c r="I35" i="73" s="1"/>
  <c r="J35" i="73" s="1"/>
  <c r="K35" i="73" s="1"/>
  <c r="G36" i="73"/>
  <c r="H36" i="73"/>
  <c r="I36" i="73" s="1"/>
  <c r="J36" i="73" s="1"/>
  <c r="K36" i="73" s="1"/>
  <c r="G37" i="73"/>
  <c r="H37" i="73"/>
  <c r="I37" i="73" s="1"/>
  <c r="J37" i="73" s="1"/>
  <c r="K37" i="73" s="1"/>
  <c r="G38" i="73"/>
  <c r="H38" i="73"/>
  <c r="I38" i="73"/>
  <c r="J38" i="73"/>
  <c r="K38" i="73"/>
  <c r="G39" i="73"/>
  <c r="H39" i="73"/>
  <c r="I39" i="73"/>
  <c r="J39" i="73"/>
  <c r="K39" i="73" s="1"/>
  <c r="G40" i="73"/>
  <c r="L40" i="73" s="1"/>
  <c r="H40" i="73"/>
  <c r="I40" i="73"/>
  <c r="J40" i="73" s="1"/>
  <c r="K40" i="73" s="1"/>
  <c r="G41" i="73"/>
  <c r="L41" i="73" s="1"/>
  <c r="H41" i="73"/>
  <c r="I41" i="73" s="1"/>
  <c r="J41" i="73" s="1"/>
  <c r="K41" i="73" s="1"/>
  <c r="G42" i="73"/>
  <c r="L42" i="73" s="1"/>
  <c r="H42" i="73"/>
  <c r="I42" i="73"/>
  <c r="J42" i="73" s="1"/>
  <c r="K42" i="73" s="1"/>
  <c r="G43" i="73"/>
  <c r="H43" i="73"/>
  <c r="I43" i="73" s="1"/>
  <c r="J43" i="73" s="1"/>
  <c r="K43" i="73" s="1"/>
  <c r="G44" i="73"/>
  <c r="H44" i="73"/>
  <c r="I44" i="73" s="1"/>
  <c r="J44" i="73" s="1"/>
  <c r="K44" i="73" s="1"/>
  <c r="G45" i="73"/>
  <c r="H45" i="73"/>
  <c r="I45" i="73" s="1"/>
  <c r="J45" i="73" s="1"/>
  <c r="K45" i="73" s="1"/>
  <c r="L45" i="73"/>
  <c r="G46" i="73"/>
  <c r="H46" i="73"/>
  <c r="I46" i="73"/>
  <c r="J46" i="73"/>
  <c r="K46" i="73"/>
  <c r="G47" i="73"/>
  <c r="H47" i="73"/>
  <c r="I47" i="73"/>
  <c r="J47" i="73"/>
  <c r="K47" i="73" s="1"/>
  <c r="G48" i="73"/>
  <c r="L48" i="73" s="1"/>
  <c r="H48" i="73"/>
  <c r="I48" i="73"/>
  <c r="J48" i="73" s="1"/>
  <c r="K48" i="73" s="1"/>
  <c r="G49" i="73"/>
  <c r="L49" i="73" s="1"/>
  <c r="H49" i="73"/>
  <c r="I49" i="73" s="1"/>
  <c r="J49" i="73" s="1"/>
  <c r="K49" i="73" s="1"/>
  <c r="G50" i="73"/>
  <c r="L50" i="73" s="1"/>
  <c r="H50" i="73"/>
  <c r="I50" i="73"/>
  <c r="J50" i="73" s="1"/>
  <c r="K50" i="73" s="1"/>
  <c r="G51" i="73"/>
  <c r="H51" i="73"/>
  <c r="I51" i="73" s="1"/>
  <c r="J51" i="73" s="1"/>
  <c r="K51" i="73" s="1"/>
  <c r="G52" i="73"/>
  <c r="H52" i="73"/>
  <c r="I52" i="73" s="1"/>
  <c r="J52" i="73" s="1"/>
  <c r="K52" i="73" s="1"/>
  <c r="G53" i="73"/>
  <c r="H53" i="73"/>
  <c r="I53" i="73" s="1"/>
  <c r="J53" i="73" s="1"/>
  <c r="K53" i="73" s="1"/>
  <c r="L53" i="73"/>
  <c r="G54" i="73"/>
  <c r="H54" i="73"/>
  <c r="I54" i="73"/>
  <c r="J54" i="73"/>
  <c r="K54" i="73"/>
  <c r="G55" i="73"/>
  <c r="H55" i="73"/>
  <c r="I55" i="73"/>
  <c r="J55" i="73"/>
  <c r="K55" i="73" s="1"/>
  <c r="G56" i="73"/>
  <c r="L56" i="73" s="1"/>
  <c r="H56" i="73"/>
  <c r="I56" i="73"/>
  <c r="J56" i="73" s="1"/>
  <c r="K56" i="73" s="1"/>
  <c r="G57" i="73"/>
  <c r="L57" i="73" s="1"/>
  <c r="H57" i="73"/>
  <c r="I57" i="73" s="1"/>
  <c r="J57" i="73" s="1"/>
  <c r="K57" i="73" s="1"/>
  <c r="G58" i="73"/>
  <c r="L58" i="73" s="1"/>
  <c r="H58" i="73"/>
  <c r="I58" i="73"/>
  <c r="J58" i="73" s="1"/>
  <c r="K58" i="73" s="1"/>
  <c r="G59" i="73"/>
  <c r="H59" i="73"/>
  <c r="I59" i="73" s="1"/>
  <c r="J59" i="73" s="1"/>
  <c r="K59" i="73" s="1"/>
  <c r="G60" i="73"/>
  <c r="H60" i="73"/>
  <c r="I60" i="73" s="1"/>
  <c r="J60" i="73" s="1"/>
  <c r="K60" i="73" s="1"/>
  <c r="G61" i="73"/>
  <c r="H61" i="73"/>
  <c r="I61" i="73"/>
  <c r="J61" i="73"/>
  <c r="K61" i="73"/>
  <c r="L61" i="73"/>
  <c r="G62" i="73"/>
  <c r="H62" i="73"/>
  <c r="I62" i="73"/>
  <c r="J62" i="73"/>
  <c r="K62" i="73"/>
  <c r="M34" i="73" l="1"/>
  <c r="N34" i="73" s="1"/>
  <c r="E34" i="73" s="1"/>
  <c r="M49" i="73"/>
  <c r="N49" i="73" s="1"/>
  <c r="E49" i="73" s="1"/>
  <c r="M42" i="73"/>
  <c r="N42" i="73" s="1"/>
  <c r="E42" i="73" s="1"/>
  <c r="M24" i="73"/>
  <c r="N24" i="73" s="1"/>
  <c r="E24" i="73" s="1"/>
  <c r="M56" i="73"/>
  <c r="N50" i="73"/>
  <c r="E50" i="73" s="1"/>
  <c r="N56" i="73"/>
  <c r="E56" i="73" s="1"/>
  <c r="M30" i="73"/>
  <c r="M27" i="73"/>
  <c r="M21" i="73"/>
  <c r="L18" i="73"/>
  <c r="I7" i="73"/>
  <c r="M60" i="73" s="1"/>
  <c r="M58" i="73"/>
  <c r="M33" i="73"/>
  <c r="N33" i="73" s="1"/>
  <c r="E33" i="73" s="1"/>
  <c r="M23" i="73"/>
  <c r="M36" i="73"/>
  <c r="M13" i="73"/>
  <c r="L11" i="73"/>
  <c r="L27" i="73"/>
  <c r="L51" i="73"/>
  <c r="L19" i="73"/>
  <c r="L43" i="73"/>
  <c r="L59" i="73"/>
  <c r="L60" i="73"/>
  <c r="L35" i="73"/>
  <c r="L52" i="73"/>
  <c r="L36" i="73"/>
  <c r="L20" i="73"/>
  <c r="L28" i="73"/>
  <c r="L44" i="73"/>
  <c r="L13" i="73"/>
  <c r="L21" i="73"/>
  <c r="L29" i="73"/>
  <c r="L37" i="73"/>
  <c r="L14" i="73"/>
  <c r="L22" i="73"/>
  <c r="L30" i="73"/>
  <c r="L38" i="73"/>
  <c r="L46" i="73"/>
  <c r="L54" i="73"/>
  <c r="L62" i="73"/>
  <c r="L15" i="73"/>
  <c r="L23" i="73"/>
  <c r="L31" i="73"/>
  <c r="N31" i="73" s="1"/>
  <c r="E31" i="73" s="1"/>
  <c r="L39" i="73"/>
  <c r="L47" i="73"/>
  <c r="L55" i="73"/>
  <c r="M55" i="73"/>
  <c r="M41" i="73"/>
  <c r="N41" i="73" s="1"/>
  <c r="E41" i="73" s="1"/>
  <c r="M26" i="73"/>
  <c r="N58" i="73"/>
  <c r="E58" i="73" s="1"/>
  <c r="M38" i="73"/>
  <c r="M40" i="73"/>
  <c r="N40" i="73" s="1"/>
  <c r="E40" i="73" s="1"/>
  <c r="M29" i="73"/>
  <c r="N26" i="73"/>
  <c r="E26" i="73" s="1"/>
  <c r="M22" i="73"/>
  <c r="M19" i="73"/>
  <c r="M53" i="73"/>
  <c r="N53" i="73" s="1"/>
  <c r="E53" i="73" s="1"/>
  <c r="M32" i="73"/>
  <c r="N32" i="73" s="1"/>
  <c r="E32" i="73" s="1"/>
  <c r="N61" i="73"/>
  <c r="E61" i="73" s="1"/>
  <c r="M50" i="73"/>
  <c r="M43" i="73"/>
  <c r="M61" i="73"/>
  <c r="M54" i="73"/>
  <c r="M31" i="73"/>
  <c r="M25" i="73"/>
  <c r="N25" i="73" s="1"/>
  <c r="E25" i="73" s="1"/>
  <c r="L12" i="73"/>
  <c r="L10" i="73"/>
  <c r="B6" i="72"/>
  <c r="B7" i="72"/>
  <c r="E10" i="72"/>
  <c r="G10" i="72"/>
  <c r="H10" i="72"/>
  <c r="I10" i="72"/>
  <c r="J10" i="72"/>
  <c r="K10" i="72"/>
  <c r="G11" i="72"/>
  <c r="H11" i="72"/>
  <c r="I11" i="72"/>
  <c r="J11" i="72"/>
  <c r="K11" i="72" s="1"/>
  <c r="G12" i="72"/>
  <c r="H12" i="72"/>
  <c r="I12" i="72"/>
  <c r="J12" i="72" s="1"/>
  <c r="K12" i="72" s="1"/>
  <c r="G13" i="72"/>
  <c r="H13" i="72"/>
  <c r="I13" i="72" s="1"/>
  <c r="J13" i="72" s="1"/>
  <c r="K13" i="72"/>
  <c r="G14" i="72"/>
  <c r="H14" i="72"/>
  <c r="I14" i="72"/>
  <c r="J14" i="72"/>
  <c r="K14" i="72"/>
  <c r="G15" i="72"/>
  <c r="H15" i="72"/>
  <c r="I15" i="72"/>
  <c r="J15" i="72"/>
  <c r="K15" i="72"/>
  <c r="G16" i="72"/>
  <c r="H16" i="72"/>
  <c r="I16" i="72"/>
  <c r="J16" i="72"/>
  <c r="K16" i="72"/>
  <c r="G17" i="72"/>
  <c r="H17" i="72"/>
  <c r="I17" i="72" s="1"/>
  <c r="J17" i="72" s="1"/>
  <c r="K17" i="72" s="1"/>
  <c r="G18" i="72"/>
  <c r="H18" i="72"/>
  <c r="I18" i="72" s="1"/>
  <c r="J18" i="72" s="1"/>
  <c r="K18" i="72" s="1"/>
  <c r="G19" i="72"/>
  <c r="H19" i="72"/>
  <c r="I19" i="72"/>
  <c r="J19" i="72"/>
  <c r="K19" i="72" s="1"/>
  <c r="G20" i="72"/>
  <c r="H20" i="72"/>
  <c r="I20" i="72"/>
  <c r="J20" i="72" s="1"/>
  <c r="K20" i="72" s="1"/>
  <c r="G21" i="72"/>
  <c r="H21" i="72"/>
  <c r="I21" i="72" s="1"/>
  <c r="J21" i="72" s="1"/>
  <c r="K21" i="72"/>
  <c r="G22" i="72"/>
  <c r="H22" i="72"/>
  <c r="I22" i="72"/>
  <c r="J22" i="72"/>
  <c r="K22" i="72"/>
  <c r="G23" i="72"/>
  <c r="H23" i="72"/>
  <c r="I23" i="72"/>
  <c r="J23" i="72"/>
  <c r="K23" i="72"/>
  <c r="G24" i="72"/>
  <c r="H24" i="72"/>
  <c r="I24" i="72"/>
  <c r="J24" i="72"/>
  <c r="K24" i="72" s="1"/>
  <c r="G25" i="72"/>
  <c r="H25" i="72"/>
  <c r="I25" i="72"/>
  <c r="J25" i="72"/>
  <c r="K25" i="72"/>
  <c r="G26" i="72"/>
  <c r="H26" i="72"/>
  <c r="I26" i="72"/>
  <c r="J26" i="72"/>
  <c r="K26" i="72"/>
  <c r="G27" i="72"/>
  <c r="H27" i="72"/>
  <c r="I27" i="72"/>
  <c r="J27" i="72"/>
  <c r="K27" i="72" s="1"/>
  <c r="G28" i="72"/>
  <c r="H28" i="72"/>
  <c r="I28" i="72" s="1"/>
  <c r="J28" i="72" s="1"/>
  <c r="K28" i="72" s="1"/>
  <c r="G29" i="72"/>
  <c r="H29" i="72"/>
  <c r="I29" i="72" s="1"/>
  <c r="J29" i="72" s="1"/>
  <c r="K29" i="72" s="1"/>
  <c r="G30" i="72"/>
  <c r="H30" i="72"/>
  <c r="I30" i="72"/>
  <c r="J30" i="72"/>
  <c r="K30" i="72" s="1"/>
  <c r="G31" i="72"/>
  <c r="H31" i="72"/>
  <c r="I31" i="72"/>
  <c r="J31" i="72" s="1"/>
  <c r="K31" i="72" s="1"/>
  <c r="G32" i="72"/>
  <c r="H32" i="72"/>
  <c r="I32" i="72"/>
  <c r="J32" i="72" s="1"/>
  <c r="K32" i="72" s="1"/>
  <c r="G33" i="72"/>
  <c r="H33" i="72"/>
  <c r="I33" i="72"/>
  <c r="J33" i="72"/>
  <c r="K33" i="72" s="1"/>
  <c r="G34" i="72"/>
  <c r="H34" i="72"/>
  <c r="I34" i="72"/>
  <c r="J34" i="72"/>
  <c r="K34" i="72"/>
  <c r="G35" i="72"/>
  <c r="H35" i="72"/>
  <c r="I35" i="72"/>
  <c r="J35" i="72"/>
  <c r="K35" i="72" s="1"/>
  <c r="G36" i="72"/>
  <c r="H36" i="72"/>
  <c r="I36" i="72"/>
  <c r="J36" i="72" s="1"/>
  <c r="K36" i="72" s="1"/>
  <c r="G37" i="72"/>
  <c r="H37" i="72"/>
  <c r="I37" i="72" s="1"/>
  <c r="J37" i="72" s="1"/>
  <c r="K37" i="72"/>
  <c r="G38" i="72"/>
  <c r="H38" i="72"/>
  <c r="I38" i="72"/>
  <c r="J38" i="72"/>
  <c r="K38" i="72"/>
  <c r="G39" i="72"/>
  <c r="H39" i="72"/>
  <c r="I39" i="72"/>
  <c r="J39" i="72"/>
  <c r="K39" i="72"/>
  <c r="G40" i="72"/>
  <c r="H40" i="72"/>
  <c r="I40" i="72"/>
  <c r="J40" i="72"/>
  <c r="K40" i="72"/>
  <c r="G41" i="72"/>
  <c r="H41" i="72"/>
  <c r="I41" i="72"/>
  <c r="J41" i="72"/>
  <c r="K41" i="72"/>
  <c r="G42" i="72"/>
  <c r="H42" i="72"/>
  <c r="I42" i="72" s="1"/>
  <c r="J42" i="72" s="1"/>
  <c r="K42" i="72" s="1"/>
  <c r="G43" i="72"/>
  <c r="H43" i="72"/>
  <c r="I43" i="72"/>
  <c r="J43" i="72" s="1"/>
  <c r="K43" i="72" s="1"/>
  <c r="G44" i="72"/>
  <c r="H44" i="72"/>
  <c r="I44" i="72"/>
  <c r="J44" i="72" s="1"/>
  <c r="K44" i="72" s="1"/>
  <c r="G45" i="72"/>
  <c r="H45" i="72"/>
  <c r="I45" i="72" s="1"/>
  <c r="J45" i="72" s="1"/>
  <c r="K45" i="72"/>
  <c r="G46" i="72"/>
  <c r="H46" i="72"/>
  <c r="I46" i="72"/>
  <c r="J46" i="72"/>
  <c r="K46" i="72"/>
  <c r="G47" i="72"/>
  <c r="H47" i="72"/>
  <c r="I47" i="72"/>
  <c r="J47" i="72"/>
  <c r="K47" i="72"/>
  <c r="G48" i="72"/>
  <c r="H48" i="72"/>
  <c r="I48" i="72"/>
  <c r="J48" i="72"/>
  <c r="K48" i="72" s="1"/>
  <c r="G49" i="72"/>
  <c r="H49" i="72"/>
  <c r="I49" i="72"/>
  <c r="J49" i="72"/>
  <c r="K49" i="72"/>
  <c r="G50" i="72"/>
  <c r="H50" i="72"/>
  <c r="I50" i="72"/>
  <c r="J50" i="72"/>
  <c r="K50" i="72"/>
  <c r="G51" i="72"/>
  <c r="H51" i="72"/>
  <c r="I51" i="72"/>
  <c r="J51" i="72"/>
  <c r="K51" i="72" s="1"/>
  <c r="G52" i="72"/>
  <c r="H52" i="72"/>
  <c r="I52" i="72"/>
  <c r="J52" i="72" s="1"/>
  <c r="K52" i="72" s="1"/>
  <c r="G53" i="72"/>
  <c r="H53" i="72"/>
  <c r="I53" i="72" s="1"/>
  <c r="J53" i="72" s="1"/>
  <c r="K53" i="72" s="1"/>
  <c r="G54" i="72"/>
  <c r="H54" i="72"/>
  <c r="I54" i="72"/>
  <c r="J54" i="72"/>
  <c r="K54" i="72"/>
  <c r="G55" i="72"/>
  <c r="H55" i="72"/>
  <c r="I55" i="72"/>
  <c r="J55" i="72"/>
  <c r="K55" i="72"/>
  <c r="G56" i="72"/>
  <c r="H56" i="72"/>
  <c r="I56" i="72" s="1"/>
  <c r="J56" i="72" s="1"/>
  <c r="K56" i="72" s="1"/>
  <c r="G57" i="72"/>
  <c r="H57" i="72"/>
  <c r="I57" i="72"/>
  <c r="J57" i="72" s="1"/>
  <c r="K57" i="72" s="1"/>
  <c r="G58" i="72"/>
  <c r="H58" i="72"/>
  <c r="I58" i="72"/>
  <c r="J58" i="72"/>
  <c r="K58" i="72" s="1"/>
  <c r="G59" i="72"/>
  <c r="H59" i="72"/>
  <c r="I59" i="72"/>
  <c r="J59" i="72"/>
  <c r="K59" i="72" s="1"/>
  <c r="G60" i="72"/>
  <c r="H60" i="72"/>
  <c r="I60" i="72"/>
  <c r="J60" i="72" s="1"/>
  <c r="K60" i="72"/>
  <c r="G61" i="72"/>
  <c r="H61" i="72"/>
  <c r="I61" i="72" s="1"/>
  <c r="J61" i="72"/>
  <c r="K61" i="72"/>
  <c r="G62" i="72"/>
  <c r="H62" i="72"/>
  <c r="I62" i="72"/>
  <c r="J62" i="72"/>
  <c r="K62" i="72"/>
  <c r="N38" i="73" l="1"/>
  <c r="E38" i="73" s="1"/>
  <c r="N43" i="73"/>
  <c r="E43" i="73" s="1"/>
  <c r="N39" i="73"/>
  <c r="E39" i="73" s="1"/>
  <c r="N30" i="73"/>
  <c r="E30" i="73" s="1"/>
  <c r="N28" i="73"/>
  <c r="E28" i="73" s="1"/>
  <c r="N19" i="73"/>
  <c r="E19" i="73" s="1"/>
  <c r="M17" i="73"/>
  <c r="N17" i="73" s="1"/>
  <c r="E17" i="73" s="1"/>
  <c r="M28" i="73"/>
  <c r="M39" i="73"/>
  <c r="M45" i="73"/>
  <c r="N45" i="73" s="1"/>
  <c r="E45" i="73" s="1"/>
  <c r="N27" i="73"/>
  <c r="E27" i="73" s="1"/>
  <c r="M59" i="73"/>
  <c r="M62" i="73"/>
  <c r="M48" i="73"/>
  <c r="N48" i="73" s="1"/>
  <c r="E48" i="73" s="1"/>
  <c r="N36" i="73"/>
  <c r="E36" i="73" s="1"/>
  <c r="N62" i="73"/>
  <c r="E62" i="73" s="1"/>
  <c r="N29" i="73"/>
  <c r="E29" i="73" s="1"/>
  <c r="M37" i="73"/>
  <c r="N37" i="73" s="1"/>
  <c r="E37" i="73" s="1"/>
  <c r="M11" i="73"/>
  <c r="M52" i="73"/>
  <c r="N22" i="73"/>
  <c r="E22" i="73" s="1"/>
  <c r="N52" i="73"/>
  <c r="E52" i="73" s="1"/>
  <c r="M20" i="73"/>
  <c r="N20" i="73" s="1"/>
  <c r="E20" i="73" s="1"/>
  <c r="M47" i="73"/>
  <c r="N47" i="73" s="1"/>
  <c r="E47" i="73" s="1"/>
  <c r="M16" i="73"/>
  <c r="N16" i="73" s="1"/>
  <c r="E16" i="73" s="1"/>
  <c r="N54" i="73"/>
  <c r="E54" i="73" s="1"/>
  <c r="N21" i="73"/>
  <c r="E21" i="73" s="1"/>
  <c r="N60" i="73"/>
  <c r="E60" i="73" s="1"/>
  <c r="M10" i="73"/>
  <c r="N10" i="73" s="1"/>
  <c r="M46" i="73"/>
  <c r="N46" i="73" s="1"/>
  <c r="E46" i="73" s="1"/>
  <c r="M51" i="73"/>
  <c r="N51" i="73" s="1"/>
  <c r="E51" i="73" s="1"/>
  <c r="M18" i="73"/>
  <c r="M44" i="73"/>
  <c r="N44" i="73" s="1"/>
  <c r="E44" i="73" s="1"/>
  <c r="N23" i="73"/>
  <c r="E23" i="73" s="1"/>
  <c r="N11" i="73"/>
  <c r="E11" i="73" s="1"/>
  <c r="N35" i="73"/>
  <c r="E35" i="73" s="1"/>
  <c r="M15" i="73"/>
  <c r="N15" i="73" s="1"/>
  <c r="E15" i="73" s="1"/>
  <c r="M35" i="73"/>
  <c r="M12" i="73"/>
  <c r="N12" i="73" s="1"/>
  <c r="E12" i="73" s="1"/>
  <c r="M57" i="73"/>
  <c r="N57" i="73" s="1"/>
  <c r="E57" i="73" s="1"/>
  <c r="N55" i="73"/>
  <c r="E55" i="73" s="1"/>
  <c r="N13" i="73"/>
  <c r="E13" i="73" s="1"/>
  <c r="N59" i="73"/>
  <c r="E59" i="73" s="1"/>
  <c r="N18" i="73"/>
  <c r="E18" i="73" s="1"/>
  <c r="M14" i="73"/>
  <c r="N14" i="73" s="1"/>
  <c r="E14" i="73" s="1"/>
  <c r="M29" i="72"/>
  <c r="M18" i="72"/>
  <c r="M20" i="72"/>
  <c r="M48" i="72"/>
  <c r="M56" i="72"/>
  <c r="M17" i="72"/>
  <c r="M42" i="72"/>
  <c r="M19" i="72"/>
  <c r="M23" i="72"/>
  <c r="M53" i="72"/>
  <c r="M33" i="72"/>
  <c r="I7" i="72"/>
  <c r="M24" i="72" s="1"/>
  <c r="M10" i="72"/>
  <c r="M49" i="72"/>
  <c r="L43" i="72"/>
  <c r="M30" i="72"/>
  <c r="M50" i="72"/>
  <c r="M32" i="72"/>
  <c r="L14" i="72"/>
  <c r="M31" i="72"/>
  <c r="L27" i="72"/>
  <c r="L13" i="72"/>
  <c r="L58" i="72"/>
  <c r="I6" i="72"/>
  <c r="L38" i="72" s="1"/>
  <c r="L10" i="72"/>
  <c r="N10" i="72" s="1"/>
  <c r="L11" i="72"/>
  <c r="L18" i="72"/>
  <c r="N18" i="72" s="1"/>
  <c r="E18" i="72" s="1"/>
  <c r="L26" i="72"/>
  <c r="B6" i="71"/>
  <c r="B7" i="71"/>
  <c r="E10" i="71"/>
  <c r="G10" i="71"/>
  <c r="I6" i="71" s="1"/>
  <c r="H10" i="71"/>
  <c r="I10" i="71"/>
  <c r="J10" i="71" s="1"/>
  <c r="K10" i="71" s="1"/>
  <c r="G11" i="71"/>
  <c r="L11" i="71" s="1"/>
  <c r="H11" i="71"/>
  <c r="I11" i="71" s="1"/>
  <c r="J11" i="71" s="1"/>
  <c r="K11" i="71" s="1"/>
  <c r="G12" i="71"/>
  <c r="H12" i="71"/>
  <c r="I12" i="71" s="1"/>
  <c r="J12" i="71" s="1"/>
  <c r="K12" i="71" s="1"/>
  <c r="G13" i="71"/>
  <c r="H13" i="71"/>
  <c r="I13" i="71" s="1"/>
  <c r="J13" i="71" s="1"/>
  <c r="K13" i="71" s="1"/>
  <c r="G14" i="71"/>
  <c r="H14" i="71"/>
  <c r="I14" i="71"/>
  <c r="J14" i="71"/>
  <c r="K14" i="71"/>
  <c r="L14" i="71"/>
  <c r="G15" i="71"/>
  <c r="H15" i="71"/>
  <c r="I15" i="71"/>
  <c r="J15" i="71"/>
  <c r="K15" i="71"/>
  <c r="L15" i="71"/>
  <c r="G16" i="71"/>
  <c r="L16" i="71" s="1"/>
  <c r="H16" i="71"/>
  <c r="I16" i="71"/>
  <c r="J16" i="71"/>
  <c r="K16" i="71"/>
  <c r="G17" i="71"/>
  <c r="H17" i="71"/>
  <c r="I17" i="71"/>
  <c r="J17" i="71"/>
  <c r="K17" i="71" s="1"/>
  <c r="G18" i="71"/>
  <c r="L18" i="71" s="1"/>
  <c r="H18" i="71"/>
  <c r="I18" i="71"/>
  <c r="J18" i="71" s="1"/>
  <c r="K18" i="71" s="1"/>
  <c r="G19" i="71"/>
  <c r="H19" i="71"/>
  <c r="I19" i="71" s="1"/>
  <c r="J19" i="71" s="1"/>
  <c r="K19" i="71" s="1"/>
  <c r="G20" i="71"/>
  <c r="L20" i="71" s="1"/>
  <c r="H20" i="71"/>
  <c r="I20" i="71" s="1"/>
  <c r="J20" i="71" s="1"/>
  <c r="K20" i="71" s="1"/>
  <c r="G21" i="71"/>
  <c r="H21" i="71"/>
  <c r="I21" i="71" s="1"/>
  <c r="J21" i="71" s="1"/>
  <c r="K21" i="71" s="1"/>
  <c r="G22" i="71"/>
  <c r="H22" i="71"/>
  <c r="I22" i="71"/>
  <c r="J22" i="71"/>
  <c r="K22" i="71"/>
  <c r="G23" i="71"/>
  <c r="H23" i="71"/>
  <c r="I23" i="71"/>
  <c r="J23" i="71"/>
  <c r="K23" i="71"/>
  <c r="G24" i="71"/>
  <c r="H24" i="71"/>
  <c r="I24" i="71"/>
  <c r="J24" i="71"/>
  <c r="K24" i="71"/>
  <c r="G25" i="71"/>
  <c r="L25" i="71" s="1"/>
  <c r="H25" i="71"/>
  <c r="I25" i="71"/>
  <c r="J25" i="71" s="1"/>
  <c r="K25" i="71" s="1"/>
  <c r="G26" i="71"/>
  <c r="H26" i="71"/>
  <c r="I26" i="71"/>
  <c r="J26" i="71" s="1"/>
  <c r="K26" i="71" s="1"/>
  <c r="G27" i="71"/>
  <c r="L27" i="71" s="1"/>
  <c r="H27" i="71"/>
  <c r="I27" i="71" s="1"/>
  <c r="J27" i="71" s="1"/>
  <c r="K27" i="71" s="1"/>
  <c r="G28" i="71"/>
  <c r="H28" i="71"/>
  <c r="I28" i="71" s="1"/>
  <c r="J28" i="71" s="1"/>
  <c r="K28" i="71" s="1"/>
  <c r="G29" i="71"/>
  <c r="H29" i="71"/>
  <c r="I29" i="71" s="1"/>
  <c r="J29" i="71" s="1"/>
  <c r="K29" i="71" s="1"/>
  <c r="G30" i="71"/>
  <c r="H30" i="71"/>
  <c r="I30" i="71"/>
  <c r="J30" i="71"/>
  <c r="K30" i="71"/>
  <c r="L30" i="71"/>
  <c r="G31" i="71"/>
  <c r="H31" i="71"/>
  <c r="I31" i="71"/>
  <c r="J31" i="71"/>
  <c r="K31" i="71"/>
  <c r="L31" i="71"/>
  <c r="G32" i="71"/>
  <c r="L32" i="71" s="1"/>
  <c r="H32" i="71"/>
  <c r="I32" i="71"/>
  <c r="J32" i="71"/>
  <c r="K32" i="71" s="1"/>
  <c r="G33" i="71"/>
  <c r="H33" i="71"/>
  <c r="I33" i="71"/>
  <c r="J33" i="71"/>
  <c r="K33" i="71" s="1"/>
  <c r="G34" i="71"/>
  <c r="L34" i="71" s="1"/>
  <c r="H34" i="71"/>
  <c r="I34" i="71"/>
  <c r="J34" i="71" s="1"/>
  <c r="K34" i="71" s="1"/>
  <c r="G35" i="71"/>
  <c r="H35" i="71"/>
  <c r="I35" i="71" s="1"/>
  <c r="J35" i="71" s="1"/>
  <c r="K35" i="71" s="1"/>
  <c r="G36" i="71"/>
  <c r="L36" i="71" s="1"/>
  <c r="H36" i="71"/>
  <c r="I36" i="71" s="1"/>
  <c r="J36" i="71" s="1"/>
  <c r="K36" i="71" s="1"/>
  <c r="G37" i="71"/>
  <c r="H37" i="71"/>
  <c r="I37" i="71" s="1"/>
  <c r="J37" i="71" s="1"/>
  <c r="K37" i="71" s="1"/>
  <c r="G38" i="71"/>
  <c r="H38" i="71"/>
  <c r="I38" i="71"/>
  <c r="J38" i="71"/>
  <c r="K38" i="71"/>
  <c r="G39" i="71"/>
  <c r="H39" i="71"/>
  <c r="I39" i="71"/>
  <c r="J39" i="71"/>
  <c r="K39" i="71"/>
  <c r="G40" i="71"/>
  <c r="H40" i="71"/>
  <c r="I40" i="71"/>
  <c r="J40" i="71"/>
  <c r="K40" i="71"/>
  <c r="G41" i="71"/>
  <c r="L41" i="71" s="1"/>
  <c r="H41" i="71"/>
  <c r="I41" i="71"/>
  <c r="J41" i="71" s="1"/>
  <c r="K41" i="71" s="1"/>
  <c r="G42" i="71"/>
  <c r="H42" i="71"/>
  <c r="I42" i="71"/>
  <c r="J42" i="71" s="1"/>
  <c r="K42" i="71" s="1"/>
  <c r="G43" i="71"/>
  <c r="L43" i="71" s="1"/>
  <c r="H43" i="71"/>
  <c r="I43" i="71" s="1"/>
  <c r="J43" i="71" s="1"/>
  <c r="K43" i="71" s="1"/>
  <c r="G44" i="71"/>
  <c r="H44" i="71"/>
  <c r="I44" i="71" s="1"/>
  <c r="J44" i="71" s="1"/>
  <c r="K44" i="71" s="1"/>
  <c r="G45" i="71"/>
  <c r="H45" i="71"/>
  <c r="I45" i="71" s="1"/>
  <c r="J45" i="71" s="1"/>
  <c r="K45" i="71" s="1"/>
  <c r="G46" i="71"/>
  <c r="H46" i="71"/>
  <c r="I46" i="71"/>
  <c r="J46" i="71"/>
  <c r="K46" i="71"/>
  <c r="L46" i="71"/>
  <c r="G47" i="71"/>
  <c r="H47" i="71"/>
  <c r="I47" i="71"/>
  <c r="J47" i="71"/>
  <c r="K47" i="71"/>
  <c r="L47" i="71"/>
  <c r="G48" i="71"/>
  <c r="L48" i="71" s="1"/>
  <c r="H48" i="71"/>
  <c r="I48" i="71"/>
  <c r="J48" i="71"/>
  <c r="K48" i="71" s="1"/>
  <c r="G49" i="71"/>
  <c r="L49" i="71" s="1"/>
  <c r="H49" i="71"/>
  <c r="I49" i="71"/>
  <c r="J49" i="71" s="1"/>
  <c r="K49" i="71" s="1"/>
  <c r="G50" i="71"/>
  <c r="L50" i="71" s="1"/>
  <c r="H50" i="71"/>
  <c r="I50" i="71"/>
  <c r="J50" i="71" s="1"/>
  <c r="K50" i="71" s="1"/>
  <c r="G51" i="71"/>
  <c r="H51" i="71"/>
  <c r="I51" i="71" s="1"/>
  <c r="J51" i="71" s="1"/>
  <c r="K51" i="71" s="1"/>
  <c r="G52" i="71"/>
  <c r="L52" i="71" s="1"/>
  <c r="H52" i="71"/>
  <c r="I52" i="71" s="1"/>
  <c r="J52" i="71" s="1"/>
  <c r="K52" i="71" s="1"/>
  <c r="G53" i="71"/>
  <c r="H53" i="71"/>
  <c r="I53" i="71" s="1"/>
  <c r="J53" i="71" s="1"/>
  <c r="K53" i="71" s="1"/>
  <c r="G54" i="71"/>
  <c r="H54" i="71"/>
  <c r="I54" i="71"/>
  <c r="J54" i="71"/>
  <c r="K54" i="71"/>
  <c r="G55" i="71"/>
  <c r="H55" i="71"/>
  <c r="I55" i="71"/>
  <c r="J55" i="71"/>
  <c r="K55" i="71"/>
  <c r="G56" i="71"/>
  <c r="H56" i="71"/>
  <c r="I56" i="71"/>
  <c r="J56" i="71"/>
  <c r="K56" i="71"/>
  <c r="G57" i="71"/>
  <c r="L57" i="71" s="1"/>
  <c r="H57" i="71"/>
  <c r="I57" i="71"/>
  <c r="J57" i="71" s="1"/>
  <c r="K57" i="71" s="1"/>
  <c r="G58" i="71"/>
  <c r="L58" i="71" s="1"/>
  <c r="H58" i="71"/>
  <c r="I58" i="71"/>
  <c r="J58" i="71" s="1"/>
  <c r="K58" i="71" s="1"/>
  <c r="G59" i="71"/>
  <c r="L59" i="71" s="1"/>
  <c r="H59" i="71"/>
  <c r="I59" i="71" s="1"/>
  <c r="J59" i="71" s="1"/>
  <c r="K59" i="71" s="1"/>
  <c r="G60" i="71"/>
  <c r="L60" i="71" s="1"/>
  <c r="H60" i="71"/>
  <c r="I60" i="71" s="1"/>
  <c r="J60" i="71" s="1"/>
  <c r="K60" i="71" s="1"/>
  <c r="G61" i="71"/>
  <c r="H61" i="71"/>
  <c r="I61" i="71"/>
  <c r="J61" i="71"/>
  <c r="K61" i="71"/>
  <c r="L61" i="71"/>
  <c r="G62" i="71"/>
  <c r="H62" i="71"/>
  <c r="I62" i="71"/>
  <c r="J62" i="71"/>
  <c r="K62" i="71"/>
  <c r="L62" i="71"/>
  <c r="L33" i="72" l="1"/>
  <c r="N33" i="72" s="1"/>
  <c r="E33" i="72" s="1"/>
  <c r="L51" i="72"/>
  <c r="N51" i="72" s="1"/>
  <c r="E51" i="72" s="1"/>
  <c r="L35" i="72"/>
  <c r="L53" i="72"/>
  <c r="N53" i="72" s="1"/>
  <c r="E53" i="72" s="1"/>
  <c r="M34" i="72"/>
  <c r="M44" i="72"/>
  <c r="M46" i="72"/>
  <c r="L34" i="72"/>
  <c r="N34" i="72" s="1"/>
  <c r="E34" i="72" s="1"/>
  <c r="L52" i="72"/>
  <c r="L42" i="72"/>
  <c r="N42" i="72" s="1"/>
  <c r="E42" i="72" s="1"/>
  <c r="M45" i="72"/>
  <c r="M41" i="72"/>
  <c r="L59" i="72"/>
  <c r="L54" i="72"/>
  <c r="M62" i="72"/>
  <c r="M58" i="72"/>
  <c r="M47" i="72"/>
  <c r="N58" i="72"/>
  <c r="E58" i="72" s="1"/>
  <c r="N11" i="72"/>
  <c r="E11" i="72" s="1"/>
  <c r="L47" i="72"/>
  <c r="L48" i="72"/>
  <c r="N48" i="72" s="1"/>
  <c r="E48" i="72" s="1"/>
  <c r="L12" i="72"/>
  <c r="L37" i="72"/>
  <c r="L55" i="72"/>
  <c r="L56" i="72"/>
  <c r="N56" i="72" s="1"/>
  <c r="E56" i="72" s="1"/>
  <c r="L36" i="72"/>
  <c r="N36" i="72" s="1"/>
  <c r="E36" i="72" s="1"/>
  <c r="L21" i="72"/>
  <c r="N21" i="72" s="1"/>
  <c r="E21" i="72" s="1"/>
  <c r="L31" i="72"/>
  <c r="N31" i="72" s="1"/>
  <c r="E31" i="72" s="1"/>
  <c r="L32" i="72"/>
  <c r="N32" i="72" s="1"/>
  <c r="E32" i="72" s="1"/>
  <c r="L15" i="72"/>
  <c r="L16" i="72"/>
  <c r="L20" i="72"/>
  <c r="N20" i="72" s="1"/>
  <c r="E20" i="72" s="1"/>
  <c r="L60" i="72"/>
  <c r="N60" i="72" s="1"/>
  <c r="E60" i="72" s="1"/>
  <c r="L23" i="72"/>
  <c r="N23" i="72" s="1"/>
  <c r="E23" i="72" s="1"/>
  <c r="L22" i="72"/>
  <c r="N22" i="72" s="1"/>
  <c r="E22" i="72" s="1"/>
  <c r="L46" i="72"/>
  <c r="L49" i="72"/>
  <c r="N49" i="72" s="1"/>
  <c r="E49" i="72" s="1"/>
  <c r="L25" i="72"/>
  <c r="L45" i="72"/>
  <c r="N45" i="72" s="1"/>
  <c r="E45" i="72" s="1"/>
  <c r="L24" i="72"/>
  <c r="N24" i="72" s="1"/>
  <c r="E24" i="72" s="1"/>
  <c r="L39" i="72"/>
  <c r="N39" i="72" s="1"/>
  <c r="E39" i="72" s="1"/>
  <c r="L40" i="72"/>
  <c r="L44" i="72"/>
  <c r="N44" i="72" s="1"/>
  <c r="E44" i="72" s="1"/>
  <c r="L62" i="72"/>
  <c r="L61" i="72"/>
  <c r="L30" i="72"/>
  <c r="N30" i="72" s="1"/>
  <c r="E30" i="72" s="1"/>
  <c r="L41" i="72"/>
  <c r="N41" i="72" s="1"/>
  <c r="E41" i="72" s="1"/>
  <c r="M13" i="72"/>
  <c r="N13" i="72" s="1"/>
  <c r="E13" i="72" s="1"/>
  <c r="M52" i="72"/>
  <c r="M54" i="72"/>
  <c r="M37" i="72"/>
  <c r="M51" i="72"/>
  <c r="M11" i="72"/>
  <c r="M15" i="72"/>
  <c r="M27" i="72"/>
  <c r="N27" i="72" s="1"/>
  <c r="E27" i="72" s="1"/>
  <c r="M12" i="72"/>
  <c r="M14" i="72"/>
  <c r="N14" i="72" s="1"/>
  <c r="E14" i="72" s="1"/>
  <c r="M55" i="72"/>
  <c r="M16" i="72"/>
  <c r="M59" i="72"/>
  <c r="M39" i="72"/>
  <c r="M21" i="72"/>
  <c r="M22" i="72"/>
  <c r="M61" i="72"/>
  <c r="M38" i="72"/>
  <c r="N38" i="72" s="1"/>
  <c r="E38" i="72" s="1"/>
  <c r="M40" i="72"/>
  <c r="M36" i="72"/>
  <c r="M60" i="72"/>
  <c r="L50" i="72"/>
  <c r="N50" i="72" s="1"/>
  <c r="E50" i="72" s="1"/>
  <c r="L57" i="72"/>
  <c r="M28" i="72"/>
  <c r="M25" i="72"/>
  <c r="M26" i="72"/>
  <c r="N26" i="72" s="1"/>
  <c r="E26" i="72" s="1"/>
  <c r="L19" i="72"/>
  <c r="N19" i="72" s="1"/>
  <c r="E19" i="72" s="1"/>
  <c r="M57" i="72"/>
  <c r="L28" i="72"/>
  <c r="L29" i="72"/>
  <c r="N29" i="72" s="1"/>
  <c r="E29" i="72" s="1"/>
  <c r="L17" i="72"/>
  <c r="N17" i="72" s="1"/>
  <c r="E17" i="72" s="1"/>
  <c r="M43" i="72"/>
  <c r="N43" i="72" s="1"/>
  <c r="E43" i="72" s="1"/>
  <c r="M35" i="72"/>
  <c r="M41" i="71"/>
  <c r="N41" i="71" s="1"/>
  <c r="E41" i="71" s="1"/>
  <c r="M25" i="71"/>
  <c r="N25" i="71" s="1"/>
  <c r="E25" i="71" s="1"/>
  <c r="M40" i="71"/>
  <c r="M33" i="71"/>
  <c r="L13" i="71"/>
  <c r="L29" i="71"/>
  <c r="L37" i="71"/>
  <c r="L45" i="71"/>
  <c r="L53" i="71"/>
  <c r="L21" i="71"/>
  <c r="L56" i="71"/>
  <c r="L54" i="71"/>
  <c r="L51" i="71"/>
  <c r="N51" i="71" s="1"/>
  <c r="E51" i="71" s="1"/>
  <c r="L40" i="71"/>
  <c r="L38" i="71"/>
  <c r="L35" i="71"/>
  <c r="L24" i="71"/>
  <c r="L22" i="71"/>
  <c r="L19" i="71"/>
  <c r="M15" i="71"/>
  <c r="N15" i="71" s="1"/>
  <c r="E15" i="71" s="1"/>
  <c r="M51" i="71"/>
  <c r="M35" i="71"/>
  <c r="L33" i="71"/>
  <c r="L26" i="71"/>
  <c r="L55" i="71"/>
  <c r="L44" i="71"/>
  <c r="L39" i="71"/>
  <c r="M34" i="71"/>
  <c r="N34" i="71" s="1"/>
  <c r="E34" i="71" s="1"/>
  <c r="L28" i="71"/>
  <c r="L23" i="71"/>
  <c r="N23" i="71" s="1"/>
  <c r="E23" i="71" s="1"/>
  <c r="L12" i="71"/>
  <c r="M11" i="71"/>
  <c r="M56" i="71"/>
  <c r="N11" i="71"/>
  <c r="E11" i="71" s="1"/>
  <c r="I7" i="71"/>
  <c r="M48" i="71" s="1"/>
  <c r="N48" i="71" s="1"/>
  <c r="E48" i="71" s="1"/>
  <c r="M31" i="71"/>
  <c r="N31" i="71" s="1"/>
  <c r="E31" i="71" s="1"/>
  <c r="L42" i="71"/>
  <c r="M19" i="71"/>
  <c r="L17" i="71"/>
  <c r="M39" i="71"/>
  <c r="M23" i="71"/>
  <c r="L10" i="71"/>
  <c r="B6" i="70"/>
  <c r="B7" i="70"/>
  <c r="E10" i="70"/>
  <c r="G10" i="70"/>
  <c r="H10" i="70"/>
  <c r="I10" i="70"/>
  <c r="J10" i="70" s="1"/>
  <c r="K10" i="70" s="1"/>
  <c r="G11" i="70"/>
  <c r="H11" i="70"/>
  <c r="I11" i="70" s="1"/>
  <c r="J11" i="70" s="1"/>
  <c r="K11" i="70" s="1"/>
  <c r="G12" i="70"/>
  <c r="H12" i="70"/>
  <c r="I12" i="70" s="1"/>
  <c r="J12" i="70" s="1"/>
  <c r="K12" i="70" s="1"/>
  <c r="G13" i="70"/>
  <c r="H13" i="70"/>
  <c r="I13" i="70"/>
  <c r="J13" i="70"/>
  <c r="K13" i="70"/>
  <c r="G14" i="70"/>
  <c r="H14" i="70"/>
  <c r="I14" i="70"/>
  <c r="J14" i="70"/>
  <c r="K14" i="70"/>
  <c r="G15" i="70"/>
  <c r="H15" i="70"/>
  <c r="I15" i="70"/>
  <c r="J15" i="70" s="1"/>
  <c r="K15" i="70" s="1"/>
  <c r="G16" i="70"/>
  <c r="H16" i="70"/>
  <c r="I16" i="70"/>
  <c r="J16" i="70"/>
  <c r="K16" i="70"/>
  <c r="G17" i="70"/>
  <c r="H17" i="70"/>
  <c r="I17" i="70"/>
  <c r="J17" i="70" s="1"/>
  <c r="K17" i="70" s="1"/>
  <c r="G18" i="70"/>
  <c r="H18" i="70"/>
  <c r="I18" i="70"/>
  <c r="J18" i="70" s="1"/>
  <c r="K18" i="70" s="1"/>
  <c r="G19" i="70"/>
  <c r="H19" i="70"/>
  <c r="I19" i="70" s="1"/>
  <c r="J19" i="70" s="1"/>
  <c r="K19" i="70" s="1"/>
  <c r="G20" i="70"/>
  <c r="H20" i="70"/>
  <c r="I20" i="70" s="1"/>
  <c r="J20" i="70" s="1"/>
  <c r="K20" i="70" s="1"/>
  <c r="G21" i="70"/>
  <c r="H21" i="70"/>
  <c r="I21" i="70"/>
  <c r="J21" i="70"/>
  <c r="K21" i="70"/>
  <c r="G22" i="70"/>
  <c r="H22" i="70"/>
  <c r="I22" i="70"/>
  <c r="J22" i="70"/>
  <c r="K22" i="70"/>
  <c r="G23" i="70"/>
  <c r="H23" i="70"/>
  <c r="I23" i="70"/>
  <c r="J23" i="70"/>
  <c r="K23" i="70"/>
  <c r="G24" i="70"/>
  <c r="H24" i="70"/>
  <c r="I24" i="70"/>
  <c r="J24" i="70"/>
  <c r="K24" i="70"/>
  <c r="G25" i="70"/>
  <c r="H25" i="70"/>
  <c r="I25" i="70"/>
  <c r="J25" i="70"/>
  <c r="K25" i="70" s="1"/>
  <c r="G26" i="70"/>
  <c r="H26" i="70"/>
  <c r="I26" i="70"/>
  <c r="J26" i="70" s="1"/>
  <c r="K26" i="70" s="1"/>
  <c r="G27" i="70"/>
  <c r="H27" i="70"/>
  <c r="I27" i="70" s="1"/>
  <c r="J27" i="70" s="1"/>
  <c r="K27" i="70" s="1"/>
  <c r="G28" i="70"/>
  <c r="H28" i="70"/>
  <c r="I28" i="70" s="1"/>
  <c r="J28" i="70" s="1"/>
  <c r="K28" i="70" s="1"/>
  <c r="G29" i="70"/>
  <c r="H29" i="70"/>
  <c r="I29" i="70"/>
  <c r="J29" i="70"/>
  <c r="K29" i="70"/>
  <c r="G30" i="70"/>
  <c r="H30" i="70"/>
  <c r="I30" i="70"/>
  <c r="J30" i="70"/>
  <c r="K30" i="70"/>
  <c r="G31" i="70"/>
  <c r="H31" i="70"/>
  <c r="I31" i="70"/>
  <c r="J31" i="70"/>
  <c r="K31" i="70"/>
  <c r="G32" i="70"/>
  <c r="H32" i="70"/>
  <c r="I32" i="70" s="1"/>
  <c r="J32" i="70" s="1"/>
  <c r="K32" i="70" s="1"/>
  <c r="G33" i="70"/>
  <c r="H33" i="70"/>
  <c r="I33" i="70"/>
  <c r="J33" i="70"/>
  <c r="K33" i="70" s="1"/>
  <c r="G34" i="70"/>
  <c r="H34" i="70"/>
  <c r="I34" i="70"/>
  <c r="J34" i="70" s="1"/>
  <c r="K34" i="70" s="1"/>
  <c r="G35" i="70"/>
  <c r="H35" i="70"/>
  <c r="I35" i="70" s="1"/>
  <c r="J35" i="70" s="1"/>
  <c r="K35" i="70" s="1"/>
  <c r="G36" i="70"/>
  <c r="H36" i="70"/>
  <c r="I36" i="70" s="1"/>
  <c r="J36" i="70" s="1"/>
  <c r="K36" i="70" s="1"/>
  <c r="G37" i="70"/>
  <c r="H37" i="70"/>
  <c r="I37" i="70"/>
  <c r="J37" i="70"/>
  <c r="K37" i="70"/>
  <c r="G38" i="70"/>
  <c r="H38" i="70"/>
  <c r="I38" i="70"/>
  <c r="J38" i="70"/>
  <c r="K38" i="70"/>
  <c r="G39" i="70"/>
  <c r="H39" i="70"/>
  <c r="I39" i="70"/>
  <c r="J39" i="70"/>
  <c r="K39" i="70"/>
  <c r="G40" i="70"/>
  <c r="H40" i="70"/>
  <c r="I40" i="70"/>
  <c r="J40" i="70" s="1"/>
  <c r="K40" i="70" s="1"/>
  <c r="G41" i="70"/>
  <c r="H41" i="70"/>
  <c r="I41" i="70"/>
  <c r="J41" i="70"/>
  <c r="K41" i="70" s="1"/>
  <c r="G42" i="70"/>
  <c r="H42" i="70"/>
  <c r="I42" i="70"/>
  <c r="J42" i="70" s="1"/>
  <c r="K42" i="70" s="1"/>
  <c r="G43" i="70"/>
  <c r="H43" i="70"/>
  <c r="I43" i="70" s="1"/>
  <c r="J43" i="70" s="1"/>
  <c r="K43" i="70" s="1"/>
  <c r="G44" i="70"/>
  <c r="H44" i="70"/>
  <c r="I44" i="70" s="1"/>
  <c r="J44" i="70" s="1"/>
  <c r="K44" i="70" s="1"/>
  <c r="G45" i="70"/>
  <c r="H45" i="70"/>
  <c r="I45" i="70"/>
  <c r="J45" i="70"/>
  <c r="K45" i="70"/>
  <c r="G46" i="70"/>
  <c r="H46" i="70"/>
  <c r="I46" i="70"/>
  <c r="J46" i="70"/>
  <c r="K46" i="70"/>
  <c r="G47" i="70"/>
  <c r="H47" i="70"/>
  <c r="I47" i="70"/>
  <c r="J47" i="70"/>
  <c r="K47" i="70"/>
  <c r="G48" i="70"/>
  <c r="H48" i="70"/>
  <c r="I48" i="70"/>
  <c r="J48" i="70"/>
  <c r="K48" i="70" s="1"/>
  <c r="G49" i="70"/>
  <c r="H49" i="70"/>
  <c r="I49" i="70"/>
  <c r="J49" i="70"/>
  <c r="K49" i="70" s="1"/>
  <c r="G50" i="70"/>
  <c r="H50" i="70"/>
  <c r="I50" i="70" s="1"/>
  <c r="J50" i="70" s="1"/>
  <c r="K50" i="70" s="1"/>
  <c r="G51" i="70"/>
  <c r="H51" i="70"/>
  <c r="I51" i="70" s="1"/>
  <c r="J51" i="70" s="1"/>
  <c r="K51" i="70" s="1"/>
  <c r="G52" i="70"/>
  <c r="H52" i="70"/>
  <c r="I52" i="70" s="1"/>
  <c r="J52" i="70" s="1"/>
  <c r="K52" i="70" s="1"/>
  <c r="G53" i="70"/>
  <c r="H53" i="70"/>
  <c r="I53" i="70"/>
  <c r="J53" i="70"/>
  <c r="K53" i="70"/>
  <c r="G54" i="70"/>
  <c r="H54" i="70"/>
  <c r="I54" i="70"/>
  <c r="J54" i="70"/>
  <c r="K54" i="70"/>
  <c r="G55" i="70"/>
  <c r="H55" i="70"/>
  <c r="I55" i="70"/>
  <c r="J55" i="70" s="1"/>
  <c r="K55" i="70" s="1"/>
  <c r="G56" i="70"/>
  <c r="H56" i="70"/>
  <c r="I56" i="70"/>
  <c r="J56" i="70"/>
  <c r="K56" i="70"/>
  <c r="G57" i="70"/>
  <c r="H57" i="70"/>
  <c r="I57" i="70"/>
  <c r="J57" i="70"/>
  <c r="K57" i="70" s="1"/>
  <c r="G58" i="70"/>
  <c r="H58" i="70"/>
  <c r="I58" i="70"/>
  <c r="J58" i="70" s="1"/>
  <c r="K58" i="70" s="1"/>
  <c r="G59" i="70"/>
  <c r="H59" i="70"/>
  <c r="I59" i="70" s="1"/>
  <c r="J59" i="70" s="1"/>
  <c r="K59" i="70" s="1"/>
  <c r="G60" i="70"/>
  <c r="H60" i="70"/>
  <c r="I60" i="70" s="1"/>
  <c r="J60" i="70" s="1"/>
  <c r="K60" i="70" s="1"/>
  <c r="G61" i="70"/>
  <c r="H61" i="70"/>
  <c r="I61" i="70"/>
  <c r="J61" i="70"/>
  <c r="K61" i="70"/>
  <c r="G62" i="70"/>
  <c r="H62" i="70"/>
  <c r="I62" i="70"/>
  <c r="J62" i="70"/>
  <c r="K62" i="70"/>
  <c r="N52" i="72" l="1"/>
  <c r="E52" i="72" s="1"/>
  <c r="N16" i="72"/>
  <c r="E16" i="72" s="1"/>
  <c r="N57" i="72"/>
  <c r="E57" i="72" s="1"/>
  <c r="N25" i="72"/>
  <c r="E25" i="72" s="1"/>
  <c r="N12" i="72"/>
  <c r="E12" i="72" s="1"/>
  <c r="N61" i="72"/>
  <c r="E61" i="72" s="1"/>
  <c r="N59" i="72"/>
  <c r="E59" i="72" s="1"/>
  <c r="N55" i="72"/>
  <c r="E55" i="72" s="1"/>
  <c r="N37" i="72"/>
  <c r="E37" i="72" s="1"/>
  <c r="N15" i="72"/>
  <c r="E15" i="72" s="1"/>
  <c r="N54" i="72"/>
  <c r="E54" i="72" s="1"/>
  <c r="N28" i="72"/>
  <c r="E28" i="72" s="1"/>
  <c r="N62" i="72"/>
  <c r="E62" i="72" s="1"/>
  <c r="N46" i="72"/>
  <c r="E46" i="72" s="1"/>
  <c r="N47" i="72"/>
  <c r="E47" i="72" s="1"/>
  <c r="N40" i="72"/>
  <c r="E40" i="72" s="1"/>
  <c r="N35" i="72"/>
  <c r="E35" i="72" s="1"/>
  <c r="N56" i="71"/>
  <c r="E56" i="71" s="1"/>
  <c r="M52" i="71"/>
  <c r="N52" i="71" s="1"/>
  <c r="E52" i="71" s="1"/>
  <c r="M55" i="71"/>
  <c r="M17" i="71"/>
  <c r="N35" i="71"/>
  <c r="E35" i="71" s="1"/>
  <c r="M32" i="71"/>
  <c r="N32" i="71" s="1"/>
  <c r="E32" i="71" s="1"/>
  <c r="M59" i="71"/>
  <c r="N59" i="71" s="1"/>
  <c r="E59" i="71" s="1"/>
  <c r="M10" i="71"/>
  <c r="M24" i="71"/>
  <c r="M43" i="71"/>
  <c r="N43" i="71" s="1"/>
  <c r="E43" i="71" s="1"/>
  <c r="N55" i="71"/>
  <c r="E55" i="71" s="1"/>
  <c r="M20" i="71"/>
  <c r="N20" i="71" s="1"/>
  <c r="E20" i="71" s="1"/>
  <c r="N19" i="71"/>
  <c r="E19" i="71" s="1"/>
  <c r="N13" i="71"/>
  <c r="E13" i="71" s="1"/>
  <c r="N24" i="71"/>
  <c r="E24" i="71" s="1"/>
  <c r="M37" i="71"/>
  <c r="N37" i="71" s="1"/>
  <c r="E37" i="71" s="1"/>
  <c r="M38" i="71"/>
  <c r="N38" i="71" s="1"/>
  <c r="E38" i="71" s="1"/>
  <c r="M60" i="71"/>
  <c r="N60" i="71" s="1"/>
  <c r="E60" i="71" s="1"/>
  <c r="M61" i="71"/>
  <c r="N61" i="71" s="1"/>
  <c r="E61" i="71" s="1"/>
  <c r="M30" i="71"/>
  <c r="N30" i="71" s="1"/>
  <c r="E30" i="71" s="1"/>
  <c r="M21" i="71"/>
  <c r="N21" i="71" s="1"/>
  <c r="E21" i="71" s="1"/>
  <c r="M22" i="71"/>
  <c r="M29" i="71"/>
  <c r="N29" i="71" s="1"/>
  <c r="E29" i="71" s="1"/>
  <c r="M53" i="71"/>
  <c r="N53" i="71" s="1"/>
  <c r="E53" i="71" s="1"/>
  <c r="M54" i="71"/>
  <c r="N54" i="71" s="1"/>
  <c r="E54" i="71" s="1"/>
  <c r="M62" i="71"/>
  <c r="N62" i="71" s="1"/>
  <c r="E62" i="71" s="1"/>
  <c r="M13" i="71"/>
  <c r="M14" i="71"/>
  <c r="N14" i="71" s="1"/>
  <c r="E14" i="71" s="1"/>
  <c r="M45" i="71"/>
  <c r="N45" i="71" s="1"/>
  <c r="E45" i="71" s="1"/>
  <c r="M46" i="71"/>
  <c r="N46" i="71" s="1"/>
  <c r="E46" i="71" s="1"/>
  <c r="M26" i="71"/>
  <c r="N26" i="71" s="1"/>
  <c r="E26" i="71" s="1"/>
  <c r="M50" i="71"/>
  <c r="N50" i="71" s="1"/>
  <c r="E50" i="71" s="1"/>
  <c r="M36" i="71"/>
  <c r="N36" i="71" s="1"/>
  <c r="E36" i="71" s="1"/>
  <c r="M12" i="71"/>
  <c r="N12" i="71" s="1"/>
  <c r="E12" i="71" s="1"/>
  <c r="N40" i="71"/>
  <c r="E40" i="71" s="1"/>
  <c r="M27" i="71"/>
  <c r="N27" i="71" s="1"/>
  <c r="E27" i="71" s="1"/>
  <c r="N10" i="71"/>
  <c r="N22" i="71"/>
  <c r="E22" i="71" s="1"/>
  <c r="N39" i="71"/>
  <c r="E39" i="71" s="1"/>
  <c r="M47" i="71"/>
  <c r="N47" i="71" s="1"/>
  <c r="E47" i="71" s="1"/>
  <c r="M28" i="71"/>
  <c r="N28" i="71" s="1"/>
  <c r="E28" i="71" s="1"/>
  <c r="M57" i="71"/>
  <c r="N57" i="71" s="1"/>
  <c r="E57" i="71" s="1"/>
  <c r="N44" i="71"/>
  <c r="E44" i="71" s="1"/>
  <c r="M58" i="71"/>
  <c r="N58" i="71" s="1"/>
  <c r="E58" i="71" s="1"/>
  <c r="N17" i="71"/>
  <c r="E17" i="71" s="1"/>
  <c r="M42" i="71"/>
  <c r="N42" i="71" s="1"/>
  <c r="E42" i="71" s="1"/>
  <c r="M18" i="71"/>
  <c r="N18" i="71" s="1"/>
  <c r="E18" i="71" s="1"/>
  <c r="N33" i="71"/>
  <c r="E33" i="71" s="1"/>
  <c r="M16" i="71"/>
  <c r="N16" i="71" s="1"/>
  <c r="E16" i="71" s="1"/>
  <c r="M44" i="71"/>
  <c r="M49" i="71"/>
  <c r="N49" i="71" s="1"/>
  <c r="E49" i="71" s="1"/>
  <c r="M27" i="70"/>
  <c r="M21" i="70"/>
  <c r="M56" i="70"/>
  <c r="L42" i="70"/>
  <c r="L32" i="70"/>
  <c r="L27" i="70"/>
  <c r="N27" i="70" s="1"/>
  <c r="E27" i="70" s="1"/>
  <c r="L58" i="70"/>
  <c r="L17" i="70"/>
  <c r="I7" i="70"/>
  <c r="M10" i="70"/>
  <c r="M49" i="70"/>
  <c r="L25" i="70"/>
  <c r="L33" i="70"/>
  <c r="M24" i="70"/>
  <c r="I6" i="70"/>
  <c r="L18" i="70"/>
  <c r="L49" i="70"/>
  <c r="L26" i="70"/>
  <c r="M57" i="70"/>
  <c r="L57" i="70"/>
  <c r="L34" i="70"/>
  <c r="B6" i="69"/>
  <c r="B7" i="69"/>
  <c r="E10" i="69"/>
  <c r="G10" i="69"/>
  <c r="H10" i="69"/>
  <c r="I10" i="69"/>
  <c r="J10" i="69" s="1"/>
  <c r="K10" i="69" s="1"/>
  <c r="G11" i="69"/>
  <c r="H11" i="69"/>
  <c r="I11" i="69" s="1"/>
  <c r="J11" i="69" s="1"/>
  <c r="K11" i="69" s="1"/>
  <c r="G12" i="69"/>
  <c r="H12" i="69"/>
  <c r="I12" i="69" s="1"/>
  <c r="J12" i="69" s="1"/>
  <c r="K12" i="69" s="1"/>
  <c r="G13" i="69"/>
  <c r="H13" i="69"/>
  <c r="I13" i="69"/>
  <c r="J13" i="69"/>
  <c r="K13" i="69"/>
  <c r="G14" i="69"/>
  <c r="H14" i="69"/>
  <c r="I14" i="69"/>
  <c r="J14" i="69"/>
  <c r="K14" i="69"/>
  <c r="G15" i="69"/>
  <c r="H15" i="69"/>
  <c r="I15" i="69"/>
  <c r="J15" i="69"/>
  <c r="K15" i="69"/>
  <c r="G16" i="69"/>
  <c r="H16" i="69"/>
  <c r="I16" i="69"/>
  <c r="J16" i="69" s="1"/>
  <c r="K16" i="69" s="1"/>
  <c r="G17" i="69"/>
  <c r="H17" i="69"/>
  <c r="I17" i="69"/>
  <c r="J17" i="69"/>
  <c r="K17" i="69" s="1"/>
  <c r="G18" i="69"/>
  <c r="H18" i="69"/>
  <c r="I18" i="69" s="1"/>
  <c r="J18" i="69" s="1"/>
  <c r="K18" i="69" s="1"/>
  <c r="G19" i="69"/>
  <c r="H19" i="69"/>
  <c r="I19" i="69" s="1"/>
  <c r="J19" i="69" s="1"/>
  <c r="K19" i="69" s="1"/>
  <c r="G20" i="69"/>
  <c r="H20" i="69"/>
  <c r="I20" i="69" s="1"/>
  <c r="J20" i="69" s="1"/>
  <c r="K20" i="69" s="1"/>
  <c r="G21" i="69"/>
  <c r="H21" i="69"/>
  <c r="I21" i="69"/>
  <c r="J21" i="69"/>
  <c r="K21" i="69"/>
  <c r="G22" i="69"/>
  <c r="H22" i="69"/>
  <c r="I22" i="69"/>
  <c r="J22" i="69"/>
  <c r="K22" i="69"/>
  <c r="G23" i="69"/>
  <c r="H23" i="69"/>
  <c r="I23" i="69"/>
  <c r="J23" i="69"/>
  <c r="K23" i="69"/>
  <c r="G24" i="69"/>
  <c r="H24" i="69"/>
  <c r="I24" i="69"/>
  <c r="J24" i="69"/>
  <c r="K24" i="69"/>
  <c r="G25" i="69"/>
  <c r="H25" i="69"/>
  <c r="I25" i="69"/>
  <c r="J25" i="69" s="1"/>
  <c r="K25" i="69" s="1"/>
  <c r="G26" i="69"/>
  <c r="H26" i="69"/>
  <c r="I26" i="69"/>
  <c r="J26" i="69" s="1"/>
  <c r="K26" i="69" s="1"/>
  <c r="G27" i="69"/>
  <c r="H27" i="69"/>
  <c r="I27" i="69" s="1"/>
  <c r="J27" i="69" s="1"/>
  <c r="K27" i="69" s="1"/>
  <c r="G28" i="69"/>
  <c r="H28" i="69"/>
  <c r="I28" i="69" s="1"/>
  <c r="J28" i="69" s="1"/>
  <c r="K28" i="69" s="1"/>
  <c r="G29" i="69"/>
  <c r="H29" i="69"/>
  <c r="I29" i="69"/>
  <c r="J29" i="69"/>
  <c r="K29" i="69"/>
  <c r="G30" i="69"/>
  <c r="H30" i="69"/>
  <c r="I30" i="69"/>
  <c r="J30" i="69"/>
  <c r="K30" i="69"/>
  <c r="G31" i="69"/>
  <c r="H31" i="69"/>
  <c r="I31" i="69"/>
  <c r="J31" i="69"/>
  <c r="K31" i="69" s="1"/>
  <c r="G32" i="69"/>
  <c r="H32" i="69"/>
  <c r="I32" i="69"/>
  <c r="J32" i="69"/>
  <c r="K32" i="69"/>
  <c r="G33" i="69"/>
  <c r="H33" i="69"/>
  <c r="I33" i="69" s="1"/>
  <c r="J33" i="69" s="1"/>
  <c r="K33" i="69" s="1"/>
  <c r="G34" i="69"/>
  <c r="H34" i="69"/>
  <c r="I34" i="69"/>
  <c r="J34" i="69" s="1"/>
  <c r="K34" i="69" s="1"/>
  <c r="G35" i="69"/>
  <c r="H35" i="69"/>
  <c r="I35" i="69" s="1"/>
  <c r="J35" i="69" s="1"/>
  <c r="K35" i="69" s="1"/>
  <c r="G36" i="69"/>
  <c r="H36" i="69"/>
  <c r="I36" i="69"/>
  <c r="J36" i="69"/>
  <c r="K36" i="69"/>
  <c r="G37" i="69"/>
  <c r="H37" i="69"/>
  <c r="I37" i="69"/>
  <c r="J37" i="69"/>
  <c r="K37" i="69"/>
  <c r="G38" i="69"/>
  <c r="H38" i="69"/>
  <c r="I38" i="69"/>
  <c r="J38" i="69"/>
  <c r="K38" i="69"/>
  <c r="G39" i="69"/>
  <c r="H39" i="69"/>
  <c r="I39" i="69"/>
  <c r="J39" i="69"/>
  <c r="K39" i="69" s="1"/>
  <c r="G40" i="69"/>
  <c r="H40" i="69"/>
  <c r="I40" i="69"/>
  <c r="J40" i="69"/>
  <c r="K40" i="69"/>
  <c r="G41" i="69"/>
  <c r="H41" i="69"/>
  <c r="I41" i="69"/>
  <c r="J41" i="69" s="1"/>
  <c r="K41" i="69" s="1"/>
  <c r="G42" i="69"/>
  <c r="H42" i="69"/>
  <c r="I42" i="69"/>
  <c r="J42" i="69" s="1"/>
  <c r="K42" i="69" s="1"/>
  <c r="G43" i="69"/>
  <c r="H43" i="69"/>
  <c r="I43" i="69" s="1"/>
  <c r="J43" i="69" s="1"/>
  <c r="K43" i="69" s="1"/>
  <c r="G44" i="69"/>
  <c r="H44" i="69"/>
  <c r="I44" i="69"/>
  <c r="J44" i="69"/>
  <c r="K44" i="69"/>
  <c r="G45" i="69"/>
  <c r="H45" i="69"/>
  <c r="I45" i="69"/>
  <c r="J45" i="69"/>
  <c r="K45" i="69"/>
  <c r="G46" i="69"/>
  <c r="H46" i="69"/>
  <c r="I46" i="69"/>
  <c r="J46" i="69"/>
  <c r="K46" i="69"/>
  <c r="G47" i="69"/>
  <c r="H47" i="69"/>
  <c r="I47" i="69"/>
  <c r="J47" i="69"/>
  <c r="K47" i="69" s="1"/>
  <c r="G48" i="69"/>
  <c r="H48" i="69"/>
  <c r="I48" i="69"/>
  <c r="J48" i="69"/>
  <c r="K48" i="69" s="1"/>
  <c r="G49" i="69"/>
  <c r="H49" i="69"/>
  <c r="I49" i="69"/>
  <c r="J49" i="69"/>
  <c r="K49" i="69" s="1"/>
  <c r="G50" i="69"/>
  <c r="H50" i="69"/>
  <c r="I50" i="69" s="1"/>
  <c r="J50" i="69" s="1"/>
  <c r="K50" i="69" s="1"/>
  <c r="G51" i="69"/>
  <c r="H51" i="69"/>
  <c r="I51" i="69" s="1"/>
  <c r="J51" i="69" s="1"/>
  <c r="K51" i="69" s="1"/>
  <c r="G52" i="69"/>
  <c r="H52" i="69"/>
  <c r="I52" i="69"/>
  <c r="J52" i="69"/>
  <c r="K52" i="69"/>
  <c r="G53" i="69"/>
  <c r="H53" i="69"/>
  <c r="I53" i="69"/>
  <c r="J53" i="69"/>
  <c r="K53" i="69"/>
  <c r="G54" i="69"/>
  <c r="H54" i="69"/>
  <c r="I54" i="69"/>
  <c r="J54" i="69"/>
  <c r="K54" i="69"/>
  <c r="G55" i="69"/>
  <c r="H55" i="69"/>
  <c r="I55" i="69"/>
  <c r="J55" i="69"/>
  <c r="K55" i="69"/>
  <c r="G56" i="69"/>
  <c r="H56" i="69"/>
  <c r="I56" i="69" s="1"/>
  <c r="J56" i="69" s="1"/>
  <c r="K56" i="69" s="1"/>
  <c r="G57" i="69"/>
  <c r="H57" i="69"/>
  <c r="I57" i="69"/>
  <c r="J57" i="69"/>
  <c r="K57" i="69" s="1"/>
  <c r="G58" i="69"/>
  <c r="H58" i="69"/>
  <c r="I58" i="69" s="1"/>
  <c r="J58" i="69" s="1"/>
  <c r="K58" i="69" s="1"/>
  <c r="G59" i="69"/>
  <c r="H59" i="69"/>
  <c r="I59" i="69" s="1"/>
  <c r="J59" i="69" s="1"/>
  <c r="K59" i="69" s="1"/>
  <c r="G60" i="69"/>
  <c r="H60" i="69"/>
  <c r="I60" i="69"/>
  <c r="J60" i="69"/>
  <c r="K60" i="69"/>
  <c r="G61" i="69"/>
  <c r="H61" i="69"/>
  <c r="I61" i="69"/>
  <c r="J61" i="69"/>
  <c r="K61" i="69"/>
  <c r="G62" i="69"/>
  <c r="H62" i="69"/>
  <c r="I62" i="69"/>
  <c r="J62" i="69"/>
  <c r="K62" i="69"/>
  <c r="M11" i="70" l="1"/>
  <c r="M52" i="70"/>
  <c r="M60" i="70"/>
  <c r="M19" i="70"/>
  <c r="M44" i="70"/>
  <c r="M53" i="70"/>
  <c r="M54" i="70"/>
  <c r="M61" i="70"/>
  <c r="M62" i="70"/>
  <c r="M36" i="70"/>
  <c r="M45" i="70"/>
  <c r="M46" i="70"/>
  <c r="M51" i="70"/>
  <c r="M59" i="70"/>
  <c r="M28" i="70"/>
  <c r="M37" i="70"/>
  <c r="M38" i="70"/>
  <c r="M43" i="70"/>
  <c r="M20" i="70"/>
  <c r="M29" i="70"/>
  <c r="M30" i="70"/>
  <c r="M35" i="70"/>
  <c r="M58" i="70"/>
  <c r="N58" i="70" s="1"/>
  <c r="E58" i="70" s="1"/>
  <c r="M47" i="70"/>
  <c r="M18" i="70"/>
  <c r="N18" i="70"/>
  <c r="E18" i="70" s="1"/>
  <c r="L13" i="70"/>
  <c r="L14" i="70"/>
  <c r="N14" i="70" s="1"/>
  <c r="E14" i="70" s="1"/>
  <c r="L47" i="70"/>
  <c r="L54" i="70"/>
  <c r="L61" i="70"/>
  <c r="L62" i="70"/>
  <c r="N62" i="70" s="1"/>
  <c r="E62" i="70" s="1"/>
  <c r="L52" i="70"/>
  <c r="L55" i="70"/>
  <c r="L60" i="70"/>
  <c r="N60" i="70" s="1"/>
  <c r="E60" i="70" s="1"/>
  <c r="L44" i="70"/>
  <c r="L53" i="70"/>
  <c r="L36" i="70"/>
  <c r="N36" i="70" s="1"/>
  <c r="E36" i="70" s="1"/>
  <c r="L39" i="70"/>
  <c r="N39" i="70" s="1"/>
  <c r="E39" i="70" s="1"/>
  <c r="L45" i="70"/>
  <c r="N45" i="70" s="1"/>
  <c r="E45" i="70" s="1"/>
  <c r="L46" i="70"/>
  <c r="L59" i="70"/>
  <c r="L28" i="70"/>
  <c r="L31" i="70"/>
  <c r="L37" i="70"/>
  <c r="L38" i="70"/>
  <c r="N38" i="70" s="1"/>
  <c r="E38" i="70" s="1"/>
  <c r="L20" i="70"/>
  <c r="N20" i="70" s="1"/>
  <c r="E20" i="70" s="1"/>
  <c r="L23" i="70"/>
  <c r="N23" i="70" s="1"/>
  <c r="E23" i="70" s="1"/>
  <c r="L29" i="70"/>
  <c r="L30" i="70"/>
  <c r="L12" i="70"/>
  <c r="N12" i="70" s="1"/>
  <c r="E12" i="70" s="1"/>
  <c r="L15" i="70"/>
  <c r="L21" i="70"/>
  <c r="N21" i="70" s="1"/>
  <c r="E21" i="70" s="1"/>
  <c r="L22" i="70"/>
  <c r="N22" i="70" s="1"/>
  <c r="E22" i="70" s="1"/>
  <c r="L43" i="70"/>
  <c r="N43" i="70" s="1"/>
  <c r="E43" i="70" s="1"/>
  <c r="L40" i="70"/>
  <c r="N40" i="70" s="1"/>
  <c r="E40" i="70" s="1"/>
  <c r="L24" i="70"/>
  <c r="N24" i="70" s="1"/>
  <c r="E24" i="70" s="1"/>
  <c r="M55" i="70"/>
  <c r="M50" i="70"/>
  <c r="N34" i="70"/>
  <c r="E34" i="70" s="1"/>
  <c r="N42" i="70"/>
  <c r="E42" i="70" s="1"/>
  <c r="N57" i="70"/>
  <c r="E57" i="70" s="1"/>
  <c r="N26" i="70"/>
  <c r="E26" i="70" s="1"/>
  <c r="M34" i="70"/>
  <c r="M42" i="70"/>
  <c r="M16" i="70"/>
  <c r="N32" i="70"/>
  <c r="E32" i="70" s="1"/>
  <c r="M40" i="70"/>
  <c r="N49" i="70"/>
  <c r="E49" i="70" s="1"/>
  <c r="M33" i="70"/>
  <c r="N33" i="70" s="1"/>
  <c r="E33" i="70" s="1"/>
  <c r="M48" i="70"/>
  <c r="M14" i="70"/>
  <c r="M26" i="70"/>
  <c r="M23" i="70"/>
  <c r="L50" i="70"/>
  <c r="N50" i="70" s="1"/>
  <c r="E50" i="70" s="1"/>
  <c r="M13" i="70"/>
  <c r="M32" i="70"/>
  <c r="M39" i="70"/>
  <c r="L41" i="70"/>
  <c r="M31" i="70"/>
  <c r="L35" i="70"/>
  <c r="L19" i="70"/>
  <c r="N19" i="70" s="1"/>
  <c r="E19" i="70" s="1"/>
  <c r="M15" i="70"/>
  <c r="M17" i="70"/>
  <c r="N17" i="70" s="1"/>
  <c r="E17" i="70" s="1"/>
  <c r="L11" i="70"/>
  <c r="N11" i="70" s="1"/>
  <c r="E11" i="70" s="1"/>
  <c r="L51" i="70"/>
  <c r="L16" i="70"/>
  <c r="L56" i="70"/>
  <c r="N56" i="70" s="1"/>
  <c r="E56" i="70" s="1"/>
  <c r="L10" i="70"/>
  <c r="N10" i="70" s="1"/>
  <c r="L48" i="70"/>
  <c r="N48" i="70" s="1"/>
  <c r="E48" i="70" s="1"/>
  <c r="M41" i="70"/>
  <c r="M25" i="70"/>
  <c r="N25" i="70" s="1"/>
  <c r="E25" i="70" s="1"/>
  <c r="M12" i="70"/>
  <c r="M22" i="70"/>
  <c r="L36" i="69"/>
  <c r="L57" i="69"/>
  <c r="L51" i="69"/>
  <c r="I6" i="69"/>
  <c r="L10" i="69"/>
  <c r="L40" i="69"/>
  <c r="L19" i="69"/>
  <c r="L17" i="69"/>
  <c r="L41" i="69"/>
  <c r="L50" i="69"/>
  <c r="L20" i="69"/>
  <c r="L59" i="69"/>
  <c r="L42" i="69"/>
  <c r="L32" i="69"/>
  <c r="L49" i="69"/>
  <c r="L43" i="69"/>
  <c r="L26" i="69"/>
  <c r="L56" i="69"/>
  <c r="L18" i="69"/>
  <c r="L27" i="69"/>
  <c r="L25" i="69"/>
  <c r="I7" i="69"/>
  <c r="L48" i="69"/>
  <c r="L34" i="69"/>
  <c r="L58" i="69"/>
  <c r="L35" i="69"/>
  <c r="L33" i="69"/>
  <c r="B6" i="68"/>
  <c r="I6" i="68"/>
  <c r="B7" i="68"/>
  <c r="E10" i="68"/>
  <c r="G10" i="68"/>
  <c r="L10" i="68" s="1"/>
  <c r="H10" i="68"/>
  <c r="I10" i="68"/>
  <c r="J10" i="68"/>
  <c r="K10" i="68" s="1"/>
  <c r="G11" i="68"/>
  <c r="L11" i="68" s="1"/>
  <c r="H11" i="68"/>
  <c r="I11" i="68" s="1"/>
  <c r="J11" i="68" s="1"/>
  <c r="K11" i="68" s="1"/>
  <c r="G12" i="68"/>
  <c r="L12" i="68" s="1"/>
  <c r="H12" i="68"/>
  <c r="I12" i="68" s="1"/>
  <c r="J12" i="68" s="1"/>
  <c r="K12" i="68" s="1"/>
  <c r="G13" i="68"/>
  <c r="L13" i="68" s="1"/>
  <c r="H13" i="68"/>
  <c r="I13" i="68" s="1"/>
  <c r="J13" i="68" s="1"/>
  <c r="K13" i="68" s="1"/>
  <c r="G14" i="68"/>
  <c r="H14" i="68"/>
  <c r="I14" i="68"/>
  <c r="J14" i="68" s="1"/>
  <c r="K14" i="68" s="1"/>
  <c r="L14" i="68"/>
  <c r="G15" i="68"/>
  <c r="H15" i="68"/>
  <c r="I15" i="68" s="1"/>
  <c r="J15" i="68" s="1"/>
  <c r="K15" i="68"/>
  <c r="L15" i="68"/>
  <c r="G16" i="68"/>
  <c r="H16" i="68"/>
  <c r="I16" i="68"/>
  <c r="J16" i="68"/>
  <c r="K16" i="68"/>
  <c r="L16" i="68"/>
  <c r="G17" i="68"/>
  <c r="H17" i="68"/>
  <c r="I17" i="68"/>
  <c r="J17" i="68" s="1"/>
  <c r="K17" i="68" s="1"/>
  <c r="L17" i="68"/>
  <c r="G18" i="68"/>
  <c r="L18" i="68" s="1"/>
  <c r="H18" i="68"/>
  <c r="I18" i="68"/>
  <c r="J18" i="68"/>
  <c r="K18" i="68" s="1"/>
  <c r="G19" i="68"/>
  <c r="L19" i="68" s="1"/>
  <c r="H19" i="68"/>
  <c r="I19" i="68"/>
  <c r="J19" i="68"/>
  <c r="K19" i="68" s="1"/>
  <c r="G20" i="68"/>
  <c r="L20" i="68" s="1"/>
  <c r="H20" i="68"/>
  <c r="I20" i="68" s="1"/>
  <c r="J20" i="68" s="1"/>
  <c r="K20" i="68" s="1"/>
  <c r="G21" i="68"/>
  <c r="L21" i="68" s="1"/>
  <c r="H21" i="68"/>
  <c r="I21" i="68" s="1"/>
  <c r="J21" i="68" s="1"/>
  <c r="K21" i="68" s="1"/>
  <c r="G22" i="68"/>
  <c r="L22" i="68" s="1"/>
  <c r="H22" i="68"/>
  <c r="I22" i="68"/>
  <c r="J22" i="68" s="1"/>
  <c r="K22" i="68" s="1"/>
  <c r="G23" i="68"/>
  <c r="H23" i="68"/>
  <c r="I23" i="68" s="1"/>
  <c r="J23" i="68" s="1"/>
  <c r="K23" i="68" s="1"/>
  <c r="L23" i="68"/>
  <c r="G24" i="68"/>
  <c r="H24" i="68"/>
  <c r="I24" i="68"/>
  <c r="J24" i="68"/>
  <c r="K24" i="68" s="1"/>
  <c r="L24" i="68"/>
  <c r="G25" i="68"/>
  <c r="H25" i="68"/>
  <c r="I25" i="68"/>
  <c r="J25" i="68"/>
  <c r="K25" i="68" s="1"/>
  <c r="L25" i="68"/>
  <c r="G26" i="68"/>
  <c r="L26" i="68" s="1"/>
  <c r="H26" i="68"/>
  <c r="I26" i="68"/>
  <c r="J26" i="68"/>
  <c r="K26" i="68"/>
  <c r="G27" i="68"/>
  <c r="L27" i="68" s="1"/>
  <c r="H27" i="68"/>
  <c r="I27" i="68" s="1"/>
  <c r="J27" i="68" s="1"/>
  <c r="K27" i="68" s="1"/>
  <c r="G28" i="68"/>
  <c r="L28" i="68" s="1"/>
  <c r="H28" i="68"/>
  <c r="I28" i="68"/>
  <c r="J28" i="68" s="1"/>
  <c r="K28" i="68" s="1"/>
  <c r="G29" i="68"/>
  <c r="L29" i="68" s="1"/>
  <c r="H29" i="68"/>
  <c r="I29" i="68" s="1"/>
  <c r="J29" i="68" s="1"/>
  <c r="K29" i="68" s="1"/>
  <c r="G30" i="68"/>
  <c r="L30" i="68" s="1"/>
  <c r="H30" i="68"/>
  <c r="I30" i="68"/>
  <c r="J30" i="68" s="1"/>
  <c r="K30" i="68" s="1"/>
  <c r="G31" i="68"/>
  <c r="H31" i="68"/>
  <c r="I31" i="68" s="1"/>
  <c r="J31" i="68" s="1"/>
  <c r="K31" i="68"/>
  <c r="L31" i="68"/>
  <c r="G32" i="68"/>
  <c r="H32" i="68"/>
  <c r="I32" i="68"/>
  <c r="J32" i="68"/>
  <c r="K32" i="68"/>
  <c r="L32" i="68"/>
  <c r="G33" i="68"/>
  <c r="H33" i="68"/>
  <c r="I33" i="68"/>
  <c r="J33" i="68"/>
  <c r="K33" i="68"/>
  <c r="L33" i="68"/>
  <c r="G34" i="68"/>
  <c r="L34" i="68" s="1"/>
  <c r="H34" i="68"/>
  <c r="I34" i="68" s="1"/>
  <c r="J34" i="68" s="1"/>
  <c r="K34" i="68" s="1"/>
  <c r="G35" i="68"/>
  <c r="L35" i="68" s="1"/>
  <c r="H35" i="68"/>
  <c r="I35" i="68"/>
  <c r="J35" i="68"/>
  <c r="K35" i="68" s="1"/>
  <c r="G36" i="68"/>
  <c r="L36" i="68" s="1"/>
  <c r="H36" i="68"/>
  <c r="I36" i="68"/>
  <c r="J36" i="68" s="1"/>
  <c r="K36" i="68" s="1"/>
  <c r="G37" i="68"/>
  <c r="L37" i="68" s="1"/>
  <c r="H37" i="68"/>
  <c r="I37" i="68" s="1"/>
  <c r="J37" i="68" s="1"/>
  <c r="K37" i="68" s="1"/>
  <c r="G38" i="68"/>
  <c r="H38" i="68"/>
  <c r="I38" i="68"/>
  <c r="J38" i="68" s="1"/>
  <c r="K38" i="68" s="1"/>
  <c r="L38" i="68"/>
  <c r="G39" i="68"/>
  <c r="H39" i="68"/>
  <c r="I39" i="68" s="1"/>
  <c r="J39" i="68" s="1"/>
  <c r="K39" i="68"/>
  <c r="L39" i="68"/>
  <c r="G40" i="68"/>
  <c r="H40" i="68"/>
  <c r="I40" i="68"/>
  <c r="J40" i="68"/>
  <c r="K40" i="68"/>
  <c r="L40" i="68"/>
  <c r="G41" i="68"/>
  <c r="H41" i="68"/>
  <c r="I41" i="68"/>
  <c r="J41" i="68"/>
  <c r="K41" i="68"/>
  <c r="L41" i="68"/>
  <c r="G42" i="68"/>
  <c r="L42" i="68" s="1"/>
  <c r="H42" i="68"/>
  <c r="I42" i="68"/>
  <c r="J42" i="68" s="1"/>
  <c r="K42" i="68" s="1"/>
  <c r="G43" i="68"/>
  <c r="L43" i="68" s="1"/>
  <c r="H43" i="68"/>
  <c r="I43" i="68"/>
  <c r="J43" i="68"/>
  <c r="K43" i="68" s="1"/>
  <c r="G44" i="68"/>
  <c r="L44" i="68" s="1"/>
  <c r="H44" i="68"/>
  <c r="I44" i="68"/>
  <c r="J44" i="68" s="1"/>
  <c r="K44" i="68" s="1"/>
  <c r="G45" i="68"/>
  <c r="L45" i="68" s="1"/>
  <c r="H45" i="68"/>
  <c r="I45" i="68" s="1"/>
  <c r="J45" i="68" s="1"/>
  <c r="K45" i="68" s="1"/>
  <c r="G46" i="68"/>
  <c r="H46" i="68"/>
  <c r="I46" i="68"/>
  <c r="J46" i="68" s="1"/>
  <c r="K46" i="68" s="1"/>
  <c r="L46" i="68"/>
  <c r="G47" i="68"/>
  <c r="H47" i="68"/>
  <c r="I47" i="68" s="1"/>
  <c r="J47" i="68" s="1"/>
  <c r="K47" i="68"/>
  <c r="L47" i="68"/>
  <c r="G48" i="68"/>
  <c r="H48" i="68"/>
  <c r="I48" i="68"/>
  <c r="J48" i="68"/>
  <c r="K48" i="68"/>
  <c r="L48" i="68"/>
  <c r="G49" i="68"/>
  <c r="H49" i="68"/>
  <c r="I49" i="68"/>
  <c r="J49" i="68" s="1"/>
  <c r="K49" i="68" s="1"/>
  <c r="L49" i="68"/>
  <c r="G50" i="68"/>
  <c r="L50" i="68" s="1"/>
  <c r="H50" i="68"/>
  <c r="I50" i="68"/>
  <c r="J50" i="68"/>
  <c r="K50" i="68"/>
  <c r="G51" i="68"/>
  <c r="L51" i="68" s="1"/>
  <c r="H51" i="68"/>
  <c r="I51" i="68"/>
  <c r="J51" i="68"/>
  <c r="K51" i="68" s="1"/>
  <c r="G52" i="68"/>
  <c r="L52" i="68" s="1"/>
  <c r="H52" i="68"/>
  <c r="I52" i="68"/>
  <c r="J52" i="68" s="1"/>
  <c r="K52" i="68" s="1"/>
  <c r="G53" i="68"/>
  <c r="L53" i="68" s="1"/>
  <c r="H53" i="68"/>
  <c r="I53" i="68" s="1"/>
  <c r="J53" i="68" s="1"/>
  <c r="K53" i="68" s="1"/>
  <c r="G54" i="68"/>
  <c r="L54" i="68" s="1"/>
  <c r="H54" i="68"/>
  <c r="I54" i="68"/>
  <c r="J54" i="68" s="1"/>
  <c r="K54" i="68" s="1"/>
  <c r="G55" i="68"/>
  <c r="H55" i="68"/>
  <c r="I55" i="68" s="1"/>
  <c r="J55" i="68" s="1"/>
  <c r="K55" i="68" s="1"/>
  <c r="L55" i="68"/>
  <c r="G56" i="68"/>
  <c r="H56" i="68"/>
  <c r="I56" i="68"/>
  <c r="J56" i="68"/>
  <c r="K56" i="68" s="1"/>
  <c r="L56" i="68"/>
  <c r="G57" i="68"/>
  <c r="H57" i="68"/>
  <c r="I57" i="68"/>
  <c r="J57" i="68"/>
  <c r="K57" i="68"/>
  <c r="L57" i="68"/>
  <c r="G58" i="68"/>
  <c r="L58" i="68" s="1"/>
  <c r="H58" i="68"/>
  <c r="I58" i="68"/>
  <c r="J58" i="68"/>
  <c r="K58" i="68"/>
  <c r="G59" i="68"/>
  <c r="L59" i="68" s="1"/>
  <c r="H59" i="68"/>
  <c r="I59" i="68"/>
  <c r="J59" i="68"/>
  <c r="K59" i="68" s="1"/>
  <c r="G60" i="68"/>
  <c r="L60" i="68" s="1"/>
  <c r="H60" i="68"/>
  <c r="I60" i="68"/>
  <c r="J60" i="68" s="1"/>
  <c r="K60" i="68" s="1"/>
  <c r="G61" i="68"/>
  <c r="H61" i="68"/>
  <c r="I61" i="68" s="1"/>
  <c r="J61" i="68"/>
  <c r="K61" i="68" s="1"/>
  <c r="L61" i="68"/>
  <c r="G62" i="68"/>
  <c r="H62" i="68"/>
  <c r="I62" i="68"/>
  <c r="J62" i="68" s="1"/>
  <c r="K62" i="68"/>
  <c r="L62" i="68"/>
  <c r="N61" i="70" l="1"/>
  <c r="E61" i="70" s="1"/>
  <c r="N37" i="70"/>
  <c r="E37" i="70" s="1"/>
  <c r="N15" i="70"/>
  <c r="E15" i="70" s="1"/>
  <c r="N31" i="70"/>
  <c r="E31" i="70" s="1"/>
  <c r="N44" i="70"/>
  <c r="E44" i="70" s="1"/>
  <c r="N16" i="70"/>
  <c r="E16" i="70" s="1"/>
  <c r="N13" i="70"/>
  <c r="E13" i="70" s="1"/>
  <c r="N51" i="70"/>
  <c r="E51" i="70" s="1"/>
  <c r="N30" i="70"/>
  <c r="E30" i="70" s="1"/>
  <c r="N59" i="70"/>
  <c r="E59" i="70" s="1"/>
  <c r="N55" i="70"/>
  <c r="E55" i="70" s="1"/>
  <c r="N54" i="70"/>
  <c r="E54" i="70" s="1"/>
  <c r="N35" i="70"/>
  <c r="E35" i="70" s="1"/>
  <c r="N53" i="70"/>
  <c r="E53" i="70" s="1"/>
  <c r="N47" i="70"/>
  <c r="E47" i="70" s="1"/>
  <c r="N41" i="70"/>
  <c r="E41" i="70" s="1"/>
  <c r="N28" i="70"/>
  <c r="E28" i="70" s="1"/>
  <c r="N29" i="70"/>
  <c r="E29" i="70" s="1"/>
  <c r="N46" i="70"/>
  <c r="E46" i="70" s="1"/>
  <c r="N52" i="70"/>
  <c r="E52" i="70" s="1"/>
  <c r="M60" i="69"/>
  <c r="M29" i="69"/>
  <c r="M44" i="69"/>
  <c r="M46" i="69"/>
  <c r="M51" i="69"/>
  <c r="M54" i="69"/>
  <c r="M59" i="69"/>
  <c r="N59" i="69" s="1"/>
  <c r="E59" i="69" s="1"/>
  <c r="M21" i="69"/>
  <c r="M28" i="69"/>
  <c r="M37" i="69"/>
  <c r="M38" i="69"/>
  <c r="M13" i="69"/>
  <c r="M52" i="69"/>
  <c r="M36" i="69"/>
  <c r="M43" i="69"/>
  <c r="N43" i="69" s="1"/>
  <c r="E43" i="69" s="1"/>
  <c r="M30" i="69"/>
  <c r="M12" i="69"/>
  <c r="M45" i="69"/>
  <c r="M14" i="69"/>
  <c r="M53" i="69"/>
  <c r="M35" i="69"/>
  <c r="M41" i="69"/>
  <c r="N41" i="69" s="1"/>
  <c r="E41" i="69" s="1"/>
  <c r="N51" i="69"/>
  <c r="E51" i="69" s="1"/>
  <c r="N57" i="69"/>
  <c r="E57" i="69" s="1"/>
  <c r="M19" i="69"/>
  <c r="M61" i="69"/>
  <c r="M40" i="69"/>
  <c r="N40" i="69" s="1"/>
  <c r="E40" i="69" s="1"/>
  <c r="N50" i="69"/>
  <c r="E50" i="69" s="1"/>
  <c r="M27" i="69"/>
  <c r="N27" i="69" s="1"/>
  <c r="E27" i="69" s="1"/>
  <c r="M57" i="69"/>
  <c r="L21" i="69"/>
  <c r="L22" i="69"/>
  <c r="N22" i="69" s="1"/>
  <c r="E22" i="69" s="1"/>
  <c r="L61" i="69"/>
  <c r="N61" i="69" s="1"/>
  <c r="E61" i="69" s="1"/>
  <c r="L62" i="69"/>
  <c r="N62" i="69" s="1"/>
  <c r="E62" i="69" s="1"/>
  <c r="L53" i="69"/>
  <c r="N53" i="69" s="1"/>
  <c r="E53" i="69" s="1"/>
  <c r="L39" i="69"/>
  <c r="L29" i="69"/>
  <c r="N29" i="69" s="1"/>
  <c r="E29" i="69" s="1"/>
  <c r="L30" i="69"/>
  <c r="L47" i="69"/>
  <c r="L15" i="69"/>
  <c r="L45" i="69"/>
  <c r="N45" i="69" s="1"/>
  <c r="E45" i="69" s="1"/>
  <c r="L13" i="69"/>
  <c r="N13" i="69" s="1"/>
  <c r="E13" i="69" s="1"/>
  <c r="L54" i="69"/>
  <c r="N54" i="69" s="1"/>
  <c r="E54" i="69" s="1"/>
  <c r="L60" i="69"/>
  <c r="N60" i="69" s="1"/>
  <c r="E60" i="69" s="1"/>
  <c r="L31" i="69"/>
  <c r="L37" i="69"/>
  <c r="L38" i="69"/>
  <c r="N38" i="69" s="1"/>
  <c r="E38" i="69" s="1"/>
  <c r="L46" i="69"/>
  <c r="N46" i="69" s="1"/>
  <c r="E46" i="69" s="1"/>
  <c r="L14" i="69"/>
  <c r="N14" i="69" s="1"/>
  <c r="E14" i="69" s="1"/>
  <c r="L52" i="69"/>
  <c r="N52" i="69" s="1"/>
  <c r="E52" i="69" s="1"/>
  <c r="L55" i="69"/>
  <c r="N55" i="69" s="1"/>
  <c r="E55" i="69" s="1"/>
  <c r="L23" i="69"/>
  <c r="N23" i="69" s="1"/>
  <c r="E23" i="69" s="1"/>
  <c r="M42" i="69"/>
  <c r="N42" i="69" s="1"/>
  <c r="E42" i="69" s="1"/>
  <c r="M18" i="69"/>
  <c r="M20" i="69"/>
  <c r="M48" i="69"/>
  <c r="N48" i="69" s="1"/>
  <c r="E48" i="69" s="1"/>
  <c r="N35" i="69"/>
  <c r="E35" i="69" s="1"/>
  <c r="N20" i="69"/>
  <c r="E20" i="69" s="1"/>
  <c r="M47" i="69"/>
  <c r="N49" i="69"/>
  <c r="E49" i="69" s="1"/>
  <c r="M23" i="69"/>
  <c r="M56" i="69"/>
  <c r="N18" i="69"/>
  <c r="E18" i="69" s="1"/>
  <c r="M34" i="69"/>
  <c r="N34" i="69" s="1"/>
  <c r="E34" i="69" s="1"/>
  <c r="M16" i="69"/>
  <c r="N10" i="69"/>
  <c r="M25" i="69"/>
  <c r="N26" i="69"/>
  <c r="E26" i="69" s="1"/>
  <c r="M49" i="69"/>
  <c r="L11" i="69"/>
  <c r="L12" i="69"/>
  <c r="N12" i="69" s="1"/>
  <c r="E12" i="69" s="1"/>
  <c r="M33" i="69"/>
  <c r="N33" i="69" s="1"/>
  <c r="E33" i="69" s="1"/>
  <c r="M31" i="69"/>
  <c r="L44" i="69"/>
  <c r="N44" i="69" s="1"/>
  <c r="E44" i="69" s="1"/>
  <c r="M26" i="69"/>
  <c r="N25" i="69"/>
  <c r="E25" i="69" s="1"/>
  <c r="N17" i="69"/>
  <c r="E17" i="69" s="1"/>
  <c r="M50" i="69"/>
  <c r="N58" i="69"/>
  <c r="E58" i="69" s="1"/>
  <c r="N19" i="69"/>
  <c r="E19" i="69" s="1"/>
  <c r="M58" i="69"/>
  <c r="M17" i="69"/>
  <c r="M24" i="69"/>
  <c r="N36" i="69"/>
  <c r="E36" i="69" s="1"/>
  <c r="N56" i="69"/>
  <c r="E56" i="69" s="1"/>
  <c r="M11" i="69"/>
  <c r="M55" i="69"/>
  <c r="L24" i="69"/>
  <c r="M10" i="69"/>
  <c r="L28" i="69"/>
  <c r="N28" i="69" s="1"/>
  <c r="E28" i="69" s="1"/>
  <c r="L16" i="69"/>
  <c r="M32" i="69"/>
  <c r="N32" i="69" s="1"/>
  <c r="E32" i="69" s="1"/>
  <c r="M15" i="69"/>
  <c r="M39" i="69"/>
  <c r="M62" i="69"/>
  <c r="M22" i="69"/>
  <c r="I7" i="68"/>
  <c r="B6" i="67"/>
  <c r="B7" i="67"/>
  <c r="E10" i="67"/>
  <c r="G10" i="67"/>
  <c r="I6" i="67" s="1"/>
  <c r="H10" i="67"/>
  <c r="I10" i="67"/>
  <c r="J10" i="67" s="1"/>
  <c r="K10" i="67" s="1"/>
  <c r="G11" i="67"/>
  <c r="L11" i="67" s="1"/>
  <c r="H11" i="67"/>
  <c r="I11" i="67" s="1"/>
  <c r="J11" i="67" s="1"/>
  <c r="K11" i="67" s="1"/>
  <c r="G12" i="67"/>
  <c r="H12" i="67"/>
  <c r="I12" i="67" s="1"/>
  <c r="J12" i="67" s="1"/>
  <c r="K12" i="67" s="1"/>
  <c r="G13" i="67"/>
  <c r="H13" i="67"/>
  <c r="I13" i="67" s="1"/>
  <c r="J13" i="67" s="1"/>
  <c r="K13" i="67" s="1"/>
  <c r="G14" i="67"/>
  <c r="H14" i="67"/>
  <c r="I14" i="67"/>
  <c r="J14" i="67"/>
  <c r="K14" i="67"/>
  <c r="L14" i="67"/>
  <c r="G15" i="67"/>
  <c r="H15" i="67"/>
  <c r="I15" i="67"/>
  <c r="J15" i="67"/>
  <c r="K15" i="67"/>
  <c r="L15" i="67"/>
  <c r="G16" i="67"/>
  <c r="L16" i="67" s="1"/>
  <c r="H16" i="67"/>
  <c r="I16" i="67"/>
  <c r="J16" i="67"/>
  <c r="K16" i="67"/>
  <c r="G17" i="67"/>
  <c r="L17" i="67" s="1"/>
  <c r="H17" i="67"/>
  <c r="I17" i="67"/>
  <c r="J17" i="67"/>
  <c r="K17" i="67" s="1"/>
  <c r="G18" i="67"/>
  <c r="L18" i="67" s="1"/>
  <c r="H18" i="67"/>
  <c r="I18" i="67" s="1"/>
  <c r="J18" i="67" s="1"/>
  <c r="K18" i="67" s="1"/>
  <c r="G19" i="67"/>
  <c r="H19" i="67"/>
  <c r="I19" i="67" s="1"/>
  <c r="J19" i="67" s="1"/>
  <c r="K19" i="67" s="1"/>
  <c r="G20" i="67"/>
  <c r="L20" i="67" s="1"/>
  <c r="H20" i="67"/>
  <c r="I20" i="67" s="1"/>
  <c r="J20" i="67" s="1"/>
  <c r="K20" i="67" s="1"/>
  <c r="G21" i="67"/>
  <c r="H21" i="67"/>
  <c r="I21" i="67" s="1"/>
  <c r="J21" i="67" s="1"/>
  <c r="K21" i="67" s="1"/>
  <c r="G22" i="67"/>
  <c r="H22" i="67"/>
  <c r="I22" i="67"/>
  <c r="J22" i="67"/>
  <c r="K22" i="67"/>
  <c r="G23" i="67"/>
  <c r="H23" i="67"/>
  <c r="I23" i="67"/>
  <c r="J23" i="67"/>
  <c r="K23" i="67"/>
  <c r="G24" i="67"/>
  <c r="H24" i="67"/>
  <c r="I24" i="67"/>
  <c r="J24" i="67"/>
  <c r="K24" i="67"/>
  <c r="G25" i="67"/>
  <c r="L25" i="67" s="1"/>
  <c r="H25" i="67"/>
  <c r="I25" i="67"/>
  <c r="J25" i="67"/>
  <c r="K25" i="67" s="1"/>
  <c r="G26" i="67"/>
  <c r="L26" i="67" s="1"/>
  <c r="H26" i="67"/>
  <c r="I26" i="67"/>
  <c r="J26" i="67" s="1"/>
  <c r="K26" i="67" s="1"/>
  <c r="G27" i="67"/>
  <c r="L27" i="67" s="1"/>
  <c r="H27" i="67"/>
  <c r="I27" i="67" s="1"/>
  <c r="J27" i="67" s="1"/>
  <c r="K27" i="67" s="1"/>
  <c r="G28" i="67"/>
  <c r="H28" i="67"/>
  <c r="I28" i="67" s="1"/>
  <c r="J28" i="67" s="1"/>
  <c r="K28" i="67" s="1"/>
  <c r="G29" i="67"/>
  <c r="H29" i="67"/>
  <c r="I29" i="67" s="1"/>
  <c r="J29" i="67" s="1"/>
  <c r="K29" i="67" s="1"/>
  <c r="G30" i="67"/>
  <c r="H30" i="67"/>
  <c r="I30" i="67"/>
  <c r="J30" i="67"/>
  <c r="K30" i="67"/>
  <c r="L30" i="67"/>
  <c r="G31" i="67"/>
  <c r="H31" i="67"/>
  <c r="I31" i="67"/>
  <c r="J31" i="67"/>
  <c r="K31" i="67"/>
  <c r="L31" i="67"/>
  <c r="G32" i="67"/>
  <c r="L32" i="67" s="1"/>
  <c r="H32" i="67"/>
  <c r="I32" i="67"/>
  <c r="J32" i="67"/>
  <c r="K32" i="67"/>
  <c r="G33" i="67"/>
  <c r="L33" i="67" s="1"/>
  <c r="H33" i="67"/>
  <c r="I33" i="67"/>
  <c r="J33" i="67"/>
  <c r="K33" i="67" s="1"/>
  <c r="G34" i="67"/>
  <c r="L34" i="67" s="1"/>
  <c r="H34" i="67"/>
  <c r="I34" i="67" s="1"/>
  <c r="J34" i="67" s="1"/>
  <c r="K34" i="67" s="1"/>
  <c r="G35" i="67"/>
  <c r="H35" i="67"/>
  <c r="I35" i="67" s="1"/>
  <c r="J35" i="67" s="1"/>
  <c r="K35" i="67" s="1"/>
  <c r="G36" i="67"/>
  <c r="L36" i="67" s="1"/>
  <c r="H36" i="67"/>
  <c r="I36" i="67"/>
  <c r="J36" i="67" s="1"/>
  <c r="K36" i="67" s="1"/>
  <c r="G37" i="67"/>
  <c r="H37" i="67"/>
  <c r="I37" i="67" s="1"/>
  <c r="J37" i="67" s="1"/>
  <c r="K37" i="67" s="1"/>
  <c r="G38" i="67"/>
  <c r="H38" i="67"/>
  <c r="I38" i="67"/>
  <c r="J38" i="67"/>
  <c r="K38" i="67"/>
  <c r="L38" i="67"/>
  <c r="G39" i="67"/>
  <c r="H39" i="67"/>
  <c r="I39" i="67"/>
  <c r="J39" i="67"/>
  <c r="K39" i="67"/>
  <c r="G40" i="67"/>
  <c r="L40" i="67" s="1"/>
  <c r="H40" i="67"/>
  <c r="I40" i="67"/>
  <c r="J40" i="67"/>
  <c r="K40" i="67"/>
  <c r="G41" i="67"/>
  <c r="H41" i="67"/>
  <c r="I41" i="67"/>
  <c r="J41" i="67"/>
  <c r="K41" i="67" s="1"/>
  <c r="G42" i="67"/>
  <c r="L42" i="67" s="1"/>
  <c r="H42" i="67"/>
  <c r="I42" i="67"/>
  <c r="J42" i="67" s="1"/>
  <c r="K42" i="67" s="1"/>
  <c r="G43" i="67"/>
  <c r="L43" i="67" s="1"/>
  <c r="H43" i="67"/>
  <c r="I43" i="67" s="1"/>
  <c r="J43" i="67" s="1"/>
  <c r="K43" i="67" s="1"/>
  <c r="G44" i="67"/>
  <c r="H44" i="67"/>
  <c r="I44" i="67"/>
  <c r="J44" i="67" s="1"/>
  <c r="K44" i="67" s="1"/>
  <c r="G45" i="67"/>
  <c r="H45" i="67"/>
  <c r="I45" i="67" s="1"/>
  <c r="J45" i="67" s="1"/>
  <c r="K45" i="67" s="1"/>
  <c r="G46" i="67"/>
  <c r="H46" i="67"/>
  <c r="I46" i="67"/>
  <c r="J46" i="67"/>
  <c r="K46" i="67"/>
  <c r="G47" i="67"/>
  <c r="H47" i="67"/>
  <c r="I47" i="67"/>
  <c r="J47" i="67"/>
  <c r="K47" i="67"/>
  <c r="L47" i="67"/>
  <c r="G48" i="67"/>
  <c r="H48" i="67"/>
  <c r="I48" i="67"/>
  <c r="J48" i="67"/>
  <c r="K48" i="67"/>
  <c r="G49" i="67"/>
  <c r="L49" i="67" s="1"/>
  <c r="H49" i="67"/>
  <c r="I49" i="67"/>
  <c r="J49" i="67" s="1"/>
  <c r="K49" i="67" s="1"/>
  <c r="G50" i="67"/>
  <c r="H50" i="67"/>
  <c r="I50" i="67"/>
  <c r="J50" i="67" s="1"/>
  <c r="K50" i="67" s="1"/>
  <c r="G51" i="67"/>
  <c r="L51" i="67" s="1"/>
  <c r="H51" i="67"/>
  <c r="I51" i="67" s="1"/>
  <c r="J51" i="67" s="1"/>
  <c r="K51" i="67" s="1"/>
  <c r="G52" i="67"/>
  <c r="H52" i="67"/>
  <c r="I52" i="67"/>
  <c r="J52" i="67" s="1"/>
  <c r="K52" i="67" s="1"/>
  <c r="G53" i="67"/>
  <c r="H53" i="67"/>
  <c r="I53" i="67" s="1"/>
  <c r="J53" i="67" s="1"/>
  <c r="K53" i="67" s="1"/>
  <c r="G54" i="67"/>
  <c r="H54" i="67"/>
  <c r="I54" i="67"/>
  <c r="J54" i="67"/>
  <c r="K54" i="67"/>
  <c r="G55" i="67"/>
  <c r="H55" i="67"/>
  <c r="I55" i="67"/>
  <c r="J55" i="67"/>
  <c r="K55" i="67"/>
  <c r="G56" i="67"/>
  <c r="H56" i="67"/>
  <c r="I56" i="67"/>
  <c r="J56" i="67"/>
  <c r="K56" i="67"/>
  <c r="G57" i="67"/>
  <c r="L57" i="67" s="1"/>
  <c r="H57" i="67"/>
  <c r="I57" i="67" s="1"/>
  <c r="J57" i="67" s="1"/>
  <c r="K57" i="67" s="1"/>
  <c r="G58" i="67"/>
  <c r="H58" i="67"/>
  <c r="I58" i="67"/>
  <c r="J58" i="67" s="1"/>
  <c r="K58" i="67" s="1"/>
  <c r="G59" i="67"/>
  <c r="L59" i="67" s="1"/>
  <c r="H59" i="67"/>
  <c r="I59" i="67" s="1"/>
  <c r="J59" i="67" s="1"/>
  <c r="K59" i="67" s="1"/>
  <c r="G60" i="67"/>
  <c r="H60" i="67"/>
  <c r="I60" i="67"/>
  <c r="J60" i="67" s="1"/>
  <c r="K60" i="67" s="1"/>
  <c r="G61" i="67"/>
  <c r="H61" i="67"/>
  <c r="I61" i="67" s="1"/>
  <c r="J61" i="67" s="1"/>
  <c r="K61" i="67" s="1"/>
  <c r="G62" i="67"/>
  <c r="H62" i="67"/>
  <c r="I62" i="67"/>
  <c r="J62" i="67"/>
  <c r="K62" i="67"/>
  <c r="N11" i="69" l="1"/>
  <c r="E11" i="69" s="1"/>
  <c r="N47" i="69"/>
  <c r="E47" i="69" s="1"/>
  <c r="N21" i="69"/>
  <c r="E21" i="69" s="1"/>
  <c r="N37" i="69"/>
  <c r="E37" i="69" s="1"/>
  <c r="N30" i="69"/>
  <c r="E30" i="69" s="1"/>
  <c r="N24" i="69"/>
  <c r="E24" i="69" s="1"/>
  <c r="N31" i="69"/>
  <c r="E31" i="69" s="1"/>
  <c r="N16" i="69"/>
  <c r="E16" i="69" s="1"/>
  <c r="N15" i="69"/>
  <c r="E15" i="69" s="1"/>
  <c r="N39" i="69"/>
  <c r="E39" i="69" s="1"/>
  <c r="M29" i="68"/>
  <c r="N29" i="68" s="1"/>
  <c r="E29" i="68" s="1"/>
  <c r="M22" i="68"/>
  <c r="N22" i="68" s="1"/>
  <c r="E22" i="68" s="1"/>
  <c r="M21" i="68"/>
  <c r="N21" i="68" s="1"/>
  <c r="E21" i="68" s="1"/>
  <c r="M47" i="68"/>
  <c r="N47" i="68" s="1"/>
  <c r="E47" i="68" s="1"/>
  <c r="M53" i="68"/>
  <c r="N53" i="68" s="1"/>
  <c r="E53" i="68" s="1"/>
  <c r="M40" i="68"/>
  <c r="N40" i="68" s="1"/>
  <c r="E40" i="68" s="1"/>
  <c r="M38" i="68"/>
  <c r="N38" i="68" s="1"/>
  <c r="E38" i="68" s="1"/>
  <c r="M54" i="68"/>
  <c r="N54" i="68" s="1"/>
  <c r="E54" i="68" s="1"/>
  <c r="M48" i="68"/>
  <c r="N48" i="68" s="1"/>
  <c r="E48" i="68" s="1"/>
  <c r="M46" i="68"/>
  <c r="N46" i="68" s="1"/>
  <c r="E46" i="68" s="1"/>
  <c r="M15" i="68"/>
  <c r="N15" i="68" s="1"/>
  <c r="E15" i="68" s="1"/>
  <c r="M39" i="68"/>
  <c r="N39" i="68" s="1"/>
  <c r="E39" i="68" s="1"/>
  <c r="M45" i="68"/>
  <c r="N45" i="68" s="1"/>
  <c r="E45" i="68" s="1"/>
  <c r="M61" i="68"/>
  <c r="N61" i="68" s="1"/>
  <c r="E61" i="68" s="1"/>
  <c r="M62" i="68"/>
  <c r="N62" i="68" s="1"/>
  <c r="E62" i="68" s="1"/>
  <c r="M10" i="68"/>
  <c r="N10" i="68" s="1"/>
  <c r="M49" i="68"/>
  <c r="N49" i="68" s="1"/>
  <c r="E49" i="68" s="1"/>
  <c r="M31" i="68"/>
  <c r="N31" i="68" s="1"/>
  <c r="E31" i="68" s="1"/>
  <c r="M52" i="68"/>
  <c r="N52" i="68" s="1"/>
  <c r="E52" i="68" s="1"/>
  <c r="M30" i="68"/>
  <c r="N30" i="68" s="1"/>
  <c r="E30" i="68" s="1"/>
  <c r="M17" i="68"/>
  <c r="N17" i="68" s="1"/>
  <c r="E17" i="68" s="1"/>
  <c r="M50" i="68"/>
  <c r="N50" i="68" s="1"/>
  <c r="E50" i="68" s="1"/>
  <c r="M28" i="68"/>
  <c r="N28" i="68" s="1"/>
  <c r="E28" i="68" s="1"/>
  <c r="M33" i="68"/>
  <c r="N33" i="68" s="1"/>
  <c r="E33" i="68" s="1"/>
  <c r="M55" i="68"/>
  <c r="N55" i="68" s="1"/>
  <c r="E55" i="68" s="1"/>
  <c r="M18" i="68"/>
  <c r="N18" i="68" s="1"/>
  <c r="E18" i="68" s="1"/>
  <c r="M26" i="68"/>
  <c r="N26" i="68" s="1"/>
  <c r="E26" i="68" s="1"/>
  <c r="M60" i="68"/>
  <c r="N60" i="68" s="1"/>
  <c r="E60" i="68" s="1"/>
  <c r="M25" i="68"/>
  <c r="N25" i="68" s="1"/>
  <c r="E25" i="68" s="1"/>
  <c r="M34" i="68"/>
  <c r="N34" i="68" s="1"/>
  <c r="E34" i="68" s="1"/>
  <c r="M56" i="68"/>
  <c r="N56" i="68" s="1"/>
  <c r="E56" i="68" s="1"/>
  <c r="M41" i="68"/>
  <c r="N41" i="68" s="1"/>
  <c r="E41" i="68" s="1"/>
  <c r="M13" i="68"/>
  <c r="N13" i="68" s="1"/>
  <c r="E13" i="68" s="1"/>
  <c r="M51" i="68"/>
  <c r="N51" i="68" s="1"/>
  <c r="E51" i="68" s="1"/>
  <c r="M32" i="68"/>
  <c r="N32" i="68" s="1"/>
  <c r="E32" i="68" s="1"/>
  <c r="M12" i="68"/>
  <c r="N12" i="68" s="1"/>
  <c r="E12" i="68" s="1"/>
  <c r="M14" i="68"/>
  <c r="N14" i="68" s="1"/>
  <c r="E14" i="68" s="1"/>
  <c r="M35" i="68"/>
  <c r="N35" i="68" s="1"/>
  <c r="E35" i="68" s="1"/>
  <c r="M57" i="68"/>
  <c r="N57" i="68" s="1"/>
  <c r="E57" i="68" s="1"/>
  <c r="M59" i="68"/>
  <c r="N59" i="68" s="1"/>
  <c r="E59" i="68" s="1"/>
  <c r="M11" i="68"/>
  <c r="N11" i="68" s="1"/>
  <c r="E11" i="68" s="1"/>
  <c r="M16" i="68"/>
  <c r="N16" i="68" s="1"/>
  <c r="E16" i="68" s="1"/>
  <c r="M43" i="68"/>
  <c r="N43" i="68" s="1"/>
  <c r="E43" i="68" s="1"/>
  <c r="M42" i="68"/>
  <c r="N42" i="68" s="1"/>
  <c r="E42" i="68" s="1"/>
  <c r="M27" i="68"/>
  <c r="N27" i="68" s="1"/>
  <c r="E27" i="68" s="1"/>
  <c r="M23" i="68"/>
  <c r="N23" i="68" s="1"/>
  <c r="E23" i="68" s="1"/>
  <c r="M24" i="68"/>
  <c r="N24" i="68" s="1"/>
  <c r="E24" i="68" s="1"/>
  <c r="M44" i="68"/>
  <c r="N44" i="68" s="1"/>
  <c r="E44" i="68" s="1"/>
  <c r="M19" i="68"/>
  <c r="N19" i="68" s="1"/>
  <c r="E19" i="68" s="1"/>
  <c r="M36" i="68"/>
  <c r="N36" i="68" s="1"/>
  <c r="E36" i="68" s="1"/>
  <c r="M58" i="68"/>
  <c r="N58" i="68" s="1"/>
  <c r="E58" i="68" s="1"/>
  <c r="M20" i="68"/>
  <c r="N20" i="68" s="1"/>
  <c r="E20" i="68" s="1"/>
  <c r="M37" i="68"/>
  <c r="N37" i="68" s="1"/>
  <c r="E37" i="68" s="1"/>
  <c r="M54" i="67"/>
  <c r="M57" i="67"/>
  <c r="N57" i="67" s="1"/>
  <c r="E57" i="67" s="1"/>
  <c r="M53" i="67"/>
  <c r="M18" i="67"/>
  <c r="N18" i="67" s="1"/>
  <c r="E18" i="67" s="1"/>
  <c r="M27" i="67"/>
  <c r="N27" i="67" s="1"/>
  <c r="E27" i="67" s="1"/>
  <c r="M51" i="67"/>
  <c r="N51" i="67" s="1"/>
  <c r="E51" i="67" s="1"/>
  <c r="M47" i="67"/>
  <c r="N47" i="67" s="1"/>
  <c r="E47" i="67" s="1"/>
  <c r="I7" i="67"/>
  <c r="M34" i="67" s="1"/>
  <c r="N34" i="67" s="1"/>
  <c r="E34" i="67" s="1"/>
  <c r="M10" i="67"/>
  <c r="M50" i="67"/>
  <c r="N40" i="67"/>
  <c r="E40" i="67" s="1"/>
  <c r="L13" i="67"/>
  <c r="L37" i="67"/>
  <c r="L45" i="67"/>
  <c r="L21" i="67"/>
  <c r="L29" i="67"/>
  <c r="L62" i="67"/>
  <c r="L61" i="67"/>
  <c r="L60" i="67"/>
  <c r="L58" i="67"/>
  <c r="N58" i="67" s="1"/>
  <c r="E58" i="67" s="1"/>
  <c r="L44" i="67"/>
  <c r="L39" i="67"/>
  <c r="N39" i="67" s="1"/>
  <c r="E39" i="67" s="1"/>
  <c r="L35" i="67"/>
  <c r="L24" i="67"/>
  <c r="L22" i="67"/>
  <c r="L19" i="67"/>
  <c r="N19" i="67" s="1"/>
  <c r="E19" i="67" s="1"/>
  <c r="M16" i="67"/>
  <c r="N16" i="67" s="1"/>
  <c r="E16" i="67" s="1"/>
  <c r="M12" i="67"/>
  <c r="M42" i="67"/>
  <c r="N42" i="67" s="1"/>
  <c r="E42" i="67" s="1"/>
  <c r="M17" i="67"/>
  <c r="N17" i="67" s="1"/>
  <c r="E17" i="67" s="1"/>
  <c r="L56" i="67"/>
  <c r="L54" i="67"/>
  <c r="N54" i="67" s="1"/>
  <c r="E54" i="67" s="1"/>
  <c r="L53" i="67"/>
  <c r="L52" i="67"/>
  <c r="L50" i="67"/>
  <c r="N50" i="67" s="1"/>
  <c r="E50" i="67" s="1"/>
  <c r="M39" i="67"/>
  <c r="L28" i="67"/>
  <c r="L23" i="67"/>
  <c r="L12" i="67"/>
  <c r="M55" i="67"/>
  <c r="M40" i="67"/>
  <c r="M33" i="67"/>
  <c r="N33" i="67" s="1"/>
  <c r="E33" i="67" s="1"/>
  <c r="M56" i="67"/>
  <c r="M26" i="67"/>
  <c r="N26" i="67" s="1"/>
  <c r="E26" i="67" s="1"/>
  <c r="M58" i="67"/>
  <c r="M41" i="67"/>
  <c r="M19" i="67"/>
  <c r="L55" i="67"/>
  <c r="N55" i="67" s="1"/>
  <c r="E55" i="67" s="1"/>
  <c r="L48" i="67"/>
  <c r="L46" i="67"/>
  <c r="L41" i="67"/>
  <c r="L10" i="67"/>
  <c r="N10" i="67" s="1"/>
  <c r="B6" i="66"/>
  <c r="B7" i="66"/>
  <c r="E10" i="66"/>
  <c r="G10" i="66"/>
  <c r="I6" i="66" s="1"/>
  <c r="H10" i="66"/>
  <c r="I10" i="66"/>
  <c r="J10" i="66" s="1"/>
  <c r="K10" i="66" s="1"/>
  <c r="G11" i="66"/>
  <c r="L11" i="66" s="1"/>
  <c r="H11" i="66"/>
  <c r="I11" i="66" s="1"/>
  <c r="J11" i="66" s="1"/>
  <c r="K11" i="66" s="1"/>
  <c r="G12" i="66"/>
  <c r="H12" i="66"/>
  <c r="I12" i="66" s="1"/>
  <c r="J12" i="66" s="1"/>
  <c r="K12" i="66" s="1"/>
  <c r="G13" i="66"/>
  <c r="H13" i="66"/>
  <c r="I13" i="66"/>
  <c r="J13" i="66"/>
  <c r="K13" i="66"/>
  <c r="G14" i="66"/>
  <c r="H14" i="66"/>
  <c r="I14" i="66"/>
  <c r="J14" i="66"/>
  <c r="K14" i="66"/>
  <c r="G15" i="66"/>
  <c r="H15" i="66"/>
  <c r="I15" i="66"/>
  <c r="J15" i="66"/>
  <c r="K15" i="66"/>
  <c r="L15" i="66"/>
  <c r="G16" i="66"/>
  <c r="L16" i="66" s="1"/>
  <c r="H16" i="66"/>
  <c r="I16" i="66"/>
  <c r="J16" i="66"/>
  <c r="K16" i="66"/>
  <c r="G17" i="66"/>
  <c r="L17" i="66" s="1"/>
  <c r="H17" i="66"/>
  <c r="I17" i="66"/>
  <c r="J17" i="66"/>
  <c r="K17" i="66" s="1"/>
  <c r="G18" i="66"/>
  <c r="L18" i="66" s="1"/>
  <c r="H18" i="66"/>
  <c r="I18" i="66"/>
  <c r="J18" i="66" s="1"/>
  <c r="K18" i="66" s="1"/>
  <c r="G19" i="66"/>
  <c r="H19" i="66"/>
  <c r="I19" i="66" s="1"/>
  <c r="J19" i="66" s="1"/>
  <c r="K19" i="66" s="1"/>
  <c r="G20" i="66"/>
  <c r="L20" i="66" s="1"/>
  <c r="H20" i="66"/>
  <c r="I20" i="66" s="1"/>
  <c r="J20" i="66" s="1"/>
  <c r="K20" i="66" s="1"/>
  <c r="G21" i="66"/>
  <c r="H21" i="66"/>
  <c r="I21" i="66"/>
  <c r="J21" i="66"/>
  <c r="K21" i="66"/>
  <c r="G22" i="66"/>
  <c r="H22" i="66"/>
  <c r="I22" i="66"/>
  <c r="J22" i="66"/>
  <c r="K22" i="66"/>
  <c r="G23" i="66"/>
  <c r="H23" i="66"/>
  <c r="I23" i="66"/>
  <c r="J23" i="66"/>
  <c r="K23" i="66"/>
  <c r="L23" i="66"/>
  <c r="G24" i="66"/>
  <c r="L24" i="66" s="1"/>
  <c r="H24" i="66"/>
  <c r="I24" i="66"/>
  <c r="J24" i="66"/>
  <c r="K24" i="66"/>
  <c r="G25" i="66"/>
  <c r="L25" i="66" s="1"/>
  <c r="H25" i="66"/>
  <c r="I25" i="66"/>
  <c r="J25" i="66"/>
  <c r="K25" i="66" s="1"/>
  <c r="G26" i="66"/>
  <c r="L26" i="66" s="1"/>
  <c r="H26" i="66"/>
  <c r="I26" i="66"/>
  <c r="J26" i="66" s="1"/>
  <c r="K26" i="66" s="1"/>
  <c r="G27" i="66"/>
  <c r="L27" i="66" s="1"/>
  <c r="H27" i="66"/>
  <c r="I27" i="66" s="1"/>
  <c r="J27" i="66" s="1"/>
  <c r="K27" i="66" s="1"/>
  <c r="G28" i="66"/>
  <c r="L28" i="66" s="1"/>
  <c r="H28" i="66"/>
  <c r="I28" i="66" s="1"/>
  <c r="J28" i="66" s="1"/>
  <c r="K28" i="66" s="1"/>
  <c r="G29" i="66"/>
  <c r="H29" i="66"/>
  <c r="I29" i="66"/>
  <c r="J29" i="66"/>
  <c r="K29" i="66"/>
  <c r="G30" i="66"/>
  <c r="H30" i="66"/>
  <c r="I30" i="66"/>
  <c r="J30" i="66"/>
  <c r="K30" i="66"/>
  <c r="G31" i="66"/>
  <c r="H31" i="66"/>
  <c r="I31" i="66"/>
  <c r="J31" i="66"/>
  <c r="K31" i="66"/>
  <c r="L31" i="66"/>
  <c r="G32" i="66"/>
  <c r="L32" i="66" s="1"/>
  <c r="H32" i="66"/>
  <c r="I32" i="66"/>
  <c r="J32" i="66"/>
  <c r="K32" i="66"/>
  <c r="G33" i="66"/>
  <c r="L33" i="66" s="1"/>
  <c r="H33" i="66"/>
  <c r="I33" i="66"/>
  <c r="J33" i="66"/>
  <c r="K33" i="66" s="1"/>
  <c r="G34" i="66"/>
  <c r="L34" i="66" s="1"/>
  <c r="H34" i="66"/>
  <c r="I34" i="66"/>
  <c r="J34" i="66" s="1"/>
  <c r="K34" i="66" s="1"/>
  <c r="G35" i="66"/>
  <c r="L35" i="66" s="1"/>
  <c r="H35" i="66"/>
  <c r="I35" i="66" s="1"/>
  <c r="J35" i="66" s="1"/>
  <c r="K35" i="66" s="1"/>
  <c r="G36" i="66"/>
  <c r="L36" i="66" s="1"/>
  <c r="H36" i="66"/>
  <c r="I36" i="66" s="1"/>
  <c r="J36" i="66" s="1"/>
  <c r="K36" i="66" s="1"/>
  <c r="G37" i="66"/>
  <c r="H37" i="66"/>
  <c r="I37" i="66"/>
  <c r="J37" i="66"/>
  <c r="K37" i="66"/>
  <c r="G38" i="66"/>
  <c r="H38" i="66"/>
  <c r="I38" i="66"/>
  <c r="J38" i="66"/>
  <c r="K38" i="66"/>
  <c r="G39" i="66"/>
  <c r="H39" i="66"/>
  <c r="I39" i="66"/>
  <c r="J39" i="66"/>
  <c r="K39" i="66"/>
  <c r="L39" i="66"/>
  <c r="G40" i="66"/>
  <c r="L40" i="66" s="1"/>
  <c r="H40" i="66"/>
  <c r="I40" i="66"/>
  <c r="J40" i="66"/>
  <c r="K40" i="66"/>
  <c r="G41" i="66"/>
  <c r="L41" i="66" s="1"/>
  <c r="H41" i="66"/>
  <c r="I41" i="66"/>
  <c r="J41" i="66"/>
  <c r="K41" i="66" s="1"/>
  <c r="G42" i="66"/>
  <c r="L42" i="66" s="1"/>
  <c r="H42" i="66"/>
  <c r="I42" i="66"/>
  <c r="J42" i="66" s="1"/>
  <c r="K42" i="66" s="1"/>
  <c r="G43" i="66"/>
  <c r="L43" i="66" s="1"/>
  <c r="H43" i="66"/>
  <c r="I43" i="66" s="1"/>
  <c r="J43" i="66" s="1"/>
  <c r="K43" i="66" s="1"/>
  <c r="G44" i="66"/>
  <c r="L44" i="66" s="1"/>
  <c r="H44" i="66"/>
  <c r="I44" i="66" s="1"/>
  <c r="J44" i="66" s="1"/>
  <c r="K44" i="66" s="1"/>
  <c r="G45" i="66"/>
  <c r="H45" i="66"/>
  <c r="I45" i="66"/>
  <c r="J45" i="66"/>
  <c r="K45" i="66"/>
  <c r="G46" i="66"/>
  <c r="H46" i="66"/>
  <c r="I46" i="66"/>
  <c r="J46" i="66"/>
  <c r="K46" i="66"/>
  <c r="G47" i="66"/>
  <c r="H47" i="66"/>
  <c r="I47" i="66"/>
  <c r="J47" i="66"/>
  <c r="K47" i="66"/>
  <c r="L47" i="66"/>
  <c r="G48" i="66"/>
  <c r="L48" i="66" s="1"/>
  <c r="H48" i="66"/>
  <c r="I48" i="66"/>
  <c r="J48" i="66"/>
  <c r="K48" i="66"/>
  <c r="G49" i="66"/>
  <c r="L49" i="66" s="1"/>
  <c r="H49" i="66"/>
  <c r="I49" i="66"/>
  <c r="J49" i="66" s="1"/>
  <c r="K49" i="66" s="1"/>
  <c r="G50" i="66"/>
  <c r="L50" i="66" s="1"/>
  <c r="H50" i="66"/>
  <c r="I50" i="66"/>
  <c r="J50" i="66" s="1"/>
  <c r="K50" i="66" s="1"/>
  <c r="G51" i="66"/>
  <c r="L51" i="66" s="1"/>
  <c r="H51" i="66"/>
  <c r="I51" i="66" s="1"/>
  <c r="J51" i="66" s="1"/>
  <c r="K51" i="66" s="1"/>
  <c r="G52" i="66"/>
  <c r="L52" i="66" s="1"/>
  <c r="H52" i="66"/>
  <c r="I52" i="66"/>
  <c r="J52" i="66"/>
  <c r="K52" i="66"/>
  <c r="G53" i="66"/>
  <c r="H53" i="66"/>
  <c r="I53" i="66"/>
  <c r="J53" i="66"/>
  <c r="K53" i="66"/>
  <c r="G54" i="66"/>
  <c r="H54" i="66"/>
  <c r="I54" i="66"/>
  <c r="J54" i="66"/>
  <c r="K54" i="66"/>
  <c r="L54" i="66"/>
  <c r="G55" i="66"/>
  <c r="H55" i="66"/>
  <c r="I55" i="66"/>
  <c r="J55" i="66"/>
  <c r="K55" i="66"/>
  <c r="L55" i="66"/>
  <c r="G56" i="66"/>
  <c r="L56" i="66" s="1"/>
  <c r="H56" i="66"/>
  <c r="I56" i="66"/>
  <c r="J56" i="66"/>
  <c r="K56" i="66"/>
  <c r="G57" i="66"/>
  <c r="L57" i="66" s="1"/>
  <c r="H57" i="66"/>
  <c r="I57" i="66"/>
  <c r="J57" i="66" s="1"/>
  <c r="K57" i="66" s="1"/>
  <c r="G58" i="66"/>
  <c r="L58" i="66" s="1"/>
  <c r="H58" i="66"/>
  <c r="I58" i="66"/>
  <c r="J58" i="66" s="1"/>
  <c r="K58" i="66" s="1"/>
  <c r="G59" i="66"/>
  <c r="L59" i="66" s="1"/>
  <c r="H59" i="66"/>
  <c r="I59" i="66" s="1"/>
  <c r="J59" i="66" s="1"/>
  <c r="K59" i="66" s="1"/>
  <c r="G60" i="66"/>
  <c r="L60" i="66" s="1"/>
  <c r="H60" i="66"/>
  <c r="I60" i="66"/>
  <c r="J60" i="66"/>
  <c r="K60" i="66"/>
  <c r="G61" i="66"/>
  <c r="H61" i="66"/>
  <c r="I61" i="66"/>
  <c r="J61" i="66"/>
  <c r="K61" i="66"/>
  <c r="G62" i="66"/>
  <c r="H62" i="66"/>
  <c r="I62" i="66"/>
  <c r="J62" i="66"/>
  <c r="K62" i="66"/>
  <c r="L62" i="66"/>
  <c r="N53" i="67" l="1"/>
  <c r="E53" i="67" s="1"/>
  <c r="M23" i="67"/>
  <c r="N23" i="67" s="1"/>
  <c r="E23" i="67" s="1"/>
  <c r="M15" i="67"/>
  <c r="N15" i="67" s="1"/>
  <c r="E15" i="67" s="1"/>
  <c r="N12" i="67"/>
  <c r="E12" i="67" s="1"/>
  <c r="N56" i="67"/>
  <c r="E56" i="67" s="1"/>
  <c r="M11" i="67"/>
  <c r="N11" i="67" s="1"/>
  <c r="E11" i="67" s="1"/>
  <c r="M25" i="67"/>
  <c r="N25" i="67" s="1"/>
  <c r="E25" i="67" s="1"/>
  <c r="M24" i="67"/>
  <c r="N24" i="67" s="1"/>
  <c r="E24" i="67" s="1"/>
  <c r="M59" i="67"/>
  <c r="N59" i="67" s="1"/>
  <c r="E59" i="67" s="1"/>
  <c r="N37" i="67"/>
  <c r="E37" i="67" s="1"/>
  <c r="N22" i="67"/>
  <c r="E22" i="67" s="1"/>
  <c r="M14" i="67"/>
  <c r="N14" i="67" s="1"/>
  <c r="E14" i="67" s="1"/>
  <c r="M29" i="67"/>
  <c r="M30" i="67"/>
  <c r="N30" i="67" s="1"/>
  <c r="E30" i="67" s="1"/>
  <c r="M21" i="67"/>
  <c r="N21" i="67" s="1"/>
  <c r="E21" i="67" s="1"/>
  <c r="M22" i="67"/>
  <c r="M61" i="67"/>
  <c r="N61" i="67" s="1"/>
  <c r="E61" i="67" s="1"/>
  <c r="M62" i="67"/>
  <c r="N62" i="67" s="1"/>
  <c r="E62" i="67" s="1"/>
  <c r="M37" i="67"/>
  <c r="M38" i="67"/>
  <c r="N38" i="67" s="1"/>
  <c r="E38" i="67" s="1"/>
  <c r="M52" i="67"/>
  <c r="M60" i="67"/>
  <c r="N60" i="67" s="1"/>
  <c r="E60" i="67" s="1"/>
  <c r="M13" i="67"/>
  <c r="N13" i="67" s="1"/>
  <c r="E13" i="67" s="1"/>
  <c r="N41" i="67"/>
  <c r="E41" i="67" s="1"/>
  <c r="M31" i="67"/>
  <c r="N31" i="67" s="1"/>
  <c r="E31" i="67" s="1"/>
  <c r="M20" i="67"/>
  <c r="N20" i="67" s="1"/>
  <c r="E20" i="67" s="1"/>
  <c r="M44" i="67"/>
  <c r="M28" i="67"/>
  <c r="M43" i="67"/>
  <c r="N43" i="67" s="1"/>
  <c r="E43" i="67" s="1"/>
  <c r="M48" i="67"/>
  <c r="N28" i="67"/>
  <c r="E28" i="67" s="1"/>
  <c r="M36" i="67"/>
  <c r="N36" i="67" s="1"/>
  <c r="E36" i="67" s="1"/>
  <c r="M32" i="67"/>
  <c r="N32" i="67" s="1"/>
  <c r="E32" i="67" s="1"/>
  <c r="N29" i="67"/>
  <c r="E29" i="67" s="1"/>
  <c r="M35" i="67"/>
  <c r="N35" i="67" s="1"/>
  <c r="E35" i="67" s="1"/>
  <c r="M45" i="67"/>
  <c r="N45" i="67" s="1"/>
  <c r="E45" i="67" s="1"/>
  <c r="M46" i="67"/>
  <c r="N48" i="67"/>
  <c r="E48" i="67" s="1"/>
  <c r="N52" i="67"/>
  <c r="E52" i="67" s="1"/>
  <c r="N44" i="67"/>
  <c r="E44" i="67" s="1"/>
  <c r="N46" i="67"/>
  <c r="E46" i="67" s="1"/>
  <c r="M49" i="67"/>
  <c r="N49" i="67" s="1"/>
  <c r="E49" i="67" s="1"/>
  <c r="M11" i="66"/>
  <c r="N11" i="66" s="1"/>
  <c r="E11" i="66" s="1"/>
  <c r="M41" i="66"/>
  <c r="N41" i="66" s="1"/>
  <c r="E41" i="66" s="1"/>
  <c r="N18" i="66"/>
  <c r="E18" i="66" s="1"/>
  <c r="I7" i="66"/>
  <c r="N34" i="66"/>
  <c r="E34" i="66" s="1"/>
  <c r="M24" i="66"/>
  <c r="N24" i="66" s="1"/>
  <c r="E24" i="66" s="1"/>
  <c r="N15" i="66"/>
  <c r="E15" i="66" s="1"/>
  <c r="M26" i="66"/>
  <c r="N26" i="66" s="1"/>
  <c r="E26" i="66" s="1"/>
  <c r="N20" i="66"/>
  <c r="E20" i="66" s="1"/>
  <c r="M15" i="66"/>
  <c r="L61" i="66"/>
  <c r="L14" i="66"/>
  <c r="L22" i="66"/>
  <c r="L46" i="66"/>
  <c r="L13" i="66"/>
  <c r="L21" i="66"/>
  <c r="L29" i="66"/>
  <c r="L37" i="66"/>
  <c r="L53" i="66"/>
  <c r="L45" i="66"/>
  <c r="L30" i="66"/>
  <c r="L38" i="66"/>
  <c r="M47" i="66"/>
  <c r="N47" i="66" s="1"/>
  <c r="E47" i="66" s="1"/>
  <c r="M58" i="66"/>
  <c r="N58" i="66" s="1"/>
  <c r="E58" i="66" s="1"/>
  <c r="M34" i="66"/>
  <c r="M23" i="66"/>
  <c r="M44" i="66"/>
  <c r="N44" i="66" s="1"/>
  <c r="E44" i="66" s="1"/>
  <c r="N39" i="66"/>
  <c r="E39" i="66" s="1"/>
  <c r="N25" i="66"/>
  <c r="E25" i="66" s="1"/>
  <c r="N16" i="66"/>
  <c r="E16" i="66" s="1"/>
  <c r="M39" i="66"/>
  <c r="M20" i="66"/>
  <c r="M43" i="66"/>
  <c r="N43" i="66" s="1"/>
  <c r="E43" i="66" s="1"/>
  <c r="N55" i="66"/>
  <c r="E55" i="66" s="1"/>
  <c r="N50" i="66"/>
  <c r="E50" i="66" s="1"/>
  <c r="M40" i="66"/>
  <c r="M36" i="66"/>
  <c r="N36" i="66" s="1"/>
  <c r="E36" i="66" s="1"/>
  <c r="N31" i="66"/>
  <c r="E31" i="66" s="1"/>
  <c r="M19" i="66"/>
  <c r="M55" i="66"/>
  <c r="N48" i="66"/>
  <c r="E48" i="66" s="1"/>
  <c r="M42" i="66"/>
  <c r="N42" i="66" s="1"/>
  <c r="E42" i="66" s="1"/>
  <c r="M31" i="66"/>
  <c r="L19" i="66"/>
  <c r="M16" i="66"/>
  <c r="M12" i="66"/>
  <c r="M28" i="66"/>
  <c r="N28" i="66" s="1"/>
  <c r="E28" i="66" s="1"/>
  <c r="N23" i="66"/>
  <c r="E23" i="66" s="1"/>
  <c r="N40" i="66"/>
  <c r="E40" i="66" s="1"/>
  <c r="M48" i="66"/>
  <c r="M17" i="66"/>
  <c r="N17" i="66" s="1"/>
  <c r="E17" i="66" s="1"/>
  <c r="M50" i="66"/>
  <c r="M59" i="66"/>
  <c r="N59" i="66" s="1"/>
  <c r="E59" i="66" s="1"/>
  <c r="M35" i="66"/>
  <c r="N35" i="66" s="1"/>
  <c r="E35" i="66" s="1"/>
  <c r="M25" i="66"/>
  <c r="M18" i="66"/>
  <c r="L12" i="66"/>
  <c r="N12" i="66" s="1"/>
  <c r="E12" i="66" s="1"/>
  <c r="L10" i="66"/>
  <c r="B6" i="65"/>
  <c r="I6" i="65"/>
  <c r="L19" i="65" s="1"/>
  <c r="B7" i="65"/>
  <c r="E10" i="65"/>
  <c r="G10" i="65"/>
  <c r="L10" i="65" s="1"/>
  <c r="H10" i="65"/>
  <c r="I10" i="65"/>
  <c r="J10" i="65" s="1"/>
  <c r="K10" i="65" s="1"/>
  <c r="G11" i="65"/>
  <c r="H11" i="65"/>
  <c r="I11" i="65" s="1"/>
  <c r="J11" i="65" s="1"/>
  <c r="K11" i="65" s="1"/>
  <c r="G12" i="65"/>
  <c r="L12" i="65" s="1"/>
  <c r="H12" i="65"/>
  <c r="I12" i="65"/>
  <c r="J12" i="65" s="1"/>
  <c r="K12" i="65" s="1"/>
  <c r="G13" i="65"/>
  <c r="H13" i="65"/>
  <c r="I13" i="65" s="1"/>
  <c r="J13" i="65" s="1"/>
  <c r="K13" i="65" s="1"/>
  <c r="G14" i="65"/>
  <c r="L14" i="65" s="1"/>
  <c r="H14" i="65"/>
  <c r="I14" i="65"/>
  <c r="J14" i="65" s="1"/>
  <c r="K14" i="65" s="1"/>
  <c r="G15" i="65"/>
  <c r="H15" i="65"/>
  <c r="I15" i="65" s="1"/>
  <c r="J15" i="65" s="1"/>
  <c r="K15" i="65" s="1"/>
  <c r="L15" i="65"/>
  <c r="G16" i="65"/>
  <c r="L16" i="65" s="1"/>
  <c r="H16" i="65"/>
  <c r="I16" i="65" s="1"/>
  <c r="J16" i="65" s="1"/>
  <c r="K16" i="65" s="1"/>
  <c r="G17" i="65"/>
  <c r="H17" i="65"/>
  <c r="I17" i="65" s="1"/>
  <c r="J17" i="65" s="1"/>
  <c r="K17" i="65" s="1"/>
  <c r="L17" i="65"/>
  <c r="G18" i="65"/>
  <c r="L18" i="65" s="1"/>
  <c r="H18" i="65"/>
  <c r="I18" i="65"/>
  <c r="J18" i="65" s="1"/>
  <c r="K18" i="65" s="1"/>
  <c r="G19" i="65"/>
  <c r="H19" i="65"/>
  <c r="I19" i="65" s="1"/>
  <c r="J19" i="65" s="1"/>
  <c r="K19" i="65" s="1"/>
  <c r="G20" i="65"/>
  <c r="L20" i="65" s="1"/>
  <c r="H20" i="65"/>
  <c r="I20" i="65"/>
  <c r="J20" i="65" s="1"/>
  <c r="K20" i="65" s="1"/>
  <c r="G21" i="65"/>
  <c r="H21" i="65"/>
  <c r="I21" i="65" s="1"/>
  <c r="J21" i="65" s="1"/>
  <c r="K21" i="65" s="1"/>
  <c r="G22" i="65"/>
  <c r="L22" i="65" s="1"/>
  <c r="H22" i="65"/>
  <c r="I22" i="65"/>
  <c r="J22" i="65" s="1"/>
  <c r="K22" i="65" s="1"/>
  <c r="G23" i="65"/>
  <c r="H23" i="65"/>
  <c r="I23" i="65" s="1"/>
  <c r="J23" i="65" s="1"/>
  <c r="K23" i="65" s="1"/>
  <c r="L23" i="65"/>
  <c r="G24" i="65"/>
  <c r="L24" i="65" s="1"/>
  <c r="H24" i="65"/>
  <c r="I24" i="65" s="1"/>
  <c r="J24" i="65" s="1"/>
  <c r="K24" i="65" s="1"/>
  <c r="G25" i="65"/>
  <c r="H25" i="65"/>
  <c r="I25" i="65" s="1"/>
  <c r="J25" i="65" s="1"/>
  <c r="K25" i="65" s="1"/>
  <c r="L25" i="65"/>
  <c r="G26" i="65"/>
  <c r="L26" i="65" s="1"/>
  <c r="H26" i="65"/>
  <c r="I26" i="65"/>
  <c r="J26" i="65" s="1"/>
  <c r="K26" i="65" s="1"/>
  <c r="G27" i="65"/>
  <c r="H27" i="65"/>
  <c r="I27" i="65" s="1"/>
  <c r="J27" i="65" s="1"/>
  <c r="K27" i="65" s="1"/>
  <c r="L27" i="65"/>
  <c r="G28" i="65"/>
  <c r="L28" i="65" s="1"/>
  <c r="H28" i="65"/>
  <c r="I28" i="65"/>
  <c r="J28" i="65" s="1"/>
  <c r="K28" i="65" s="1"/>
  <c r="G29" i="65"/>
  <c r="H29" i="65"/>
  <c r="I29" i="65" s="1"/>
  <c r="J29" i="65" s="1"/>
  <c r="K29" i="65" s="1"/>
  <c r="L29" i="65"/>
  <c r="G30" i="65"/>
  <c r="L30" i="65" s="1"/>
  <c r="H30" i="65"/>
  <c r="I30" i="65"/>
  <c r="J30" i="65" s="1"/>
  <c r="K30" i="65" s="1"/>
  <c r="G31" i="65"/>
  <c r="H31" i="65"/>
  <c r="I31" i="65" s="1"/>
  <c r="J31" i="65" s="1"/>
  <c r="K31" i="65" s="1"/>
  <c r="L31" i="65"/>
  <c r="G32" i="65"/>
  <c r="L32" i="65" s="1"/>
  <c r="H32" i="65"/>
  <c r="I32" i="65"/>
  <c r="J32" i="65" s="1"/>
  <c r="K32" i="65" s="1"/>
  <c r="G33" i="65"/>
  <c r="H33" i="65"/>
  <c r="I33" i="65" s="1"/>
  <c r="J33" i="65" s="1"/>
  <c r="K33" i="65" s="1"/>
  <c r="L33" i="65"/>
  <c r="G34" i="65"/>
  <c r="L34" i="65" s="1"/>
  <c r="H34" i="65"/>
  <c r="I34" i="65"/>
  <c r="J34" i="65" s="1"/>
  <c r="K34" i="65" s="1"/>
  <c r="G35" i="65"/>
  <c r="H35" i="65"/>
  <c r="I35" i="65" s="1"/>
  <c r="J35" i="65" s="1"/>
  <c r="K35" i="65" s="1"/>
  <c r="L35" i="65"/>
  <c r="G36" i="65"/>
  <c r="L36" i="65" s="1"/>
  <c r="H36" i="65"/>
  <c r="I36" i="65"/>
  <c r="J36" i="65" s="1"/>
  <c r="K36" i="65" s="1"/>
  <c r="G37" i="65"/>
  <c r="H37" i="65"/>
  <c r="I37" i="65" s="1"/>
  <c r="J37" i="65" s="1"/>
  <c r="K37" i="65" s="1"/>
  <c r="L37" i="65"/>
  <c r="G38" i="65"/>
  <c r="L38" i="65" s="1"/>
  <c r="H38" i="65"/>
  <c r="I38" i="65"/>
  <c r="J38" i="65" s="1"/>
  <c r="K38" i="65" s="1"/>
  <c r="G39" i="65"/>
  <c r="H39" i="65"/>
  <c r="I39" i="65"/>
  <c r="J39" i="65"/>
  <c r="K39" i="65" s="1"/>
  <c r="L39" i="65"/>
  <c r="G40" i="65"/>
  <c r="L40" i="65" s="1"/>
  <c r="H40" i="65"/>
  <c r="I40" i="65"/>
  <c r="J40" i="65" s="1"/>
  <c r="K40" i="65" s="1"/>
  <c r="G41" i="65"/>
  <c r="H41" i="65"/>
  <c r="I41" i="65" s="1"/>
  <c r="J41" i="65" s="1"/>
  <c r="K41" i="65" s="1"/>
  <c r="L41" i="65"/>
  <c r="G42" i="65"/>
  <c r="L42" i="65" s="1"/>
  <c r="H42" i="65"/>
  <c r="I42" i="65"/>
  <c r="J42" i="65" s="1"/>
  <c r="K42" i="65" s="1"/>
  <c r="G43" i="65"/>
  <c r="H43" i="65"/>
  <c r="I43" i="65" s="1"/>
  <c r="J43" i="65" s="1"/>
  <c r="K43" i="65" s="1"/>
  <c r="L43" i="65"/>
  <c r="G44" i="65"/>
  <c r="L44" i="65" s="1"/>
  <c r="H44" i="65"/>
  <c r="I44" i="65"/>
  <c r="J44" i="65" s="1"/>
  <c r="K44" i="65" s="1"/>
  <c r="G45" i="65"/>
  <c r="H45" i="65"/>
  <c r="I45" i="65" s="1"/>
  <c r="J45" i="65" s="1"/>
  <c r="K45" i="65" s="1"/>
  <c r="L45" i="65"/>
  <c r="G46" i="65"/>
  <c r="L46" i="65" s="1"/>
  <c r="H46" i="65"/>
  <c r="I46" i="65"/>
  <c r="J46" i="65"/>
  <c r="K46" i="65"/>
  <c r="G47" i="65"/>
  <c r="H47" i="65"/>
  <c r="I47" i="65"/>
  <c r="J47" i="65"/>
  <c r="K47" i="65" s="1"/>
  <c r="L47" i="65"/>
  <c r="G48" i="65"/>
  <c r="L48" i="65" s="1"/>
  <c r="H48" i="65"/>
  <c r="I48" i="65"/>
  <c r="J48" i="65" s="1"/>
  <c r="K48" i="65" s="1"/>
  <c r="G49" i="65"/>
  <c r="L49" i="65" s="1"/>
  <c r="H49" i="65"/>
  <c r="I49" i="65" s="1"/>
  <c r="J49" i="65" s="1"/>
  <c r="K49" i="65" s="1"/>
  <c r="G50" i="65"/>
  <c r="L50" i="65" s="1"/>
  <c r="H50" i="65"/>
  <c r="I50" i="65"/>
  <c r="J50" i="65" s="1"/>
  <c r="K50" i="65" s="1"/>
  <c r="G51" i="65"/>
  <c r="H51" i="65"/>
  <c r="I51" i="65" s="1"/>
  <c r="J51" i="65" s="1"/>
  <c r="K51" i="65" s="1"/>
  <c r="L51" i="65"/>
  <c r="G52" i="65"/>
  <c r="L52" i="65" s="1"/>
  <c r="H52" i="65"/>
  <c r="I52" i="65"/>
  <c r="J52" i="65" s="1"/>
  <c r="K52" i="65" s="1"/>
  <c r="G53" i="65"/>
  <c r="H53" i="65"/>
  <c r="I53" i="65" s="1"/>
  <c r="J53" i="65" s="1"/>
  <c r="K53" i="65" s="1"/>
  <c r="L53" i="65"/>
  <c r="G54" i="65"/>
  <c r="L54" i="65" s="1"/>
  <c r="H54" i="65"/>
  <c r="I54" i="65"/>
  <c r="J54" i="65"/>
  <c r="K54" i="65"/>
  <c r="G55" i="65"/>
  <c r="H55" i="65"/>
  <c r="I55" i="65"/>
  <c r="J55" i="65"/>
  <c r="K55" i="65" s="1"/>
  <c r="L55" i="65"/>
  <c r="G56" i="65"/>
  <c r="L56" i="65" s="1"/>
  <c r="H56" i="65"/>
  <c r="I56" i="65"/>
  <c r="J56" i="65" s="1"/>
  <c r="K56" i="65" s="1"/>
  <c r="G57" i="65"/>
  <c r="L57" i="65" s="1"/>
  <c r="H57" i="65"/>
  <c r="I57" i="65" s="1"/>
  <c r="J57" i="65" s="1"/>
  <c r="K57" i="65" s="1"/>
  <c r="G58" i="65"/>
  <c r="L58" i="65" s="1"/>
  <c r="H58" i="65"/>
  <c r="I58" i="65"/>
  <c r="J58" i="65" s="1"/>
  <c r="K58" i="65" s="1"/>
  <c r="G59" i="65"/>
  <c r="H59" i="65"/>
  <c r="I59" i="65" s="1"/>
  <c r="J59" i="65" s="1"/>
  <c r="K59" i="65" s="1"/>
  <c r="L59" i="65"/>
  <c r="G60" i="65"/>
  <c r="L60" i="65" s="1"/>
  <c r="H60" i="65"/>
  <c r="I60" i="65"/>
  <c r="J60" i="65" s="1"/>
  <c r="K60" i="65" s="1"/>
  <c r="G61" i="65"/>
  <c r="H61" i="65"/>
  <c r="I61" i="65" s="1"/>
  <c r="J61" i="65" s="1"/>
  <c r="K61" i="65" s="1"/>
  <c r="L61" i="65"/>
  <c r="G62" i="65"/>
  <c r="L62" i="65" s="1"/>
  <c r="H62" i="65"/>
  <c r="I62" i="65"/>
  <c r="J62" i="65"/>
  <c r="K62" i="65"/>
  <c r="M52" i="66" l="1"/>
  <c r="N52" i="66" s="1"/>
  <c r="E52" i="66" s="1"/>
  <c r="M37" i="66"/>
  <c r="N37" i="66" s="1"/>
  <c r="E37" i="66" s="1"/>
  <c r="M13" i="66"/>
  <c r="N13" i="66" s="1"/>
  <c r="E13" i="66" s="1"/>
  <c r="M29" i="66"/>
  <c r="M45" i="66"/>
  <c r="N45" i="66" s="1"/>
  <c r="E45" i="66" s="1"/>
  <c r="M60" i="66"/>
  <c r="N60" i="66" s="1"/>
  <c r="E60" i="66" s="1"/>
  <c r="M21" i="66"/>
  <c r="N21" i="66" s="1"/>
  <c r="E21" i="66" s="1"/>
  <c r="M22" i="66"/>
  <c r="M46" i="66"/>
  <c r="M53" i="66"/>
  <c r="N53" i="66" s="1"/>
  <c r="E53" i="66" s="1"/>
  <c r="M30" i="66"/>
  <c r="N30" i="66" s="1"/>
  <c r="E30" i="66" s="1"/>
  <c r="M54" i="66"/>
  <c r="N54" i="66" s="1"/>
  <c r="E54" i="66" s="1"/>
  <c r="M14" i="66"/>
  <c r="N14" i="66" s="1"/>
  <c r="E14" i="66" s="1"/>
  <c r="M61" i="66"/>
  <c r="N61" i="66" s="1"/>
  <c r="E61" i="66" s="1"/>
  <c r="M62" i="66"/>
  <c r="N62" i="66" s="1"/>
  <c r="E62" i="66" s="1"/>
  <c r="M38" i="66"/>
  <c r="N38" i="66" s="1"/>
  <c r="E38" i="66" s="1"/>
  <c r="N46" i="66"/>
  <c r="E46" i="66" s="1"/>
  <c r="M33" i="66"/>
  <c r="N33" i="66" s="1"/>
  <c r="E33" i="66" s="1"/>
  <c r="M10" i="66"/>
  <c r="N10" i="66" s="1"/>
  <c r="M56" i="66"/>
  <c r="N56" i="66" s="1"/>
  <c r="E56" i="66" s="1"/>
  <c r="N19" i="66"/>
  <c r="E19" i="66" s="1"/>
  <c r="N22" i="66"/>
  <c r="E22" i="66" s="1"/>
  <c r="M27" i="66"/>
  <c r="N27" i="66" s="1"/>
  <c r="E27" i="66" s="1"/>
  <c r="M49" i="66"/>
  <c r="N49" i="66" s="1"/>
  <c r="E49" i="66" s="1"/>
  <c r="N29" i="66"/>
  <c r="E29" i="66" s="1"/>
  <c r="M51" i="66"/>
  <c r="N51" i="66" s="1"/>
  <c r="E51" i="66" s="1"/>
  <c r="M32" i="66"/>
  <c r="N32" i="66" s="1"/>
  <c r="E32" i="66" s="1"/>
  <c r="M57" i="66"/>
  <c r="N57" i="66" s="1"/>
  <c r="E57" i="66" s="1"/>
  <c r="M62" i="65"/>
  <c r="M60" i="65"/>
  <c r="N48" i="65"/>
  <c r="E48" i="65" s="1"/>
  <c r="M31" i="65"/>
  <c r="N31" i="65" s="1"/>
  <c r="E31" i="65" s="1"/>
  <c r="M28" i="65"/>
  <c r="N28" i="65" s="1"/>
  <c r="E28" i="65" s="1"/>
  <c r="N26" i="65"/>
  <c r="E26" i="65" s="1"/>
  <c r="N20" i="65"/>
  <c r="E20" i="65" s="1"/>
  <c r="I7" i="65"/>
  <c r="M51" i="65" s="1"/>
  <c r="N51" i="65" s="1"/>
  <c r="E51" i="65" s="1"/>
  <c r="M53" i="65"/>
  <c r="N53" i="65" s="1"/>
  <c r="E53" i="65" s="1"/>
  <c r="N25" i="65"/>
  <c r="E25" i="65" s="1"/>
  <c r="M22" i="65"/>
  <c r="N22" i="65" s="1"/>
  <c r="E22" i="65" s="1"/>
  <c r="M19" i="65"/>
  <c r="N19" i="65" s="1"/>
  <c r="E19" i="65" s="1"/>
  <c r="M16" i="65"/>
  <c r="N16" i="65" s="1"/>
  <c r="E16" i="65" s="1"/>
  <c r="M13" i="65"/>
  <c r="N46" i="65"/>
  <c r="E46" i="65" s="1"/>
  <c r="M38" i="65"/>
  <c r="N38" i="65" s="1"/>
  <c r="E38" i="65" s="1"/>
  <c r="M33" i="65"/>
  <c r="N33" i="65" s="1"/>
  <c r="E33" i="65" s="1"/>
  <c r="M30" i="65"/>
  <c r="N30" i="65" s="1"/>
  <c r="E30" i="65" s="1"/>
  <c r="M25" i="65"/>
  <c r="N54" i="65"/>
  <c r="E54" i="65" s="1"/>
  <c r="M50" i="65"/>
  <c r="N50" i="65" s="1"/>
  <c r="E50" i="65" s="1"/>
  <c r="M40" i="65"/>
  <c r="M52" i="65"/>
  <c r="M18" i="65"/>
  <c r="N18" i="65" s="1"/>
  <c r="E18" i="65" s="1"/>
  <c r="N15" i="65"/>
  <c r="E15" i="65" s="1"/>
  <c r="M12" i="65"/>
  <c r="N12" i="65" s="1"/>
  <c r="E12" i="65" s="1"/>
  <c r="M23" i="65"/>
  <c r="M43" i="65"/>
  <c r="N43" i="65" s="1"/>
  <c r="E43" i="65" s="1"/>
  <c r="M32" i="65"/>
  <c r="M15" i="65"/>
  <c r="M55" i="65"/>
  <c r="N55" i="65" s="1"/>
  <c r="E55" i="65" s="1"/>
  <c r="M57" i="65"/>
  <c r="N57" i="65" s="1"/>
  <c r="E57" i="65" s="1"/>
  <c r="N60" i="65"/>
  <c r="E60" i="65" s="1"/>
  <c r="M47" i="65"/>
  <c r="N47" i="65" s="1"/>
  <c r="E47" i="65" s="1"/>
  <c r="M56" i="65"/>
  <c r="M54" i="65"/>
  <c r="N62" i="65"/>
  <c r="E62" i="65" s="1"/>
  <c r="M59" i="65"/>
  <c r="N59" i="65" s="1"/>
  <c r="E59" i="65" s="1"/>
  <c r="M49" i="65"/>
  <c r="N49" i="65" s="1"/>
  <c r="E49" i="65" s="1"/>
  <c r="M42" i="65"/>
  <c r="N42" i="65" s="1"/>
  <c r="E42" i="65" s="1"/>
  <c r="N40" i="65"/>
  <c r="E40" i="65" s="1"/>
  <c r="M35" i="65"/>
  <c r="N35" i="65" s="1"/>
  <c r="E35" i="65" s="1"/>
  <c r="M27" i="65"/>
  <c r="N27" i="65" s="1"/>
  <c r="E27" i="65" s="1"/>
  <c r="M24" i="65"/>
  <c r="N24" i="65" s="1"/>
  <c r="E24" i="65" s="1"/>
  <c r="M21" i="65"/>
  <c r="N56" i="65"/>
  <c r="E56" i="65" s="1"/>
  <c r="N52" i="65"/>
  <c r="E52" i="65" s="1"/>
  <c r="M61" i="65"/>
  <c r="N61" i="65" s="1"/>
  <c r="E61" i="65" s="1"/>
  <c r="M58" i="65"/>
  <c r="N58" i="65" s="1"/>
  <c r="E58" i="65" s="1"/>
  <c r="M48" i="65"/>
  <c r="M46" i="65"/>
  <c r="M44" i="65"/>
  <c r="N44" i="65" s="1"/>
  <c r="E44" i="65" s="1"/>
  <c r="M39" i="65"/>
  <c r="N39" i="65" s="1"/>
  <c r="E39" i="65" s="1"/>
  <c r="M37" i="65"/>
  <c r="N37" i="65" s="1"/>
  <c r="E37" i="65" s="1"/>
  <c r="M34" i="65"/>
  <c r="N34" i="65" s="1"/>
  <c r="E34" i="65" s="1"/>
  <c r="N32" i="65"/>
  <c r="E32" i="65" s="1"/>
  <c r="M29" i="65"/>
  <c r="N29" i="65" s="1"/>
  <c r="E29" i="65" s="1"/>
  <c r="M26" i="65"/>
  <c r="N23" i="65"/>
  <c r="E23" i="65" s="1"/>
  <c r="M20" i="65"/>
  <c r="M14" i="65"/>
  <c r="N14" i="65" s="1"/>
  <c r="E14" i="65" s="1"/>
  <c r="M11" i="65"/>
  <c r="L21" i="65"/>
  <c r="L13" i="65"/>
  <c r="N13" i="65" s="1"/>
  <c r="E13" i="65" s="1"/>
  <c r="L11" i="65"/>
  <c r="B6" i="64"/>
  <c r="B7" i="64"/>
  <c r="E10" i="64"/>
  <c r="G10" i="64"/>
  <c r="I6" i="64" s="1"/>
  <c r="L53" i="64" s="1"/>
  <c r="H10" i="64"/>
  <c r="I10" i="64" s="1"/>
  <c r="J10" i="64" s="1"/>
  <c r="K10" i="64" s="1"/>
  <c r="I7" i="64" s="1"/>
  <c r="L10" i="64"/>
  <c r="G11" i="64"/>
  <c r="H11" i="64"/>
  <c r="I11" i="64"/>
  <c r="J11" i="64"/>
  <c r="K11" i="64"/>
  <c r="L11" i="64"/>
  <c r="G12" i="64"/>
  <c r="H12" i="64"/>
  <c r="I12" i="64"/>
  <c r="J12" i="64"/>
  <c r="K12" i="64"/>
  <c r="L12" i="64"/>
  <c r="G13" i="64"/>
  <c r="H13" i="64"/>
  <c r="I13" i="64"/>
  <c r="J13" i="64"/>
  <c r="K13" i="64"/>
  <c r="L13" i="64"/>
  <c r="G14" i="64"/>
  <c r="L14" i="64" s="1"/>
  <c r="H14" i="64"/>
  <c r="I14" i="64"/>
  <c r="J14" i="64"/>
  <c r="K14" i="64"/>
  <c r="G15" i="64"/>
  <c r="L15" i="64" s="1"/>
  <c r="H15" i="64"/>
  <c r="I15" i="64"/>
  <c r="J15" i="64"/>
  <c r="K15" i="64" s="1"/>
  <c r="G16" i="64"/>
  <c r="H16" i="64"/>
  <c r="I16" i="64"/>
  <c r="J16" i="64" s="1"/>
  <c r="K16" i="64" s="1"/>
  <c r="G17" i="64"/>
  <c r="L17" i="64" s="1"/>
  <c r="H17" i="64"/>
  <c r="I17" i="64" s="1"/>
  <c r="J17" i="64" s="1"/>
  <c r="K17" i="64" s="1"/>
  <c r="M17" i="64" s="1"/>
  <c r="G18" i="64"/>
  <c r="H18" i="64"/>
  <c r="I18" i="64" s="1"/>
  <c r="J18" i="64" s="1"/>
  <c r="K18" i="64" s="1"/>
  <c r="L18" i="64"/>
  <c r="G19" i="64"/>
  <c r="H19" i="64"/>
  <c r="I19" i="64"/>
  <c r="J19" i="64"/>
  <c r="K19" i="64"/>
  <c r="L19" i="64"/>
  <c r="G20" i="64"/>
  <c r="H20" i="64"/>
  <c r="I20" i="64"/>
  <c r="J20" i="64"/>
  <c r="K20" i="64"/>
  <c r="L20" i="64"/>
  <c r="G21" i="64"/>
  <c r="H21" i="64"/>
  <c r="I21" i="64"/>
  <c r="J21" i="64"/>
  <c r="K21" i="64"/>
  <c r="L21" i="64"/>
  <c r="G22" i="64"/>
  <c r="L22" i="64" s="1"/>
  <c r="H22" i="64"/>
  <c r="I22" i="64" s="1"/>
  <c r="J22" i="64" s="1"/>
  <c r="K22" i="64" s="1"/>
  <c r="M22" i="64" s="1"/>
  <c r="G23" i="64"/>
  <c r="H23" i="64"/>
  <c r="I23" i="64"/>
  <c r="J23" i="64"/>
  <c r="K23" i="64" s="1"/>
  <c r="G24" i="64"/>
  <c r="H24" i="64"/>
  <c r="I24" i="64"/>
  <c r="J24" i="64" s="1"/>
  <c r="K24" i="64" s="1"/>
  <c r="G25" i="64"/>
  <c r="L25" i="64" s="1"/>
  <c r="H25" i="64"/>
  <c r="I25" i="64" s="1"/>
  <c r="J25" i="64" s="1"/>
  <c r="K25" i="64" s="1"/>
  <c r="M25" i="64" s="1"/>
  <c r="G26" i="64"/>
  <c r="H26" i="64"/>
  <c r="I26" i="64" s="1"/>
  <c r="J26" i="64" s="1"/>
  <c r="K26" i="64"/>
  <c r="L26" i="64"/>
  <c r="G27" i="64"/>
  <c r="H27" i="64"/>
  <c r="I27" i="64"/>
  <c r="J27" i="64"/>
  <c r="K27" i="64"/>
  <c r="M27" i="64" s="1"/>
  <c r="L27" i="64"/>
  <c r="N27" i="64" s="1"/>
  <c r="E27" i="64" s="1"/>
  <c r="G28" i="64"/>
  <c r="H28" i="64"/>
  <c r="I28" i="64"/>
  <c r="J28" i="64"/>
  <c r="K28" i="64"/>
  <c r="M28" i="64" s="1"/>
  <c r="L28" i="64"/>
  <c r="G29" i="64"/>
  <c r="H29" i="64"/>
  <c r="I29" i="64"/>
  <c r="J29" i="64"/>
  <c r="K29" i="64"/>
  <c r="L29" i="64"/>
  <c r="G30" i="64"/>
  <c r="L30" i="64" s="1"/>
  <c r="H30" i="64"/>
  <c r="I30" i="64"/>
  <c r="J30" i="64"/>
  <c r="K30" i="64"/>
  <c r="G31" i="64"/>
  <c r="L31" i="64" s="1"/>
  <c r="H31" i="64"/>
  <c r="I31" i="64"/>
  <c r="J31" i="64" s="1"/>
  <c r="K31" i="64" s="1"/>
  <c r="M31" i="64" s="1"/>
  <c r="G32" i="64"/>
  <c r="H32" i="64"/>
  <c r="I32" i="64"/>
  <c r="J32" i="64" s="1"/>
  <c r="K32" i="64" s="1"/>
  <c r="G33" i="64"/>
  <c r="H33" i="64"/>
  <c r="I33" i="64" s="1"/>
  <c r="J33" i="64" s="1"/>
  <c r="K33" i="64" s="1"/>
  <c r="G34" i="64"/>
  <c r="L34" i="64" s="1"/>
  <c r="H34" i="64"/>
  <c r="I34" i="64" s="1"/>
  <c r="J34" i="64" s="1"/>
  <c r="K34" i="64"/>
  <c r="G35" i="64"/>
  <c r="H35" i="64"/>
  <c r="I35" i="64"/>
  <c r="J35" i="64"/>
  <c r="K35" i="64"/>
  <c r="G36" i="64"/>
  <c r="H36" i="64"/>
  <c r="I36" i="64"/>
  <c r="J36" i="64"/>
  <c r="K36" i="64"/>
  <c r="G37" i="64"/>
  <c r="H37" i="64"/>
  <c r="I37" i="64"/>
  <c r="J37" i="64" s="1"/>
  <c r="K37" i="64" s="1"/>
  <c r="G38" i="64"/>
  <c r="H38" i="64"/>
  <c r="I38" i="64"/>
  <c r="J38" i="64"/>
  <c r="K38" i="64"/>
  <c r="G39" i="64"/>
  <c r="H39" i="64"/>
  <c r="I39" i="64"/>
  <c r="J39" i="64"/>
  <c r="K39" i="64" s="1"/>
  <c r="G40" i="64"/>
  <c r="L40" i="64" s="1"/>
  <c r="H40" i="64"/>
  <c r="I40" i="64"/>
  <c r="J40" i="64" s="1"/>
  <c r="K40" i="64" s="1"/>
  <c r="G41" i="64"/>
  <c r="H41" i="64"/>
  <c r="I41" i="64" s="1"/>
  <c r="J41" i="64" s="1"/>
  <c r="K41" i="64" s="1"/>
  <c r="M41" i="64" s="1"/>
  <c r="L41" i="64"/>
  <c r="N41" i="64" s="1"/>
  <c r="E41" i="64" s="1"/>
  <c r="G42" i="64"/>
  <c r="H42" i="64"/>
  <c r="I42" i="64" s="1"/>
  <c r="J42" i="64" s="1"/>
  <c r="K42" i="64"/>
  <c r="L42" i="64"/>
  <c r="G43" i="64"/>
  <c r="H43" i="64"/>
  <c r="I43" i="64"/>
  <c r="J43" i="64"/>
  <c r="K43" i="64"/>
  <c r="L43" i="64"/>
  <c r="G44" i="64"/>
  <c r="H44" i="64"/>
  <c r="I44" i="64"/>
  <c r="J44" i="64"/>
  <c r="K44" i="64"/>
  <c r="M44" i="64" s="1"/>
  <c r="L44" i="64"/>
  <c r="G45" i="64"/>
  <c r="H45" i="64"/>
  <c r="I45" i="64"/>
  <c r="J45" i="64"/>
  <c r="K45" i="64"/>
  <c r="L45" i="64"/>
  <c r="G46" i="64"/>
  <c r="L46" i="64" s="1"/>
  <c r="H46" i="64"/>
  <c r="I46" i="64"/>
  <c r="J46" i="64"/>
  <c r="K46" i="64"/>
  <c r="G47" i="64"/>
  <c r="L47" i="64" s="1"/>
  <c r="H47" i="64"/>
  <c r="I47" i="64"/>
  <c r="J47" i="64" s="1"/>
  <c r="K47" i="64" s="1"/>
  <c r="M47" i="64" s="1"/>
  <c r="G48" i="64"/>
  <c r="H48" i="64"/>
  <c r="I48" i="64"/>
  <c r="J48" i="64" s="1"/>
  <c r="K48" i="64" s="1"/>
  <c r="G49" i="64"/>
  <c r="H49" i="64"/>
  <c r="I49" i="64" s="1"/>
  <c r="J49" i="64" s="1"/>
  <c r="K49" i="64" s="1"/>
  <c r="G50" i="64"/>
  <c r="L50" i="64" s="1"/>
  <c r="H50" i="64"/>
  <c r="I50" i="64" s="1"/>
  <c r="J50" i="64" s="1"/>
  <c r="K50" i="64"/>
  <c r="G51" i="64"/>
  <c r="H51" i="64"/>
  <c r="I51" i="64"/>
  <c r="J51" i="64"/>
  <c r="K51" i="64"/>
  <c r="G52" i="64"/>
  <c r="H52" i="64"/>
  <c r="I52" i="64"/>
  <c r="J52" i="64"/>
  <c r="K52" i="64"/>
  <c r="G53" i="64"/>
  <c r="H53" i="64"/>
  <c r="I53" i="64"/>
  <c r="J53" i="64" s="1"/>
  <c r="K53" i="64" s="1"/>
  <c r="G54" i="64"/>
  <c r="H54" i="64"/>
  <c r="I54" i="64"/>
  <c r="J54" i="64"/>
  <c r="K54" i="64"/>
  <c r="M54" i="64" s="1"/>
  <c r="G55" i="64"/>
  <c r="H55" i="64"/>
  <c r="I55" i="64"/>
  <c r="J55" i="64"/>
  <c r="K55" i="64" s="1"/>
  <c r="G56" i="64"/>
  <c r="L56" i="64" s="1"/>
  <c r="H56" i="64"/>
  <c r="I56" i="64"/>
  <c r="J56" i="64" s="1"/>
  <c r="K56" i="64" s="1"/>
  <c r="G57" i="64"/>
  <c r="H57" i="64"/>
  <c r="I57" i="64" s="1"/>
  <c r="J57" i="64" s="1"/>
  <c r="K57" i="64" s="1"/>
  <c r="L57" i="64"/>
  <c r="G58" i="64"/>
  <c r="H58" i="64"/>
  <c r="I58" i="64" s="1"/>
  <c r="J58" i="64" s="1"/>
  <c r="K58" i="64"/>
  <c r="L58" i="64"/>
  <c r="M58" i="64"/>
  <c r="G59" i="64"/>
  <c r="H59" i="64"/>
  <c r="I59" i="64"/>
  <c r="J59" i="64"/>
  <c r="K59" i="64"/>
  <c r="L59" i="64"/>
  <c r="G60" i="64"/>
  <c r="H60" i="64"/>
  <c r="I60" i="64"/>
  <c r="J60" i="64"/>
  <c r="K60" i="64"/>
  <c r="L60" i="64"/>
  <c r="G61" i="64"/>
  <c r="H61" i="64"/>
  <c r="I61" i="64"/>
  <c r="J61" i="64"/>
  <c r="K61" i="64"/>
  <c r="L61" i="64"/>
  <c r="G62" i="64"/>
  <c r="L62" i="64" s="1"/>
  <c r="H62" i="64"/>
  <c r="I62" i="64"/>
  <c r="J62" i="64"/>
  <c r="K62" i="64"/>
  <c r="N21" i="65" l="1"/>
  <c r="E21" i="65" s="1"/>
  <c r="N11" i="65"/>
  <c r="E11" i="65" s="1"/>
  <c r="M45" i="65"/>
  <c r="N45" i="65" s="1"/>
  <c r="E45" i="65" s="1"/>
  <c r="M17" i="65"/>
  <c r="N17" i="65" s="1"/>
  <c r="E17" i="65" s="1"/>
  <c r="M10" i="65"/>
  <c r="N10" i="65" s="1"/>
  <c r="M36" i="65"/>
  <c r="N36" i="65" s="1"/>
  <c r="E36" i="65" s="1"/>
  <c r="M41" i="65"/>
  <c r="N41" i="65" s="1"/>
  <c r="E41" i="65" s="1"/>
  <c r="N58" i="64"/>
  <c r="E58" i="64" s="1"/>
  <c r="N17" i="64"/>
  <c r="E17" i="64" s="1"/>
  <c r="M40" i="64"/>
  <c r="N40" i="64" s="1"/>
  <c r="E40" i="64" s="1"/>
  <c r="M56" i="64"/>
  <c r="N56" i="64" s="1"/>
  <c r="E56" i="64" s="1"/>
  <c r="M34" i="64"/>
  <c r="N34" i="64" s="1"/>
  <c r="E34" i="64" s="1"/>
  <c r="M35" i="64"/>
  <c r="M32" i="64"/>
  <c r="M10" i="64"/>
  <c r="N10" i="64" s="1"/>
  <c r="M19" i="64"/>
  <c r="N19" i="64" s="1"/>
  <c r="E19" i="64" s="1"/>
  <c r="M20" i="64"/>
  <c r="N20" i="64" s="1"/>
  <c r="E20" i="64" s="1"/>
  <c r="M26" i="64"/>
  <c r="N26" i="64" s="1"/>
  <c r="E26" i="64" s="1"/>
  <c r="M42" i="64"/>
  <c r="N42" i="64" s="1"/>
  <c r="E42" i="64" s="1"/>
  <c r="M50" i="64"/>
  <c r="N50" i="64" s="1"/>
  <c r="E50" i="64" s="1"/>
  <c r="M33" i="64"/>
  <c r="M36" i="64"/>
  <c r="M49" i="64"/>
  <c r="M51" i="64"/>
  <c r="M52" i="64"/>
  <c r="M18" i="64"/>
  <c r="N18" i="64" s="1"/>
  <c r="E18" i="64" s="1"/>
  <c r="M48" i="64"/>
  <c r="M59" i="64"/>
  <c r="N59" i="64" s="1"/>
  <c r="E59" i="64" s="1"/>
  <c r="N47" i="64"/>
  <c r="E47" i="64" s="1"/>
  <c r="M53" i="64"/>
  <c r="M60" i="64"/>
  <c r="N60" i="64" s="1"/>
  <c r="E60" i="64" s="1"/>
  <c r="N57" i="64"/>
  <c r="E57" i="64" s="1"/>
  <c r="N31" i="64"/>
  <c r="E31" i="64" s="1"/>
  <c r="N25" i="64"/>
  <c r="E25" i="64" s="1"/>
  <c r="N11" i="64"/>
  <c r="E11" i="64" s="1"/>
  <c r="N53" i="64"/>
  <c r="E53" i="64" s="1"/>
  <c r="M11" i="64"/>
  <c r="M57" i="64"/>
  <c r="M43" i="64"/>
  <c r="N43" i="64" s="1"/>
  <c r="E43" i="64" s="1"/>
  <c r="M37" i="64"/>
  <c r="M12" i="64"/>
  <c r="N12" i="64" s="1"/>
  <c r="E12" i="64" s="1"/>
  <c r="N44" i="64"/>
  <c r="E44" i="64" s="1"/>
  <c r="N61" i="64"/>
  <c r="E61" i="64" s="1"/>
  <c r="M23" i="64"/>
  <c r="N22" i="64"/>
  <c r="E22" i="64" s="1"/>
  <c r="M29" i="64"/>
  <c r="M39" i="64"/>
  <c r="M62" i="64"/>
  <c r="N62" i="64" s="1"/>
  <c r="E62" i="64" s="1"/>
  <c r="L54" i="64"/>
  <c r="N54" i="64" s="1"/>
  <c r="E54" i="64" s="1"/>
  <c r="L51" i="64"/>
  <c r="N51" i="64" s="1"/>
  <c r="E51" i="64" s="1"/>
  <c r="L48" i="64"/>
  <c r="L38" i="64"/>
  <c r="L35" i="64"/>
  <c r="N35" i="64" s="1"/>
  <c r="E35" i="64" s="1"/>
  <c r="L33" i="64"/>
  <c r="N33" i="64" s="1"/>
  <c r="E33" i="64" s="1"/>
  <c r="M30" i="64"/>
  <c r="N30" i="64" s="1"/>
  <c r="E30" i="64" s="1"/>
  <c r="M16" i="64"/>
  <c r="L37" i="64"/>
  <c r="N37" i="64" s="1"/>
  <c r="E37" i="64" s="1"/>
  <c r="L55" i="64"/>
  <c r="N55" i="64" s="1"/>
  <c r="E55" i="64" s="1"/>
  <c r="L24" i="64"/>
  <c r="L16" i="64"/>
  <c r="M38" i="64"/>
  <c r="N28" i="64"/>
  <c r="E28" i="64" s="1"/>
  <c r="M15" i="64"/>
  <c r="N15" i="64" s="1"/>
  <c r="E15" i="64" s="1"/>
  <c r="N14" i="64"/>
  <c r="E14" i="64" s="1"/>
  <c r="N29" i="64"/>
  <c r="E29" i="64" s="1"/>
  <c r="N13" i="64"/>
  <c r="E13" i="64" s="1"/>
  <c r="M61" i="64"/>
  <c r="M45" i="64"/>
  <c r="N45" i="64" s="1"/>
  <c r="E45" i="64" s="1"/>
  <c r="N21" i="64"/>
  <c r="E21" i="64" s="1"/>
  <c r="M13" i="64"/>
  <c r="M55" i="64"/>
  <c r="M21" i="64"/>
  <c r="L52" i="64"/>
  <c r="L49" i="64"/>
  <c r="N49" i="64" s="1"/>
  <c r="E49" i="64" s="1"/>
  <c r="M46" i="64"/>
  <c r="N46" i="64" s="1"/>
  <c r="E46" i="64" s="1"/>
  <c r="L36" i="64"/>
  <c r="N36" i="64" s="1"/>
  <c r="E36" i="64" s="1"/>
  <c r="L32" i="64"/>
  <c r="N32" i="64" s="1"/>
  <c r="E32" i="64" s="1"/>
  <c r="M24" i="64"/>
  <c r="L23" i="64"/>
  <c r="N23" i="64" s="1"/>
  <c r="E23" i="64" s="1"/>
  <c r="M14" i="64"/>
  <c r="L39" i="64"/>
  <c r="N39" i="64" s="1"/>
  <c r="E39" i="64" s="1"/>
  <c r="B6" i="63"/>
  <c r="B7" i="63"/>
  <c r="E10" i="63"/>
  <c r="G10" i="63"/>
  <c r="I6" i="63" s="1"/>
  <c r="H10" i="63"/>
  <c r="I10" i="63"/>
  <c r="J10" i="63" s="1"/>
  <c r="K10" i="63" s="1"/>
  <c r="G11" i="63"/>
  <c r="L11" i="63" s="1"/>
  <c r="H11" i="63"/>
  <c r="I11" i="63" s="1"/>
  <c r="J11" i="63" s="1"/>
  <c r="K11" i="63" s="1"/>
  <c r="G12" i="63"/>
  <c r="H12" i="63"/>
  <c r="I12" i="63" s="1"/>
  <c r="J12" i="63" s="1"/>
  <c r="K12" i="63" s="1"/>
  <c r="G13" i="63"/>
  <c r="H13" i="63"/>
  <c r="I13" i="63" s="1"/>
  <c r="J13" i="63" s="1"/>
  <c r="K13" i="63" s="1"/>
  <c r="G14" i="63"/>
  <c r="H14" i="63"/>
  <c r="I14" i="63"/>
  <c r="J14" i="63"/>
  <c r="K14" i="63"/>
  <c r="G15" i="63"/>
  <c r="H15" i="63"/>
  <c r="I15" i="63"/>
  <c r="J15" i="63"/>
  <c r="K15" i="63"/>
  <c r="G16" i="63"/>
  <c r="H16" i="63"/>
  <c r="I16" i="63"/>
  <c r="J16" i="63"/>
  <c r="K16" i="63"/>
  <c r="G17" i="63"/>
  <c r="L17" i="63" s="1"/>
  <c r="H17" i="63"/>
  <c r="I17" i="63"/>
  <c r="J17" i="63"/>
  <c r="K17" i="63" s="1"/>
  <c r="G18" i="63"/>
  <c r="L18" i="63" s="1"/>
  <c r="H18" i="63"/>
  <c r="I18" i="63"/>
  <c r="J18" i="63" s="1"/>
  <c r="K18" i="63" s="1"/>
  <c r="G19" i="63"/>
  <c r="L19" i="63" s="1"/>
  <c r="H19" i="63"/>
  <c r="I19" i="63" s="1"/>
  <c r="J19" i="63" s="1"/>
  <c r="K19" i="63" s="1"/>
  <c r="G20" i="63"/>
  <c r="H20" i="63"/>
  <c r="I20" i="63" s="1"/>
  <c r="J20" i="63" s="1"/>
  <c r="K20" i="63" s="1"/>
  <c r="G21" i="63"/>
  <c r="H21" i="63"/>
  <c r="I21" i="63" s="1"/>
  <c r="J21" i="63" s="1"/>
  <c r="K21" i="63" s="1"/>
  <c r="G22" i="63"/>
  <c r="H22" i="63"/>
  <c r="I22" i="63"/>
  <c r="J22" i="63"/>
  <c r="K22" i="63"/>
  <c r="G23" i="63"/>
  <c r="H23" i="63"/>
  <c r="I23" i="63"/>
  <c r="J23" i="63"/>
  <c r="K23" i="63"/>
  <c r="L23" i="63"/>
  <c r="G24" i="63"/>
  <c r="H24" i="63"/>
  <c r="I24" i="63"/>
  <c r="J24" i="63"/>
  <c r="K24" i="63"/>
  <c r="G25" i="63"/>
  <c r="L25" i="63" s="1"/>
  <c r="H25" i="63"/>
  <c r="I25" i="63"/>
  <c r="J25" i="63"/>
  <c r="K25" i="63" s="1"/>
  <c r="G26" i="63"/>
  <c r="L26" i="63" s="1"/>
  <c r="H26" i="63"/>
  <c r="I26" i="63"/>
  <c r="J26" i="63" s="1"/>
  <c r="K26" i="63" s="1"/>
  <c r="G27" i="63"/>
  <c r="L27" i="63" s="1"/>
  <c r="H27" i="63"/>
  <c r="I27" i="63" s="1"/>
  <c r="J27" i="63" s="1"/>
  <c r="K27" i="63" s="1"/>
  <c r="G28" i="63"/>
  <c r="H28" i="63"/>
  <c r="I28" i="63"/>
  <c r="J28" i="63" s="1"/>
  <c r="K28" i="63" s="1"/>
  <c r="G29" i="63"/>
  <c r="H29" i="63"/>
  <c r="I29" i="63" s="1"/>
  <c r="J29" i="63" s="1"/>
  <c r="K29" i="63" s="1"/>
  <c r="G30" i="63"/>
  <c r="H30" i="63"/>
  <c r="I30" i="63"/>
  <c r="J30" i="63"/>
  <c r="K30" i="63"/>
  <c r="G31" i="63"/>
  <c r="H31" i="63"/>
  <c r="I31" i="63"/>
  <c r="J31" i="63"/>
  <c r="K31" i="63"/>
  <c r="L31" i="63"/>
  <c r="G32" i="63"/>
  <c r="L32" i="63" s="1"/>
  <c r="H32" i="63"/>
  <c r="I32" i="63"/>
  <c r="J32" i="63"/>
  <c r="K32" i="63" s="1"/>
  <c r="G33" i="63"/>
  <c r="L33" i="63" s="1"/>
  <c r="H33" i="63"/>
  <c r="I33" i="63"/>
  <c r="J33" i="63"/>
  <c r="K33" i="63" s="1"/>
  <c r="G34" i="63"/>
  <c r="L34" i="63" s="1"/>
  <c r="H34" i="63"/>
  <c r="I34" i="63"/>
  <c r="J34" i="63" s="1"/>
  <c r="K34" i="63" s="1"/>
  <c r="G35" i="63"/>
  <c r="H35" i="63"/>
  <c r="I35" i="63" s="1"/>
  <c r="J35" i="63" s="1"/>
  <c r="K35" i="63" s="1"/>
  <c r="G36" i="63"/>
  <c r="L36" i="63" s="1"/>
  <c r="H36" i="63"/>
  <c r="I36" i="63"/>
  <c r="J36" i="63" s="1"/>
  <c r="K36" i="63" s="1"/>
  <c r="G37" i="63"/>
  <c r="H37" i="63"/>
  <c r="I37" i="63" s="1"/>
  <c r="J37" i="63" s="1"/>
  <c r="K37" i="63" s="1"/>
  <c r="G38" i="63"/>
  <c r="H38" i="63"/>
  <c r="I38" i="63"/>
  <c r="J38" i="63"/>
  <c r="K38" i="63"/>
  <c r="L38" i="63"/>
  <c r="G39" i="63"/>
  <c r="H39" i="63"/>
  <c r="I39" i="63"/>
  <c r="J39" i="63"/>
  <c r="K39" i="63"/>
  <c r="G40" i="63"/>
  <c r="L40" i="63" s="1"/>
  <c r="H40" i="63"/>
  <c r="I40" i="63"/>
  <c r="J40" i="63"/>
  <c r="K40" i="63"/>
  <c r="G41" i="63"/>
  <c r="L41" i="63" s="1"/>
  <c r="H41" i="63"/>
  <c r="I41" i="63"/>
  <c r="J41" i="63"/>
  <c r="K41" i="63" s="1"/>
  <c r="G42" i="63"/>
  <c r="H42" i="63"/>
  <c r="I42" i="63"/>
  <c r="J42" i="63" s="1"/>
  <c r="K42" i="63" s="1"/>
  <c r="G43" i="63"/>
  <c r="L43" i="63" s="1"/>
  <c r="H43" i="63"/>
  <c r="I43" i="63" s="1"/>
  <c r="J43" i="63" s="1"/>
  <c r="K43" i="63" s="1"/>
  <c r="G44" i="63"/>
  <c r="H44" i="63"/>
  <c r="I44" i="63"/>
  <c r="J44" i="63" s="1"/>
  <c r="K44" i="63" s="1"/>
  <c r="G45" i="63"/>
  <c r="H45" i="63"/>
  <c r="I45" i="63" s="1"/>
  <c r="J45" i="63" s="1"/>
  <c r="K45" i="63" s="1"/>
  <c r="G46" i="63"/>
  <c r="H46" i="63"/>
  <c r="I46" i="63"/>
  <c r="J46" i="63"/>
  <c r="K46" i="63"/>
  <c r="L46" i="63"/>
  <c r="G47" i="63"/>
  <c r="H47" i="63"/>
  <c r="I47" i="63"/>
  <c r="J47" i="63"/>
  <c r="K47" i="63"/>
  <c r="L47" i="63"/>
  <c r="G48" i="63"/>
  <c r="L48" i="63" s="1"/>
  <c r="H48" i="63"/>
  <c r="I48" i="63"/>
  <c r="J48" i="63"/>
  <c r="K48" i="63" s="1"/>
  <c r="G49" i="63"/>
  <c r="L49" i="63" s="1"/>
  <c r="H49" i="63"/>
  <c r="I49" i="63"/>
  <c r="J49" i="63"/>
  <c r="K49" i="63" s="1"/>
  <c r="G50" i="63"/>
  <c r="L50" i="63" s="1"/>
  <c r="H50" i="63"/>
  <c r="I50" i="63"/>
  <c r="J50" i="63" s="1"/>
  <c r="K50" i="63" s="1"/>
  <c r="G51" i="63"/>
  <c r="H51" i="63"/>
  <c r="I51" i="63" s="1"/>
  <c r="J51" i="63" s="1"/>
  <c r="K51" i="63" s="1"/>
  <c r="G52" i="63"/>
  <c r="L52" i="63" s="1"/>
  <c r="H52" i="63"/>
  <c r="I52" i="63"/>
  <c r="J52" i="63" s="1"/>
  <c r="K52" i="63" s="1"/>
  <c r="G53" i="63"/>
  <c r="H53" i="63"/>
  <c r="I53" i="63" s="1"/>
  <c r="J53" i="63" s="1"/>
  <c r="K53" i="63" s="1"/>
  <c r="G54" i="63"/>
  <c r="H54" i="63"/>
  <c r="I54" i="63"/>
  <c r="J54" i="63"/>
  <c r="K54" i="63"/>
  <c r="L54" i="63"/>
  <c r="G55" i="63"/>
  <c r="H55" i="63"/>
  <c r="I55" i="63"/>
  <c r="J55" i="63"/>
  <c r="K55" i="63"/>
  <c r="G56" i="63"/>
  <c r="L56" i="63" s="1"/>
  <c r="H56" i="63"/>
  <c r="I56" i="63"/>
  <c r="J56" i="63"/>
  <c r="K56" i="63"/>
  <c r="G57" i="63"/>
  <c r="H57" i="63"/>
  <c r="I57" i="63"/>
  <c r="J57" i="63"/>
  <c r="K57" i="63" s="1"/>
  <c r="G58" i="63"/>
  <c r="L58" i="63" s="1"/>
  <c r="H58" i="63"/>
  <c r="I58" i="63"/>
  <c r="J58" i="63" s="1"/>
  <c r="K58" i="63" s="1"/>
  <c r="G59" i="63"/>
  <c r="L59" i="63" s="1"/>
  <c r="H59" i="63"/>
  <c r="I59" i="63" s="1"/>
  <c r="J59" i="63" s="1"/>
  <c r="K59" i="63" s="1"/>
  <c r="G60" i="63"/>
  <c r="H60" i="63"/>
  <c r="I60" i="63"/>
  <c r="J60" i="63" s="1"/>
  <c r="K60" i="63" s="1"/>
  <c r="G61" i="63"/>
  <c r="H61" i="63"/>
  <c r="I61" i="63" s="1"/>
  <c r="J61" i="63" s="1"/>
  <c r="K61" i="63" s="1"/>
  <c r="G62" i="63"/>
  <c r="H62" i="63"/>
  <c r="I62" i="63"/>
  <c r="J62" i="63"/>
  <c r="K62" i="63"/>
  <c r="N52" i="64" l="1"/>
  <c r="E52" i="64" s="1"/>
  <c r="N16" i="64"/>
  <c r="E16" i="64" s="1"/>
  <c r="N38" i="64"/>
  <c r="E38" i="64" s="1"/>
  <c r="N24" i="64"/>
  <c r="E24" i="64" s="1"/>
  <c r="N48" i="64"/>
  <c r="E48" i="64" s="1"/>
  <c r="M52" i="63"/>
  <c r="N52" i="63" s="1"/>
  <c r="E52" i="63" s="1"/>
  <c r="M34" i="63"/>
  <c r="N34" i="63" s="1"/>
  <c r="E34" i="63" s="1"/>
  <c r="M19" i="63"/>
  <c r="N19" i="63" s="1"/>
  <c r="E19" i="63" s="1"/>
  <c r="I7" i="63"/>
  <c r="M47" i="63"/>
  <c r="N47" i="63" s="1"/>
  <c r="E47" i="63" s="1"/>
  <c r="M33" i="63"/>
  <c r="N33" i="63" s="1"/>
  <c r="E33" i="63" s="1"/>
  <c r="M51" i="63"/>
  <c r="N49" i="63"/>
  <c r="E49" i="63" s="1"/>
  <c r="L13" i="63"/>
  <c r="L37" i="63"/>
  <c r="L45" i="63"/>
  <c r="L22" i="63"/>
  <c r="L21" i="63"/>
  <c r="L29" i="63"/>
  <c r="L61" i="63"/>
  <c r="L30" i="63"/>
  <c r="L53" i="63"/>
  <c r="L14" i="63"/>
  <c r="L60" i="63"/>
  <c r="L55" i="63"/>
  <c r="L51" i="63"/>
  <c r="N51" i="63" s="1"/>
  <c r="E51" i="63" s="1"/>
  <c r="M44" i="63"/>
  <c r="L42" i="63"/>
  <c r="L24" i="63"/>
  <c r="M17" i="63"/>
  <c r="N17" i="63" s="1"/>
  <c r="E17" i="63" s="1"/>
  <c r="L16" i="63"/>
  <c r="M56" i="63"/>
  <c r="N56" i="63" s="1"/>
  <c r="E56" i="63" s="1"/>
  <c r="M11" i="63"/>
  <c r="N11" i="63" s="1"/>
  <c r="E11" i="63" s="1"/>
  <c r="M49" i="63"/>
  <c r="M18" i="63"/>
  <c r="N18" i="63" s="1"/>
  <c r="E18" i="63" s="1"/>
  <c r="M60" i="63"/>
  <c r="M42" i="63"/>
  <c r="M13" i="63"/>
  <c r="M35" i="63"/>
  <c r="L15" i="63"/>
  <c r="L62" i="63"/>
  <c r="M59" i="63"/>
  <c r="N59" i="63" s="1"/>
  <c r="E59" i="63" s="1"/>
  <c r="L57" i="63"/>
  <c r="L44" i="63"/>
  <c r="L39" i="63"/>
  <c r="L35" i="63"/>
  <c r="L28" i="63"/>
  <c r="L20" i="63"/>
  <c r="M15" i="63"/>
  <c r="L12" i="63"/>
  <c r="L10" i="63"/>
  <c r="B6" i="62"/>
  <c r="B7" i="62"/>
  <c r="E10" i="62"/>
  <c r="G10" i="62"/>
  <c r="I6" i="62" s="1"/>
  <c r="H10" i="62"/>
  <c r="I10" i="62"/>
  <c r="J10" i="62" s="1"/>
  <c r="K10" i="62" s="1"/>
  <c r="G11" i="62"/>
  <c r="L11" i="62" s="1"/>
  <c r="H11" i="62"/>
  <c r="I11" i="62" s="1"/>
  <c r="J11" i="62" s="1"/>
  <c r="K11" i="62" s="1"/>
  <c r="G12" i="62"/>
  <c r="H12" i="62"/>
  <c r="I12" i="62" s="1"/>
  <c r="J12" i="62" s="1"/>
  <c r="K12" i="62" s="1"/>
  <c r="G13" i="62"/>
  <c r="H13" i="62"/>
  <c r="I13" i="62" s="1"/>
  <c r="J13" i="62" s="1"/>
  <c r="K13" i="62" s="1"/>
  <c r="G14" i="62"/>
  <c r="H14" i="62"/>
  <c r="I14" i="62"/>
  <c r="J14" i="62"/>
  <c r="K14" i="62"/>
  <c r="L14" i="62"/>
  <c r="G15" i="62"/>
  <c r="H15" i="62"/>
  <c r="I15" i="62"/>
  <c r="J15" i="62"/>
  <c r="K15" i="62"/>
  <c r="L15" i="62"/>
  <c r="G16" i="62"/>
  <c r="L16" i="62" s="1"/>
  <c r="H16" i="62"/>
  <c r="I16" i="62"/>
  <c r="J16" i="62"/>
  <c r="K16" i="62" s="1"/>
  <c r="G17" i="62"/>
  <c r="L17" i="62" s="1"/>
  <c r="H17" i="62"/>
  <c r="I17" i="62"/>
  <c r="J17" i="62"/>
  <c r="K17" i="62" s="1"/>
  <c r="G18" i="62"/>
  <c r="L18" i="62" s="1"/>
  <c r="H18" i="62"/>
  <c r="I18" i="62"/>
  <c r="J18" i="62" s="1"/>
  <c r="K18" i="62" s="1"/>
  <c r="G19" i="62"/>
  <c r="H19" i="62"/>
  <c r="I19" i="62" s="1"/>
  <c r="J19" i="62" s="1"/>
  <c r="K19" i="62" s="1"/>
  <c r="G20" i="62"/>
  <c r="L20" i="62" s="1"/>
  <c r="H20" i="62"/>
  <c r="I20" i="62" s="1"/>
  <c r="J20" i="62" s="1"/>
  <c r="K20" i="62" s="1"/>
  <c r="G21" i="62"/>
  <c r="H21" i="62"/>
  <c r="I21" i="62" s="1"/>
  <c r="J21" i="62" s="1"/>
  <c r="K21" i="62" s="1"/>
  <c r="G22" i="62"/>
  <c r="H22" i="62"/>
  <c r="I22" i="62"/>
  <c r="J22" i="62"/>
  <c r="K22" i="62"/>
  <c r="G23" i="62"/>
  <c r="H23" i="62"/>
  <c r="I23" i="62"/>
  <c r="J23" i="62"/>
  <c r="K23" i="62"/>
  <c r="G24" i="62"/>
  <c r="H24" i="62"/>
  <c r="I24" i="62"/>
  <c r="J24" i="62"/>
  <c r="K24" i="62"/>
  <c r="G25" i="62"/>
  <c r="L25" i="62" s="1"/>
  <c r="H25" i="62"/>
  <c r="I25" i="62"/>
  <c r="J25" i="62" s="1"/>
  <c r="K25" i="62" s="1"/>
  <c r="G26" i="62"/>
  <c r="L26" i="62" s="1"/>
  <c r="H26" i="62"/>
  <c r="I26" i="62"/>
  <c r="J26" i="62" s="1"/>
  <c r="K26" i="62" s="1"/>
  <c r="G27" i="62"/>
  <c r="L27" i="62" s="1"/>
  <c r="H27" i="62"/>
  <c r="I27" i="62" s="1"/>
  <c r="J27" i="62" s="1"/>
  <c r="K27" i="62" s="1"/>
  <c r="G28" i="62"/>
  <c r="H28" i="62"/>
  <c r="I28" i="62" s="1"/>
  <c r="J28" i="62" s="1"/>
  <c r="K28" i="62" s="1"/>
  <c r="G29" i="62"/>
  <c r="H29" i="62"/>
  <c r="I29" i="62" s="1"/>
  <c r="J29" i="62" s="1"/>
  <c r="K29" i="62" s="1"/>
  <c r="G30" i="62"/>
  <c r="H30" i="62"/>
  <c r="I30" i="62"/>
  <c r="J30" i="62"/>
  <c r="K30" i="62"/>
  <c r="L30" i="62"/>
  <c r="G31" i="62"/>
  <c r="H31" i="62"/>
  <c r="I31" i="62"/>
  <c r="J31" i="62"/>
  <c r="K31" i="62"/>
  <c r="L31" i="62"/>
  <c r="G32" i="62"/>
  <c r="L32" i="62" s="1"/>
  <c r="H32" i="62"/>
  <c r="I32" i="62"/>
  <c r="J32" i="62"/>
  <c r="K32" i="62" s="1"/>
  <c r="G33" i="62"/>
  <c r="L33" i="62" s="1"/>
  <c r="H33" i="62"/>
  <c r="I33" i="62"/>
  <c r="J33" i="62"/>
  <c r="K33" i="62" s="1"/>
  <c r="G34" i="62"/>
  <c r="L34" i="62" s="1"/>
  <c r="H34" i="62"/>
  <c r="I34" i="62"/>
  <c r="J34" i="62" s="1"/>
  <c r="K34" i="62" s="1"/>
  <c r="G35" i="62"/>
  <c r="H35" i="62"/>
  <c r="I35" i="62" s="1"/>
  <c r="J35" i="62" s="1"/>
  <c r="K35" i="62" s="1"/>
  <c r="G36" i="62"/>
  <c r="L36" i="62" s="1"/>
  <c r="H36" i="62"/>
  <c r="I36" i="62" s="1"/>
  <c r="J36" i="62" s="1"/>
  <c r="K36" i="62" s="1"/>
  <c r="G37" i="62"/>
  <c r="H37" i="62"/>
  <c r="I37" i="62" s="1"/>
  <c r="J37" i="62" s="1"/>
  <c r="K37" i="62" s="1"/>
  <c r="G38" i="62"/>
  <c r="H38" i="62"/>
  <c r="I38" i="62"/>
  <c r="J38" i="62"/>
  <c r="K38" i="62"/>
  <c r="G39" i="62"/>
  <c r="H39" i="62"/>
  <c r="I39" i="62"/>
  <c r="J39" i="62"/>
  <c r="K39" i="62"/>
  <c r="L39" i="62"/>
  <c r="G40" i="62"/>
  <c r="H40" i="62"/>
  <c r="I40" i="62"/>
  <c r="J40" i="62"/>
  <c r="K40" i="62"/>
  <c r="G41" i="62"/>
  <c r="L41" i="62" s="1"/>
  <c r="H41" i="62"/>
  <c r="I41" i="62"/>
  <c r="J41" i="62" s="1"/>
  <c r="K41" i="62" s="1"/>
  <c r="G42" i="62"/>
  <c r="L42" i="62" s="1"/>
  <c r="H42" i="62"/>
  <c r="I42" i="62"/>
  <c r="J42" i="62" s="1"/>
  <c r="K42" i="62" s="1"/>
  <c r="G43" i="62"/>
  <c r="L43" i="62" s="1"/>
  <c r="H43" i="62"/>
  <c r="I43" i="62" s="1"/>
  <c r="J43" i="62" s="1"/>
  <c r="K43" i="62" s="1"/>
  <c r="G44" i="62"/>
  <c r="L44" i="62" s="1"/>
  <c r="H44" i="62"/>
  <c r="I44" i="62" s="1"/>
  <c r="J44" i="62" s="1"/>
  <c r="K44" i="62" s="1"/>
  <c r="G45" i="62"/>
  <c r="H45" i="62"/>
  <c r="I45" i="62" s="1"/>
  <c r="J45" i="62" s="1"/>
  <c r="K45" i="62" s="1"/>
  <c r="G46" i="62"/>
  <c r="H46" i="62"/>
  <c r="I46" i="62"/>
  <c r="J46" i="62"/>
  <c r="K46" i="62"/>
  <c r="G47" i="62"/>
  <c r="H47" i="62"/>
  <c r="I47" i="62"/>
  <c r="J47" i="62"/>
  <c r="K47" i="62" s="1"/>
  <c r="L47" i="62"/>
  <c r="G48" i="62"/>
  <c r="H48" i="62"/>
  <c r="I48" i="62"/>
  <c r="J48" i="62"/>
  <c r="K48" i="62"/>
  <c r="G49" i="62"/>
  <c r="L49" i="62" s="1"/>
  <c r="H49" i="62"/>
  <c r="I49" i="62"/>
  <c r="J49" i="62" s="1"/>
  <c r="K49" i="62" s="1"/>
  <c r="G50" i="62"/>
  <c r="L50" i="62" s="1"/>
  <c r="H50" i="62"/>
  <c r="I50" i="62"/>
  <c r="J50" i="62" s="1"/>
  <c r="K50" i="62" s="1"/>
  <c r="G51" i="62"/>
  <c r="L51" i="62" s="1"/>
  <c r="H51" i="62"/>
  <c r="I51" i="62" s="1"/>
  <c r="J51" i="62" s="1"/>
  <c r="K51" i="62" s="1"/>
  <c r="G52" i="62"/>
  <c r="L52" i="62" s="1"/>
  <c r="H52" i="62"/>
  <c r="I52" i="62" s="1"/>
  <c r="J52" i="62" s="1"/>
  <c r="K52" i="62" s="1"/>
  <c r="G53" i="62"/>
  <c r="H53" i="62"/>
  <c r="I53" i="62" s="1"/>
  <c r="J53" i="62" s="1"/>
  <c r="K53" i="62" s="1"/>
  <c r="G54" i="62"/>
  <c r="H54" i="62"/>
  <c r="I54" i="62"/>
  <c r="J54" i="62"/>
  <c r="K54" i="62"/>
  <c r="G55" i="62"/>
  <c r="H55" i="62"/>
  <c r="I55" i="62"/>
  <c r="J55" i="62"/>
  <c r="K55" i="62" s="1"/>
  <c r="L55" i="62"/>
  <c r="G56" i="62"/>
  <c r="H56" i="62"/>
  <c r="I56" i="62"/>
  <c r="J56" i="62"/>
  <c r="K56" i="62"/>
  <c r="G57" i="62"/>
  <c r="L57" i="62" s="1"/>
  <c r="H57" i="62"/>
  <c r="I57" i="62"/>
  <c r="J57" i="62" s="1"/>
  <c r="K57" i="62" s="1"/>
  <c r="G58" i="62"/>
  <c r="L58" i="62" s="1"/>
  <c r="H58" i="62"/>
  <c r="I58" i="62"/>
  <c r="J58" i="62" s="1"/>
  <c r="K58" i="62" s="1"/>
  <c r="G59" i="62"/>
  <c r="L59" i="62" s="1"/>
  <c r="H59" i="62"/>
  <c r="I59" i="62" s="1"/>
  <c r="J59" i="62" s="1"/>
  <c r="K59" i="62" s="1"/>
  <c r="G60" i="62"/>
  <c r="L60" i="62" s="1"/>
  <c r="H60" i="62"/>
  <c r="I60" i="62" s="1"/>
  <c r="J60" i="62" s="1"/>
  <c r="K60" i="62" s="1"/>
  <c r="G61" i="62"/>
  <c r="H61" i="62"/>
  <c r="I61" i="62" s="1"/>
  <c r="J61" i="62" s="1"/>
  <c r="K61" i="62" s="1"/>
  <c r="G62" i="62"/>
  <c r="H62" i="62"/>
  <c r="I62" i="62"/>
  <c r="J62" i="62"/>
  <c r="K62" i="62"/>
  <c r="N44" i="63" l="1"/>
  <c r="E44" i="63" s="1"/>
  <c r="N57" i="63"/>
  <c r="E57" i="63" s="1"/>
  <c r="N22" i="63"/>
  <c r="E22" i="63" s="1"/>
  <c r="M61" i="63"/>
  <c r="N61" i="63" s="1"/>
  <c r="E61" i="63" s="1"/>
  <c r="M62" i="63"/>
  <c r="N62" i="63" s="1"/>
  <c r="E62" i="63" s="1"/>
  <c r="M53" i="63"/>
  <c r="M29" i="63"/>
  <c r="M38" i="63"/>
  <c r="N38" i="63" s="1"/>
  <c r="E38" i="63" s="1"/>
  <c r="M14" i="63"/>
  <c r="M22" i="63"/>
  <c r="M54" i="63"/>
  <c r="N54" i="63" s="1"/>
  <c r="E54" i="63" s="1"/>
  <c r="M30" i="63"/>
  <c r="N30" i="63" s="1"/>
  <c r="E30" i="63" s="1"/>
  <c r="M45" i="63"/>
  <c r="N45" i="63" s="1"/>
  <c r="E45" i="63" s="1"/>
  <c r="M46" i="63"/>
  <c r="N46" i="63" s="1"/>
  <c r="E46" i="63" s="1"/>
  <c r="M36" i="63"/>
  <c r="N36" i="63" s="1"/>
  <c r="E36" i="63" s="1"/>
  <c r="M25" i="63"/>
  <c r="N25" i="63" s="1"/>
  <c r="E25" i="63" s="1"/>
  <c r="N14" i="63"/>
  <c r="E14" i="63" s="1"/>
  <c r="N37" i="63"/>
  <c r="E37" i="63" s="1"/>
  <c r="M10" i="63"/>
  <c r="N10" i="63" s="1"/>
  <c r="M43" i="63"/>
  <c r="N43" i="63" s="1"/>
  <c r="E43" i="63" s="1"/>
  <c r="M48" i="63"/>
  <c r="N48" i="63" s="1"/>
  <c r="E48" i="63" s="1"/>
  <c r="M23" i="63"/>
  <c r="N23" i="63" s="1"/>
  <c r="E23" i="63" s="1"/>
  <c r="M12" i="63"/>
  <c r="M41" i="63"/>
  <c r="N41" i="63" s="1"/>
  <c r="E41" i="63" s="1"/>
  <c r="M27" i="63"/>
  <c r="N27" i="63" s="1"/>
  <c r="E27" i="63" s="1"/>
  <c r="M28" i="63"/>
  <c r="N28" i="63" s="1"/>
  <c r="E28" i="63" s="1"/>
  <c r="N53" i="63"/>
  <c r="E53" i="63" s="1"/>
  <c r="N13" i="63"/>
  <c r="E13" i="63" s="1"/>
  <c r="M57" i="63"/>
  <c r="M26" i="63"/>
  <c r="N26" i="63" s="1"/>
  <c r="E26" i="63" s="1"/>
  <c r="M37" i="63"/>
  <c r="M21" i="63"/>
  <c r="N21" i="63" s="1"/>
  <c r="E21" i="63" s="1"/>
  <c r="M58" i="63"/>
  <c r="N58" i="63" s="1"/>
  <c r="E58" i="63" s="1"/>
  <c r="N29" i="63"/>
  <c r="E29" i="63" s="1"/>
  <c r="N12" i="63"/>
  <c r="E12" i="63" s="1"/>
  <c r="N60" i="63"/>
  <c r="E60" i="63" s="1"/>
  <c r="M24" i="63"/>
  <c r="N24" i="63" s="1"/>
  <c r="E24" i="63" s="1"/>
  <c r="N20" i="63"/>
  <c r="E20" i="63" s="1"/>
  <c r="N15" i="63"/>
  <c r="E15" i="63" s="1"/>
  <c r="M50" i="63"/>
  <c r="N50" i="63" s="1"/>
  <c r="E50" i="63" s="1"/>
  <c r="M16" i="63"/>
  <c r="N16" i="63" s="1"/>
  <c r="E16" i="63" s="1"/>
  <c r="M39" i="63"/>
  <c r="N39" i="63" s="1"/>
  <c r="E39" i="63" s="1"/>
  <c r="M31" i="63"/>
  <c r="N31" i="63" s="1"/>
  <c r="E31" i="63" s="1"/>
  <c r="N35" i="63"/>
  <c r="E35" i="63" s="1"/>
  <c r="M20" i="63"/>
  <c r="M55" i="63"/>
  <c r="N55" i="63" s="1"/>
  <c r="E55" i="63" s="1"/>
  <c r="N42" i="63"/>
  <c r="E42" i="63" s="1"/>
  <c r="M40" i="63"/>
  <c r="N40" i="63" s="1"/>
  <c r="E40" i="63" s="1"/>
  <c r="M32" i="63"/>
  <c r="N32" i="63" s="1"/>
  <c r="E32" i="63" s="1"/>
  <c r="M32" i="62"/>
  <c r="N32" i="62" s="1"/>
  <c r="E32" i="62" s="1"/>
  <c r="M13" i="62"/>
  <c r="N51" i="62"/>
  <c r="E51" i="62" s="1"/>
  <c r="M25" i="62"/>
  <c r="M62" i="62"/>
  <c r="N43" i="62"/>
  <c r="E43" i="62" s="1"/>
  <c r="M49" i="62"/>
  <c r="M57" i="62"/>
  <c r="N57" i="62" s="1"/>
  <c r="E57" i="62" s="1"/>
  <c r="M55" i="62"/>
  <c r="N55" i="62" s="1"/>
  <c r="E55" i="62" s="1"/>
  <c r="M27" i="62"/>
  <c r="N27" i="62" s="1"/>
  <c r="E27" i="62" s="1"/>
  <c r="N25" i="62"/>
  <c r="E25" i="62" s="1"/>
  <c r="M40" i="62"/>
  <c r="M20" i="62"/>
  <c r="N20" i="62" s="1"/>
  <c r="E20" i="62" s="1"/>
  <c r="N11" i="62"/>
  <c r="E11" i="62" s="1"/>
  <c r="M50" i="62"/>
  <c r="N50" i="62" s="1"/>
  <c r="E50" i="62" s="1"/>
  <c r="M10" i="62"/>
  <c r="I7" i="62"/>
  <c r="M31" i="62"/>
  <c r="N31" i="62" s="1"/>
  <c r="E31" i="62" s="1"/>
  <c r="M15" i="62"/>
  <c r="N15" i="62" s="1"/>
  <c r="E15" i="62" s="1"/>
  <c r="N42" i="62"/>
  <c r="E42" i="62" s="1"/>
  <c r="M19" i="62"/>
  <c r="N17" i="62"/>
  <c r="E17" i="62" s="1"/>
  <c r="L13" i="62"/>
  <c r="N13" i="62" s="1"/>
  <c r="E13" i="62" s="1"/>
  <c r="L21" i="62"/>
  <c r="L29" i="62"/>
  <c r="L37" i="62"/>
  <c r="L62" i="62"/>
  <c r="L61" i="62"/>
  <c r="L56" i="62"/>
  <c r="L54" i="62"/>
  <c r="L53" i="62"/>
  <c r="L48" i="62"/>
  <c r="L46" i="62"/>
  <c r="L45" i="62"/>
  <c r="L40" i="62"/>
  <c r="N40" i="62" s="1"/>
  <c r="E40" i="62" s="1"/>
  <c r="L38" i="62"/>
  <c r="L35" i="62"/>
  <c r="M28" i="62"/>
  <c r="L24" i="62"/>
  <c r="N24" i="62" s="1"/>
  <c r="E24" i="62" s="1"/>
  <c r="L22" i="62"/>
  <c r="L19" i="62"/>
  <c r="N19" i="62" s="1"/>
  <c r="E19" i="62" s="1"/>
  <c r="N49" i="62"/>
  <c r="E49" i="62" s="1"/>
  <c r="M11" i="62"/>
  <c r="M48" i="62"/>
  <c r="M36" i="62"/>
  <c r="N36" i="62" s="1"/>
  <c r="E36" i="62" s="1"/>
  <c r="M24" i="62"/>
  <c r="M17" i="62"/>
  <c r="M58" i="62"/>
  <c r="N58" i="62" s="1"/>
  <c r="E58" i="62" s="1"/>
  <c r="M42" i="62"/>
  <c r="M26" i="62"/>
  <c r="N26" i="62" s="1"/>
  <c r="E26" i="62" s="1"/>
  <c r="M34" i="62"/>
  <c r="N34" i="62" s="1"/>
  <c r="E34" i="62" s="1"/>
  <c r="L28" i="62"/>
  <c r="N28" i="62" s="1"/>
  <c r="E28" i="62" s="1"/>
  <c r="L23" i="62"/>
  <c r="N23" i="62" s="1"/>
  <c r="E23" i="62" s="1"/>
  <c r="M18" i="62"/>
  <c r="N18" i="62" s="1"/>
  <c r="E18" i="62" s="1"/>
  <c r="L12" i="62"/>
  <c r="M59" i="62"/>
  <c r="N59" i="62" s="1"/>
  <c r="E59" i="62" s="1"/>
  <c r="M51" i="62"/>
  <c r="M43" i="62"/>
  <c r="M39" i="62"/>
  <c r="N39" i="62" s="1"/>
  <c r="E39" i="62" s="1"/>
  <c r="M23" i="62"/>
  <c r="L10" i="62"/>
  <c r="N10" i="62" s="1"/>
  <c r="B6" i="61"/>
  <c r="B7" i="61"/>
  <c r="E10" i="61"/>
  <c r="G10" i="61"/>
  <c r="I6" i="61" s="1"/>
  <c r="L13" i="61" s="1"/>
  <c r="H10" i="61"/>
  <c r="I10" i="61"/>
  <c r="J10" i="61" s="1"/>
  <c r="K10" i="61" s="1"/>
  <c r="L10" i="61"/>
  <c r="G11" i="61"/>
  <c r="H11" i="61"/>
  <c r="I11" i="61" s="1"/>
  <c r="J11" i="61" s="1"/>
  <c r="K11" i="61"/>
  <c r="L11" i="61"/>
  <c r="G12" i="61"/>
  <c r="H12" i="61"/>
  <c r="I12" i="61"/>
  <c r="J12" i="61"/>
  <c r="K12" i="61" s="1"/>
  <c r="L12" i="61"/>
  <c r="G13" i="61"/>
  <c r="H13" i="61"/>
  <c r="I13" i="61"/>
  <c r="J13" i="61"/>
  <c r="K13" i="61"/>
  <c r="G14" i="61"/>
  <c r="H14" i="61"/>
  <c r="I14" i="61"/>
  <c r="J14" i="61"/>
  <c r="K14" i="61"/>
  <c r="G15" i="61"/>
  <c r="H15" i="61"/>
  <c r="I15" i="61"/>
  <c r="J15" i="61"/>
  <c r="K15" i="61" s="1"/>
  <c r="L15" i="61"/>
  <c r="G16" i="61"/>
  <c r="H16" i="61"/>
  <c r="I16" i="61"/>
  <c r="J16" i="61"/>
  <c r="K16" i="61"/>
  <c r="G17" i="61"/>
  <c r="H17" i="61"/>
  <c r="I17" i="61"/>
  <c r="J17" i="61"/>
  <c r="K17" i="61" s="1"/>
  <c r="G18" i="61"/>
  <c r="L18" i="61" s="1"/>
  <c r="H18" i="61"/>
  <c r="I18" i="61" s="1"/>
  <c r="J18" i="61" s="1"/>
  <c r="K18" i="61" s="1"/>
  <c r="G19" i="61"/>
  <c r="L19" i="61" s="1"/>
  <c r="H19" i="61"/>
  <c r="I19" i="61" s="1"/>
  <c r="J19" i="61" s="1"/>
  <c r="K19" i="61" s="1"/>
  <c r="G20" i="61"/>
  <c r="L20" i="61" s="1"/>
  <c r="H20" i="61"/>
  <c r="I20" i="61"/>
  <c r="J20" i="61"/>
  <c r="K20" i="61" s="1"/>
  <c r="G21" i="61"/>
  <c r="H21" i="61"/>
  <c r="I21" i="61"/>
  <c r="J21" i="61" s="1"/>
  <c r="K21" i="61" s="1"/>
  <c r="G22" i="61"/>
  <c r="H22" i="61"/>
  <c r="I22" i="61" s="1"/>
  <c r="J22" i="61" s="1"/>
  <c r="K22" i="61" s="1"/>
  <c r="G23" i="61"/>
  <c r="L23" i="61" s="1"/>
  <c r="H23" i="61"/>
  <c r="I23" i="61" s="1"/>
  <c r="J23" i="61" s="1"/>
  <c r="K23" i="61" s="1"/>
  <c r="G24" i="61"/>
  <c r="L24" i="61" s="1"/>
  <c r="H24" i="61"/>
  <c r="I24" i="61"/>
  <c r="J24" i="61"/>
  <c r="K24" i="61" s="1"/>
  <c r="G25" i="61"/>
  <c r="H25" i="61"/>
  <c r="I25" i="61"/>
  <c r="J25" i="61" s="1"/>
  <c r="K25" i="61" s="1"/>
  <c r="G26" i="61"/>
  <c r="H26" i="61"/>
  <c r="I26" i="61"/>
  <c r="J26" i="61" s="1"/>
  <c r="K26" i="61" s="1"/>
  <c r="L26" i="61"/>
  <c r="G27" i="61"/>
  <c r="H27" i="61"/>
  <c r="I27" i="61" s="1"/>
  <c r="J27" i="61" s="1"/>
  <c r="K27" i="61"/>
  <c r="L27" i="61"/>
  <c r="G28" i="61"/>
  <c r="H28" i="61"/>
  <c r="I28" i="61"/>
  <c r="J28" i="61"/>
  <c r="K28" i="61"/>
  <c r="L28" i="61"/>
  <c r="G29" i="61"/>
  <c r="H29" i="61"/>
  <c r="I29" i="61"/>
  <c r="J29" i="61"/>
  <c r="K29" i="61"/>
  <c r="L29" i="61"/>
  <c r="G30" i="61"/>
  <c r="H30" i="61"/>
  <c r="I30" i="61"/>
  <c r="J30" i="61"/>
  <c r="K30" i="61"/>
  <c r="L30" i="61"/>
  <c r="G31" i="61"/>
  <c r="H31" i="61"/>
  <c r="I31" i="61"/>
  <c r="J31" i="61"/>
  <c r="K31" i="61"/>
  <c r="L31" i="61"/>
  <c r="G32" i="61"/>
  <c r="L32" i="61" s="1"/>
  <c r="H32" i="61"/>
  <c r="I32" i="61" s="1"/>
  <c r="J32" i="61" s="1"/>
  <c r="K32" i="61" s="1"/>
  <c r="G33" i="61"/>
  <c r="L33" i="61" s="1"/>
  <c r="H33" i="61"/>
  <c r="I33" i="61" s="1"/>
  <c r="J33" i="61" s="1"/>
  <c r="K33" i="61" s="1"/>
  <c r="G34" i="61"/>
  <c r="L34" i="61" s="1"/>
  <c r="H34" i="61"/>
  <c r="I34" i="61"/>
  <c r="J34" i="61" s="1"/>
  <c r="K34" i="61" s="1"/>
  <c r="G35" i="61"/>
  <c r="H35" i="61"/>
  <c r="I35" i="61" s="1"/>
  <c r="J35" i="61" s="1"/>
  <c r="K35" i="61"/>
  <c r="L35" i="61"/>
  <c r="G36" i="61"/>
  <c r="L36" i="61" s="1"/>
  <c r="H36" i="61"/>
  <c r="I36" i="61"/>
  <c r="J36" i="61"/>
  <c r="K36" i="61"/>
  <c r="G37" i="61"/>
  <c r="H37" i="61"/>
  <c r="I37" i="61"/>
  <c r="J37" i="61"/>
  <c r="K37" i="61" s="1"/>
  <c r="G38" i="61"/>
  <c r="H38" i="61"/>
  <c r="I38" i="61"/>
  <c r="J38" i="61"/>
  <c r="K38" i="61" s="1"/>
  <c r="G39" i="61"/>
  <c r="L39" i="61" s="1"/>
  <c r="H39" i="61"/>
  <c r="I39" i="61"/>
  <c r="J39" i="61"/>
  <c r="K39" i="61"/>
  <c r="G40" i="61"/>
  <c r="H40" i="61"/>
  <c r="I40" i="61"/>
  <c r="J40" i="61"/>
  <c r="K40" i="61"/>
  <c r="G41" i="61"/>
  <c r="H41" i="61"/>
  <c r="I41" i="61"/>
  <c r="J41" i="61"/>
  <c r="K41" i="61" s="1"/>
  <c r="G42" i="61"/>
  <c r="H42" i="61"/>
  <c r="I42" i="61"/>
  <c r="J42" i="61" s="1"/>
  <c r="K42" i="61" s="1"/>
  <c r="G43" i="61"/>
  <c r="L43" i="61" s="1"/>
  <c r="H43" i="61"/>
  <c r="I43" i="61" s="1"/>
  <c r="J43" i="61" s="1"/>
  <c r="K43" i="61" s="1"/>
  <c r="G44" i="61"/>
  <c r="L44" i="61" s="1"/>
  <c r="H44" i="61"/>
  <c r="I44" i="61"/>
  <c r="J44" i="61"/>
  <c r="K44" i="61"/>
  <c r="G45" i="61"/>
  <c r="H45" i="61"/>
  <c r="I45" i="61"/>
  <c r="J45" i="61"/>
  <c r="K45" i="61"/>
  <c r="L45" i="61"/>
  <c r="G46" i="61"/>
  <c r="H46" i="61"/>
  <c r="I46" i="61" s="1"/>
  <c r="J46" i="61" s="1"/>
  <c r="K46" i="61" s="1"/>
  <c r="L46" i="61"/>
  <c r="G47" i="61"/>
  <c r="L47" i="61" s="1"/>
  <c r="H47" i="61"/>
  <c r="I47" i="61" s="1"/>
  <c r="J47" i="61" s="1"/>
  <c r="K47" i="61" s="1"/>
  <c r="G48" i="61"/>
  <c r="L48" i="61" s="1"/>
  <c r="H48" i="61"/>
  <c r="I48" i="61"/>
  <c r="J48" i="61" s="1"/>
  <c r="K48" i="61" s="1"/>
  <c r="G49" i="61"/>
  <c r="L49" i="61" s="1"/>
  <c r="H49" i="61"/>
  <c r="I49" i="61"/>
  <c r="J49" i="61"/>
  <c r="K49" i="61" s="1"/>
  <c r="G50" i="61"/>
  <c r="H50" i="61"/>
  <c r="I50" i="61"/>
  <c r="J50" i="61" s="1"/>
  <c r="K50" i="61" s="1"/>
  <c r="L50" i="61"/>
  <c r="G51" i="61"/>
  <c r="H51" i="61"/>
  <c r="I51" i="61" s="1"/>
  <c r="J51" i="61" s="1"/>
  <c r="K51" i="61"/>
  <c r="L51" i="61"/>
  <c r="G52" i="61"/>
  <c r="H52" i="61"/>
  <c r="I52" i="61"/>
  <c r="J52" i="61"/>
  <c r="K52" i="61"/>
  <c r="L52" i="61"/>
  <c r="G53" i="61"/>
  <c r="H53" i="61"/>
  <c r="I53" i="61"/>
  <c r="J53" i="61"/>
  <c r="K53" i="61"/>
  <c r="L53" i="61"/>
  <c r="G54" i="61"/>
  <c r="H54" i="61"/>
  <c r="I54" i="61"/>
  <c r="J54" i="61"/>
  <c r="K54" i="61" s="1"/>
  <c r="L54" i="61"/>
  <c r="G55" i="61"/>
  <c r="H55" i="61"/>
  <c r="I55" i="61"/>
  <c r="J55" i="61"/>
  <c r="K55" i="61"/>
  <c r="L55" i="61"/>
  <c r="G56" i="61"/>
  <c r="H56" i="61"/>
  <c r="I56" i="61"/>
  <c r="J56" i="61"/>
  <c r="K56" i="61"/>
  <c r="G57" i="61"/>
  <c r="L57" i="61" s="1"/>
  <c r="H57" i="61"/>
  <c r="I57" i="61" s="1"/>
  <c r="J57" i="61" s="1"/>
  <c r="K57" i="61" s="1"/>
  <c r="G58" i="61"/>
  <c r="L58" i="61" s="1"/>
  <c r="H58" i="61"/>
  <c r="I58" i="61" s="1"/>
  <c r="J58" i="61" s="1"/>
  <c r="K58" i="61" s="1"/>
  <c r="G59" i="61"/>
  <c r="L59" i="61" s="1"/>
  <c r="H59" i="61"/>
  <c r="I59" i="61" s="1"/>
  <c r="J59" i="61" s="1"/>
  <c r="K59" i="61"/>
  <c r="G60" i="61"/>
  <c r="L60" i="61" s="1"/>
  <c r="H60" i="61"/>
  <c r="I60" i="61"/>
  <c r="J60" i="61"/>
  <c r="K60" i="61" s="1"/>
  <c r="G61" i="61"/>
  <c r="H61" i="61"/>
  <c r="I61" i="61"/>
  <c r="J61" i="61" s="1"/>
  <c r="K61" i="61" s="1"/>
  <c r="G62" i="61"/>
  <c r="L62" i="61" s="1"/>
  <c r="H62" i="61"/>
  <c r="I62" i="61" s="1"/>
  <c r="J62" i="61" s="1"/>
  <c r="K62" i="61" s="1"/>
  <c r="N48" i="62" l="1"/>
  <c r="E48" i="62" s="1"/>
  <c r="N61" i="62"/>
  <c r="E61" i="62" s="1"/>
  <c r="M52" i="62"/>
  <c r="N52" i="62" s="1"/>
  <c r="E52" i="62" s="1"/>
  <c r="M29" i="62"/>
  <c r="N29" i="62" s="1"/>
  <c r="E29" i="62" s="1"/>
  <c r="M30" i="62"/>
  <c r="N30" i="62" s="1"/>
  <c r="E30" i="62" s="1"/>
  <c r="M44" i="62"/>
  <c r="N44" i="62" s="1"/>
  <c r="E44" i="62" s="1"/>
  <c r="M21" i="62"/>
  <c r="M22" i="62"/>
  <c r="N22" i="62" s="1"/>
  <c r="E22" i="62" s="1"/>
  <c r="M37" i="62"/>
  <c r="N37" i="62" s="1"/>
  <c r="E37" i="62" s="1"/>
  <c r="M38" i="62"/>
  <c r="N38" i="62" s="1"/>
  <c r="E38" i="62" s="1"/>
  <c r="M45" i="62"/>
  <c r="N45" i="62" s="1"/>
  <c r="E45" i="62" s="1"/>
  <c r="M46" i="62"/>
  <c r="N46" i="62" s="1"/>
  <c r="E46" i="62" s="1"/>
  <c r="M53" i="62"/>
  <c r="M54" i="62"/>
  <c r="N54" i="62" s="1"/>
  <c r="E54" i="62" s="1"/>
  <c r="M61" i="62"/>
  <c r="M60" i="62"/>
  <c r="N60" i="62" s="1"/>
  <c r="E60" i="62" s="1"/>
  <c r="M14" i="62"/>
  <c r="N14" i="62" s="1"/>
  <c r="E14" i="62" s="1"/>
  <c r="M33" i="62"/>
  <c r="N33" i="62" s="1"/>
  <c r="E33" i="62" s="1"/>
  <c r="M41" i="62"/>
  <c r="N41" i="62" s="1"/>
  <c r="E41" i="62" s="1"/>
  <c r="M16" i="62"/>
  <c r="N16" i="62" s="1"/>
  <c r="E16" i="62" s="1"/>
  <c r="N21" i="62"/>
  <c r="E21" i="62" s="1"/>
  <c r="N53" i="62"/>
  <c r="E53" i="62" s="1"/>
  <c r="N62" i="62"/>
  <c r="E62" i="62" s="1"/>
  <c r="M12" i="62"/>
  <c r="N12" i="62" s="1"/>
  <c r="E12" i="62" s="1"/>
  <c r="M35" i="62"/>
  <c r="N35" i="62" s="1"/>
  <c r="E35" i="62" s="1"/>
  <c r="M56" i="62"/>
  <c r="N56" i="62" s="1"/>
  <c r="E56" i="62" s="1"/>
  <c r="M47" i="62"/>
  <c r="N47" i="62" s="1"/>
  <c r="E47" i="62" s="1"/>
  <c r="I7" i="61"/>
  <c r="L42" i="61"/>
  <c r="L25" i="61"/>
  <c r="L40" i="61"/>
  <c r="L41" i="61"/>
  <c r="L38" i="61"/>
  <c r="L37" i="61"/>
  <c r="L16" i="61"/>
  <c r="L22" i="61"/>
  <c r="L21" i="61"/>
  <c r="L61" i="61"/>
  <c r="L56" i="61"/>
  <c r="L17" i="61"/>
  <c r="L14" i="61"/>
  <c r="B6" i="60"/>
  <c r="B7" i="60"/>
  <c r="E10" i="60"/>
  <c r="G10" i="60"/>
  <c r="H10" i="60"/>
  <c r="I10" i="60"/>
  <c r="J10" i="60"/>
  <c r="K10" i="60" s="1"/>
  <c r="G11" i="60"/>
  <c r="H11" i="60"/>
  <c r="I11" i="60"/>
  <c r="J11" i="60"/>
  <c r="K11" i="60" s="1"/>
  <c r="G12" i="60"/>
  <c r="H12" i="60"/>
  <c r="I12" i="60"/>
  <c r="J12" i="60" s="1"/>
  <c r="K12" i="60" s="1"/>
  <c r="G13" i="60"/>
  <c r="H13" i="60"/>
  <c r="I13" i="60" s="1"/>
  <c r="J13" i="60" s="1"/>
  <c r="K13" i="60"/>
  <c r="G14" i="60"/>
  <c r="H14" i="60"/>
  <c r="I14" i="60"/>
  <c r="J14" i="60"/>
  <c r="K14" i="60"/>
  <c r="G15" i="60"/>
  <c r="H15" i="60"/>
  <c r="I15" i="60"/>
  <c r="J15" i="60"/>
  <c r="K15" i="60"/>
  <c r="G16" i="60"/>
  <c r="H16" i="60"/>
  <c r="I16" i="60"/>
  <c r="J16" i="60"/>
  <c r="K16" i="60"/>
  <c r="G17" i="60"/>
  <c r="H17" i="60"/>
  <c r="I17" i="60"/>
  <c r="J17" i="60"/>
  <c r="K17" i="60"/>
  <c r="G18" i="60"/>
  <c r="H18" i="60"/>
  <c r="I18" i="60" s="1"/>
  <c r="J18" i="60" s="1"/>
  <c r="K18" i="60" s="1"/>
  <c r="G19" i="60"/>
  <c r="H19" i="60"/>
  <c r="I19" i="60" s="1"/>
  <c r="J19" i="60" s="1"/>
  <c r="K19" i="60" s="1"/>
  <c r="G20" i="60"/>
  <c r="H20" i="60"/>
  <c r="I20" i="60"/>
  <c r="J20" i="60" s="1"/>
  <c r="K20" i="60" s="1"/>
  <c r="G21" i="60"/>
  <c r="H21" i="60"/>
  <c r="I21" i="60" s="1"/>
  <c r="J21" i="60" s="1"/>
  <c r="K21" i="60"/>
  <c r="G22" i="60"/>
  <c r="H22" i="60"/>
  <c r="I22" i="60"/>
  <c r="J22" i="60"/>
  <c r="K22" i="60"/>
  <c r="G23" i="60"/>
  <c r="H23" i="60"/>
  <c r="I23" i="60"/>
  <c r="J23" i="60"/>
  <c r="K23" i="60" s="1"/>
  <c r="G24" i="60"/>
  <c r="H24" i="60"/>
  <c r="I24" i="60"/>
  <c r="J24" i="60"/>
  <c r="K24" i="60" s="1"/>
  <c r="G25" i="60"/>
  <c r="H25" i="60"/>
  <c r="I25" i="60"/>
  <c r="J25" i="60"/>
  <c r="K25" i="60"/>
  <c r="G26" i="60"/>
  <c r="H26" i="60"/>
  <c r="I26" i="60"/>
  <c r="J26" i="60"/>
  <c r="K26" i="60"/>
  <c r="G27" i="60"/>
  <c r="H27" i="60"/>
  <c r="I27" i="60"/>
  <c r="J27" i="60"/>
  <c r="K27" i="60" s="1"/>
  <c r="G28" i="60"/>
  <c r="H28" i="60"/>
  <c r="I28" i="60"/>
  <c r="J28" i="60" s="1"/>
  <c r="K28" i="60" s="1"/>
  <c r="G29" i="60"/>
  <c r="H29" i="60"/>
  <c r="I29" i="60" s="1"/>
  <c r="J29" i="60" s="1"/>
  <c r="K29" i="60" s="1"/>
  <c r="G30" i="60"/>
  <c r="H30" i="60"/>
  <c r="I30" i="60"/>
  <c r="J30" i="60"/>
  <c r="K30" i="60"/>
  <c r="G31" i="60"/>
  <c r="H31" i="60"/>
  <c r="I31" i="60"/>
  <c r="J31" i="60"/>
  <c r="K31" i="60"/>
  <c r="G32" i="60"/>
  <c r="H32" i="60"/>
  <c r="I32" i="60" s="1"/>
  <c r="J32" i="60" s="1"/>
  <c r="K32" i="60" s="1"/>
  <c r="G33" i="60"/>
  <c r="H33" i="60"/>
  <c r="I33" i="60" s="1"/>
  <c r="J33" i="60" s="1"/>
  <c r="K33" i="60" s="1"/>
  <c r="G34" i="60"/>
  <c r="H34" i="60"/>
  <c r="I34" i="60"/>
  <c r="J34" i="60"/>
  <c r="K34" i="60" s="1"/>
  <c r="G35" i="60"/>
  <c r="H35" i="60"/>
  <c r="I35" i="60"/>
  <c r="J35" i="60" s="1"/>
  <c r="K35" i="60" s="1"/>
  <c r="G36" i="60"/>
  <c r="H36" i="60"/>
  <c r="I36" i="60"/>
  <c r="J36" i="60" s="1"/>
  <c r="K36" i="60" s="1"/>
  <c r="G37" i="60"/>
  <c r="H37" i="60"/>
  <c r="I37" i="60" s="1"/>
  <c r="J37" i="60" s="1"/>
  <c r="K37" i="60"/>
  <c r="G38" i="60"/>
  <c r="H38" i="60"/>
  <c r="I38" i="60"/>
  <c r="J38" i="60"/>
  <c r="K38" i="60"/>
  <c r="G39" i="60"/>
  <c r="H39" i="60"/>
  <c r="I39" i="60"/>
  <c r="J39" i="60"/>
  <c r="K39" i="60"/>
  <c r="G40" i="60"/>
  <c r="H40" i="60"/>
  <c r="I40" i="60"/>
  <c r="J40" i="60"/>
  <c r="K40" i="60"/>
  <c r="G41" i="60"/>
  <c r="H41" i="60"/>
  <c r="I41" i="60"/>
  <c r="J41" i="60"/>
  <c r="K41" i="60"/>
  <c r="G42" i="60"/>
  <c r="H42" i="60"/>
  <c r="I42" i="60"/>
  <c r="J42" i="60"/>
  <c r="K42" i="60"/>
  <c r="G43" i="60"/>
  <c r="H43" i="60"/>
  <c r="I43" i="60" s="1"/>
  <c r="J43" i="60" s="1"/>
  <c r="K43" i="60" s="1"/>
  <c r="G44" i="60"/>
  <c r="H44" i="60"/>
  <c r="I44" i="60"/>
  <c r="J44" i="60" s="1"/>
  <c r="K44" i="60" s="1"/>
  <c r="G45" i="60"/>
  <c r="H45" i="60"/>
  <c r="I45" i="60" s="1"/>
  <c r="J45" i="60" s="1"/>
  <c r="K45" i="60" s="1"/>
  <c r="G46" i="60"/>
  <c r="H46" i="60"/>
  <c r="I46" i="60"/>
  <c r="J46" i="60"/>
  <c r="K46" i="60"/>
  <c r="G47" i="60"/>
  <c r="H47" i="60"/>
  <c r="I47" i="60"/>
  <c r="J47" i="60"/>
  <c r="K47" i="60" s="1"/>
  <c r="G48" i="60"/>
  <c r="H48" i="60"/>
  <c r="I48" i="60"/>
  <c r="J48" i="60"/>
  <c r="K48" i="60" s="1"/>
  <c r="G49" i="60"/>
  <c r="H49" i="60"/>
  <c r="I49" i="60"/>
  <c r="J49" i="60"/>
  <c r="K49" i="60"/>
  <c r="G50" i="60"/>
  <c r="H50" i="60"/>
  <c r="I50" i="60"/>
  <c r="J50" i="60"/>
  <c r="K50" i="60" s="1"/>
  <c r="G51" i="60"/>
  <c r="H51" i="60"/>
  <c r="I51" i="60"/>
  <c r="J51" i="60"/>
  <c r="K51" i="60" s="1"/>
  <c r="G52" i="60"/>
  <c r="H52" i="60"/>
  <c r="I52" i="60"/>
  <c r="J52" i="60" s="1"/>
  <c r="K52" i="60" s="1"/>
  <c r="G53" i="60"/>
  <c r="H53" i="60"/>
  <c r="I53" i="60" s="1"/>
  <c r="J53" i="60" s="1"/>
  <c r="K53" i="60"/>
  <c r="G54" i="60"/>
  <c r="H54" i="60"/>
  <c r="I54" i="60"/>
  <c r="J54" i="60"/>
  <c r="K54" i="60"/>
  <c r="G55" i="60"/>
  <c r="H55" i="60"/>
  <c r="I55" i="60"/>
  <c r="J55" i="60"/>
  <c r="K55" i="60"/>
  <c r="G56" i="60"/>
  <c r="H56" i="60"/>
  <c r="I56" i="60"/>
  <c r="J56" i="60"/>
  <c r="K56" i="60"/>
  <c r="G57" i="60"/>
  <c r="H57" i="60"/>
  <c r="I57" i="60" s="1"/>
  <c r="J57" i="60" s="1"/>
  <c r="K57" i="60" s="1"/>
  <c r="G58" i="60"/>
  <c r="H58" i="60"/>
  <c r="I58" i="60"/>
  <c r="J58" i="60" s="1"/>
  <c r="K58" i="60" s="1"/>
  <c r="G59" i="60"/>
  <c r="H59" i="60"/>
  <c r="I59" i="60"/>
  <c r="J59" i="60"/>
  <c r="K59" i="60" s="1"/>
  <c r="G60" i="60"/>
  <c r="H60" i="60"/>
  <c r="I60" i="60"/>
  <c r="J60" i="60" s="1"/>
  <c r="K60" i="60"/>
  <c r="G61" i="60"/>
  <c r="H61" i="60"/>
  <c r="I61" i="60" s="1"/>
  <c r="J61" i="60"/>
  <c r="K61" i="60" s="1"/>
  <c r="G62" i="60"/>
  <c r="H62" i="60"/>
  <c r="I62" i="60"/>
  <c r="J62" i="60"/>
  <c r="K62" i="60"/>
  <c r="M17" i="61" l="1"/>
  <c r="M44" i="61"/>
  <c r="N44" i="61" s="1"/>
  <c r="E44" i="61" s="1"/>
  <c r="M42" i="61"/>
  <c r="N42" i="61" s="1"/>
  <c r="E42" i="61" s="1"/>
  <c r="M11" i="61"/>
  <c r="N11" i="61" s="1"/>
  <c r="E11" i="61" s="1"/>
  <c r="M27" i="61"/>
  <c r="N27" i="61" s="1"/>
  <c r="E27" i="61" s="1"/>
  <c r="M41" i="61"/>
  <c r="M45" i="61"/>
  <c r="N45" i="61" s="1"/>
  <c r="E45" i="61" s="1"/>
  <c r="M52" i="61"/>
  <c r="N52" i="61" s="1"/>
  <c r="E52" i="61" s="1"/>
  <c r="M26" i="61"/>
  <c r="N26" i="61" s="1"/>
  <c r="E26" i="61" s="1"/>
  <c r="M46" i="61"/>
  <c r="N46" i="61" s="1"/>
  <c r="E46" i="61" s="1"/>
  <c r="M30" i="61"/>
  <c r="N30" i="61" s="1"/>
  <c r="E30" i="61" s="1"/>
  <c r="M51" i="61"/>
  <c r="N51" i="61" s="1"/>
  <c r="E51" i="61" s="1"/>
  <c r="M28" i="61"/>
  <c r="N28" i="61" s="1"/>
  <c r="E28" i="61" s="1"/>
  <c r="M29" i="61"/>
  <c r="N29" i="61" s="1"/>
  <c r="E29" i="61" s="1"/>
  <c r="M50" i="61"/>
  <c r="N50" i="61" s="1"/>
  <c r="E50" i="61" s="1"/>
  <c r="N17" i="61"/>
  <c r="E17" i="61" s="1"/>
  <c r="M22" i="61"/>
  <c r="M62" i="61"/>
  <c r="N62" i="61" s="1"/>
  <c r="E62" i="61" s="1"/>
  <c r="M49" i="61"/>
  <c r="N49" i="61" s="1"/>
  <c r="E49" i="61" s="1"/>
  <c r="M43" i="61"/>
  <c r="N43" i="61" s="1"/>
  <c r="E43" i="61" s="1"/>
  <c r="M60" i="61"/>
  <c r="N60" i="61" s="1"/>
  <c r="E60" i="61" s="1"/>
  <c r="M25" i="61"/>
  <c r="N25" i="61" s="1"/>
  <c r="E25" i="61" s="1"/>
  <c r="N61" i="61"/>
  <c r="E61" i="61" s="1"/>
  <c r="M55" i="61"/>
  <c r="N55" i="61" s="1"/>
  <c r="E55" i="61" s="1"/>
  <c r="M54" i="61"/>
  <c r="N54" i="61" s="1"/>
  <c r="E54" i="61" s="1"/>
  <c r="N21" i="61"/>
  <c r="E21" i="61" s="1"/>
  <c r="M61" i="61"/>
  <c r="M20" i="61"/>
  <c r="N20" i="61" s="1"/>
  <c r="E20" i="61" s="1"/>
  <c r="M24" i="61"/>
  <c r="N24" i="61" s="1"/>
  <c r="E24" i="61" s="1"/>
  <c r="M40" i="61"/>
  <c r="N40" i="61" s="1"/>
  <c r="E40" i="61" s="1"/>
  <c r="M34" i="61"/>
  <c r="N34" i="61" s="1"/>
  <c r="E34" i="61" s="1"/>
  <c r="M35" i="61"/>
  <c r="N35" i="61" s="1"/>
  <c r="E35" i="61" s="1"/>
  <c r="M37" i="61"/>
  <c r="M19" i="61"/>
  <c r="N19" i="61" s="1"/>
  <c r="E19" i="61" s="1"/>
  <c r="M38" i="61"/>
  <c r="N38" i="61" s="1"/>
  <c r="E38" i="61" s="1"/>
  <c r="M48" i="61"/>
  <c r="N48" i="61" s="1"/>
  <c r="E48" i="61" s="1"/>
  <c r="M12" i="61"/>
  <c r="N12" i="61" s="1"/>
  <c r="E12" i="61" s="1"/>
  <c r="M18" i="61"/>
  <c r="N18" i="61" s="1"/>
  <c r="E18" i="61" s="1"/>
  <c r="M14" i="61"/>
  <c r="N14" i="61" s="1"/>
  <c r="E14" i="61" s="1"/>
  <c r="M16" i="61"/>
  <c r="N16" i="61" s="1"/>
  <c r="E16" i="61" s="1"/>
  <c r="M57" i="61"/>
  <c r="N57" i="61" s="1"/>
  <c r="E57" i="61" s="1"/>
  <c r="M13" i="61"/>
  <c r="N13" i="61" s="1"/>
  <c r="E13" i="61" s="1"/>
  <c r="N37" i="61"/>
  <c r="E37" i="61" s="1"/>
  <c r="M21" i="61"/>
  <c r="M10" i="61"/>
  <c r="N10" i="61" s="1"/>
  <c r="M59" i="61"/>
  <c r="N59" i="61" s="1"/>
  <c r="E59" i="61" s="1"/>
  <c r="M32" i="61"/>
  <c r="N32" i="61" s="1"/>
  <c r="E32" i="61" s="1"/>
  <c r="N41" i="61"/>
  <c r="E41" i="61" s="1"/>
  <c r="M36" i="61"/>
  <c r="N36" i="61" s="1"/>
  <c r="E36" i="61" s="1"/>
  <c r="M33" i="61"/>
  <c r="N33" i="61" s="1"/>
  <c r="E33" i="61" s="1"/>
  <c r="M53" i="61"/>
  <c r="N53" i="61" s="1"/>
  <c r="E53" i="61" s="1"/>
  <c r="M58" i="61"/>
  <c r="N58" i="61" s="1"/>
  <c r="E58" i="61" s="1"/>
  <c r="N22" i="61"/>
  <c r="E22" i="61" s="1"/>
  <c r="M15" i="61"/>
  <c r="N15" i="61" s="1"/>
  <c r="E15" i="61" s="1"/>
  <c r="M56" i="61"/>
  <c r="N56" i="61" s="1"/>
  <c r="E56" i="61" s="1"/>
  <c r="M31" i="61"/>
  <c r="N31" i="61" s="1"/>
  <c r="E31" i="61" s="1"/>
  <c r="M39" i="61"/>
  <c r="N39" i="61" s="1"/>
  <c r="E39" i="61" s="1"/>
  <c r="M47" i="61"/>
  <c r="N47" i="61" s="1"/>
  <c r="E47" i="61" s="1"/>
  <c r="M23" i="61"/>
  <c r="N23" i="61" s="1"/>
  <c r="E23" i="61" s="1"/>
  <c r="L57" i="60"/>
  <c r="L53" i="60"/>
  <c r="I7" i="60"/>
  <c r="M50" i="60" s="1"/>
  <c r="M34" i="60"/>
  <c r="L28" i="60"/>
  <c r="L44" i="60"/>
  <c r="L42" i="60"/>
  <c r="M60" i="60"/>
  <c r="L46" i="60"/>
  <c r="L18" i="60"/>
  <c r="L62" i="60"/>
  <c r="L43" i="60"/>
  <c r="L58" i="60"/>
  <c r="M25" i="60"/>
  <c r="L49" i="60"/>
  <c r="L29" i="60"/>
  <c r="L19" i="60"/>
  <c r="L59" i="60"/>
  <c r="M41" i="60"/>
  <c r="L26" i="60"/>
  <c r="L34" i="60"/>
  <c r="L35" i="60"/>
  <c r="L50" i="60"/>
  <c r="L51" i="60"/>
  <c r="I6" i="60"/>
  <c r="B6" i="59"/>
  <c r="B7" i="59"/>
  <c r="E10" i="59"/>
  <c r="G10" i="59"/>
  <c r="H10" i="59"/>
  <c r="I10" i="59"/>
  <c r="J10" i="59" s="1"/>
  <c r="K10" i="59" s="1"/>
  <c r="G11" i="59"/>
  <c r="H11" i="59"/>
  <c r="I11" i="59" s="1"/>
  <c r="J11" i="59" s="1"/>
  <c r="K11" i="59" s="1"/>
  <c r="G12" i="59"/>
  <c r="H12" i="59"/>
  <c r="I12" i="59"/>
  <c r="J12" i="59" s="1"/>
  <c r="K12" i="59" s="1"/>
  <c r="G13" i="59"/>
  <c r="H13" i="59"/>
  <c r="I13" i="59" s="1"/>
  <c r="J13" i="59" s="1"/>
  <c r="K13" i="59"/>
  <c r="G14" i="59"/>
  <c r="H14" i="59"/>
  <c r="I14" i="59"/>
  <c r="J14" i="59"/>
  <c r="K14" i="59"/>
  <c r="G15" i="59"/>
  <c r="H15" i="59"/>
  <c r="I15" i="59"/>
  <c r="J15" i="59"/>
  <c r="K15" i="59"/>
  <c r="G16" i="59"/>
  <c r="H16" i="59"/>
  <c r="I16" i="59"/>
  <c r="J16" i="59" s="1"/>
  <c r="K16" i="59" s="1"/>
  <c r="G17" i="59"/>
  <c r="H17" i="59"/>
  <c r="I17" i="59"/>
  <c r="J17" i="59" s="1"/>
  <c r="K17" i="59" s="1"/>
  <c r="G18" i="59"/>
  <c r="H18" i="59"/>
  <c r="I18" i="59"/>
  <c r="J18" i="59" s="1"/>
  <c r="K18" i="59"/>
  <c r="G19" i="59"/>
  <c r="H19" i="59"/>
  <c r="I19" i="59" s="1"/>
  <c r="J19" i="59"/>
  <c r="K19" i="59" s="1"/>
  <c r="G20" i="59"/>
  <c r="H20" i="59"/>
  <c r="I20" i="59"/>
  <c r="J20" i="59" s="1"/>
  <c r="K20" i="59" s="1"/>
  <c r="G21" i="59"/>
  <c r="H21" i="59"/>
  <c r="I21" i="59" s="1"/>
  <c r="J21" i="59" s="1"/>
  <c r="K21" i="59" s="1"/>
  <c r="G22" i="59"/>
  <c r="H22" i="59"/>
  <c r="I22" i="59"/>
  <c r="J22" i="59"/>
  <c r="K22" i="59" s="1"/>
  <c r="G23" i="59"/>
  <c r="H23" i="59"/>
  <c r="I23" i="59"/>
  <c r="J23" i="59"/>
  <c r="K23" i="59" s="1"/>
  <c r="G24" i="59"/>
  <c r="H24" i="59"/>
  <c r="I24" i="59"/>
  <c r="J24" i="59"/>
  <c r="K24" i="59"/>
  <c r="G25" i="59"/>
  <c r="H25" i="59"/>
  <c r="I25" i="59"/>
  <c r="J25" i="59"/>
  <c r="K25" i="59" s="1"/>
  <c r="G26" i="59"/>
  <c r="H26" i="59"/>
  <c r="I26" i="59"/>
  <c r="J26" i="59" s="1"/>
  <c r="K26" i="59" s="1"/>
  <c r="G27" i="59"/>
  <c r="H27" i="59"/>
  <c r="I27" i="59" s="1"/>
  <c r="J27" i="59"/>
  <c r="K27" i="59" s="1"/>
  <c r="G28" i="59"/>
  <c r="H28" i="59"/>
  <c r="I28" i="59"/>
  <c r="J28" i="59" s="1"/>
  <c r="K28" i="59" s="1"/>
  <c r="G29" i="59"/>
  <c r="H29" i="59"/>
  <c r="I29" i="59" s="1"/>
  <c r="J29" i="59" s="1"/>
  <c r="K29" i="59"/>
  <c r="G30" i="59"/>
  <c r="H30" i="59"/>
  <c r="I30" i="59"/>
  <c r="J30" i="59"/>
  <c r="K30" i="59"/>
  <c r="G31" i="59"/>
  <c r="H31" i="59"/>
  <c r="I31" i="59"/>
  <c r="J31" i="59"/>
  <c r="K31" i="59"/>
  <c r="G32" i="59"/>
  <c r="H32" i="59"/>
  <c r="I32" i="59"/>
  <c r="J32" i="59" s="1"/>
  <c r="K32" i="59" s="1"/>
  <c r="G33" i="59"/>
  <c r="H33" i="59"/>
  <c r="I33" i="59"/>
  <c r="J33" i="59" s="1"/>
  <c r="K33" i="59" s="1"/>
  <c r="G34" i="59"/>
  <c r="H34" i="59"/>
  <c r="I34" i="59"/>
  <c r="J34" i="59" s="1"/>
  <c r="K34" i="59"/>
  <c r="G35" i="59"/>
  <c r="H35" i="59"/>
  <c r="I35" i="59" s="1"/>
  <c r="J35" i="59"/>
  <c r="K35" i="59" s="1"/>
  <c r="G36" i="59"/>
  <c r="H36" i="59"/>
  <c r="I36" i="59"/>
  <c r="J36" i="59" s="1"/>
  <c r="K36" i="59" s="1"/>
  <c r="G37" i="59"/>
  <c r="H37" i="59"/>
  <c r="I37" i="59" s="1"/>
  <c r="J37" i="59" s="1"/>
  <c r="K37" i="59" s="1"/>
  <c r="G38" i="59"/>
  <c r="H38" i="59"/>
  <c r="I38" i="59"/>
  <c r="J38" i="59"/>
  <c r="K38" i="59" s="1"/>
  <c r="G39" i="59"/>
  <c r="H39" i="59"/>
  <c r="I39" i="59"/>
  <c r="J39" i="59"/>
  <c r="K39" i="59" s="1"/>
  <c r="G40" i="59"/>
  <c r="H40" i="59"/>
  <c r="I40" i="59"/>
  <c r="J40" i="59"/>
  <c r="K40" i="59"/>
  <c r="G41" i="59"/>
  <c r="H41" i="59"/>
  <c r="I41" i="59"/>
  <c r="J41" i="59"/>
  <c r="K41" i="59" s="1"/>
  <c r="G42" i="59"/>
  <c r="H42" i="59"/>
  <c r="I42" i="59"/>
  <c r="J42" i="59" s="1"/>
  <c r="K42" i="59" s="1"/>
  <c r="G43" i="59"/>
  <c r="H43" i="59"/>
  <c r="I43" i="59" s="1"/>
  <c r="J43" i="59"/>
  <c r="K43" i="59" s="1"/>
  <c r="G44" i="59"/>
  <c r="H44" i="59"/>
  <c r="I44" i="59"/>
  <c r="J44" i="59" s="1"/>
  <c r="K44" i="59" s="1"/>
  <c r="G45" i="59"/>
  <c r="H45" i="59"/>
  <c r="I45" i="59" s="1"/>
  <c r="J45" i="59" s="1"/>
  <c r="K45" i="59"/>
  <c r="G46" i="59"/>
  <c r="H46" i="59"/>
  <c r="I46" i="59"/>
  <c r="J46" i="59"/>
  <c r="K46" i="59"/>
  <c r="G47" i="59"/>
  <c r="H47" i="59"/>
  <c r="I47" i="59"/>
  <c r="J47" i="59"/>
  <c r="K47" i="59"/>
  <c r="G48" i="59"/>
  <c r="H48" i="59"/>
  <c r="I48" i="59"/>
  <c r="J48" i="59" s="1"/>
  <c r="K48" i="59" s="1"/>
  <c r="G49" i="59"/>
  <c r="H49" i="59"/>
  <c r="I49" i="59"/>
  <c r="J49" i="59" s="1"/>
  <c r="K49" i="59" s="1"/>
  <c r="G50" i="59"/>
  <c r="H50" i="59"/>
  <c r="I50" i="59"/>
  <c r="J50" i="59" s="1"/>
  <c r="K50" i="59"/>
  <c r="G51" i="59"/>
  <c r="H51" i="59"/>
  <c r="I51" i="59" s="1"/>
  <c r="J51" i="59"/>
  <c r="K51" i="59" s="1"/>
  <c r="G52" i="59"/>
  <c r="H52" i="59"/>
  <c r="I52" i="59"/>
  <c r="J52" i="59" s="1"/>
  <c r="K52" i="59" s="1"/>
  <c r="G53" i="59"/>
  <c r="H53" i="59"/>
  <c r="I53" i="59" s="1"/>
  <c r="J53" i="59" s="1"/>
  <c r="K53" i="59" s="1"/>
  <c r="G54" i="59"/>
  <c r="H54" i="59"/>
  <c r="I54" i="59"/>
  <c r="J54" i="59"/>
  <c r="K54" i="59" s="1"/>
  <c r="G55" i="59"/>
  <c r="H55" i="59"/>
  <c r="I55" i="59"/>
  <c r="J55" i="59"/>
  <c r="K55" i="59" s="1"/>
  <c r="G56" i="59"/>
  <c r="H56" i="59"/>
  <c r="I56" i="59"/>
  <c r="J56" i="59"/>
  <c r="K56" i="59"/>
  <c r="G57" i="59"/>
  <c r="H57" i="59"/>
  <c r="I57" i="59"/>
  <c r="J57" i="59"/>
  <c r="K57" i="59" s="1"/>
  <c r="G58" i="59"/>
  <c r="H58" i="59"/>
  <c r="I58" i="59"/>
  <c r="J58" i="59" s="1"/>
  <c r="K58" i="59" s="1"/>
  <c r="G59" i="59"/>
  <c r="H59" i="59"/>
  <c r="I59" i="59" s="1"/>
  <c r="J59" i="59"/>
  <c r="K59" i="59" s="1"/>
  <c r="G60" i="59"/>
  <c r="H60" i="59"/>
  <c r="I60" i="59"/>
  <c r="J60" i="59" s="1"/>
  <c r="K60" i="59"/>
  <c r="G61" i="59"/>
  <c r="H61" i="59"/>
  <c r="I61" i="59" s="1"/>
  <c r="J61" i="59"/>
  <c r="K61" i="59"/>
  <c r="G62" i="59"/>
  <c r="H62" i="59"/>
  <c r="I62" i="59"/>
  <c r="J62" i="59"/>
  <c r="K62" i="59"/>
  <c r="N50" i="60" l="1"/>
  <c r="E50" i="60" s="1"/>
  <c r="M17" i="60"/>
  <c r="N19" i="60"/>
  <c r="E19" i="60" s="1"/>
  <c r="M43" i="60"/>
  <c r="N43" i="60" s="1"/>
  <c r="E43" i="60" s="1"/>
  <c r="M59" i="60"/>
  <c r="N59" i="60" s="1"/>
  <c r="E59" i="60" s="1"/>
  <c r="N29" i="60"/>
  <c r="E29" i="60" s="1"/>
  <c r="M29" i="60"/>
  <c r="M22" i="60"/>
  <c r="M61" i="60"/>
  <c r="N46" i="60"/>
  <c r="E46" i="60" s="1"/>
  <c r="M32" i="60"/>
  <c r="L20" i="60"/>
  <c r="L22" i="60"/>
  <c r="N22" i="60" s="1"/>
  <c r="E22" i="60" s="1"/>
  <c r="L23" i="60"/>
  <c r="L24" i="60"/>
  <c r="L48" i="60"/>
  <c r="L31" i="60"/>
  <c r="L12" i="60"/>
  <c r="L14" i="60"/>
  <c r="L17" i="60"/>
  <c r="N17" i="60" s="1"/>
  <c r="E17" i="60" s="1"/>
  <c r="L56" i="60"/>
  <c r="L15" i="60"/>
  <c r="L47" i="60"/>
  <c r="L13" i="60"/>
  <c r="N13" i="60" s="1"/>
  <c r="E13" i="60" s="1"/>
  <c r="L32" i="60"/>
  <c r="L52" i="60"/>
  <c r="N52" i="60" s="1"/>
  <c r="E52" i="60" s="1"/>
  <c r="L37" i="60"/>
  <c r="L55" i="60"/>
  <c r="N55" i="60" s="1"/>
  <c r="E55" i="60" s="1"/>
  <c r="L16" i="60"/>
  <c r="L25" i="60"/>
  <c r="N25" i="60" s="1"/>
  <c r="E25" i="60" s="1"/>
  <c r="L60" i="60"/>
  <c r="N60" i="60" s="1"/>
  <c r="E60" i="60" s="1"/>
  <c r="L36" i="60"/>
  <c r="L61" i="60"/>
  <c r="N61" i="60" s="1"/>
  <c r="E61" i="60" s="1"/>
  <c r="L45" i="60"/>
  <c r="L41" i="60"/>
  <c r="N41" i="60" s="1"/>
  <c r="E41" i="60" s="1"/>
  <c r="L40" i="60"/>
  <c r="N40" i="60" s="1"/>
  <c r="E40" i="60" s="1"/>
  <c r="L38" i="60"/>
  <c r="L39" i="60"/>
  <c r="L21" i="60"/>
  <c r="N21" i="60" s="1"/>
  <c r="E21" i="60" s="1"/>
  <c r="L11" i="60"/>
  <c r="M57" i="60"/>
  <c r="N57" i="60" s="1"/>
  <c r="E57" i="60" s="1"/>
  <c r="M24" i="60"/>
  <c r="M47" i="60"/>
  <c r="M49" i="60"/>
  <c r="N49" i="60" s="1"/>
  <c r="E49" i="60" s="1"/>
  <c r="M62" i="60"/>
  <c r="M33" i="60"/>
  <c r="M48" i="60"/>
  <c r="M18" i="60"/>
  <c r="N18" i="60" s="1"/>
  <c r="E18" i="60" s="1"/>
  <c r="M10" i="60"/>
  <c r="N35" i="60"/>
  <c r="E35" i="60" s="1"/>
  <c r="M20" i="60"/>
  <c r="M21" i="60"/>
  <c r="N34" i="60"/>
  <c r="E34" i="60" s="1"/>
  <c r="M23" i="60"/>
  <c r="N58" i="60"/>
  <c r="E58" i="60" s="1"/>
  <c r="M45" i="60"/>
  <c r="L27" i="60"/>
  <c r="N27" i="60" s="1"/>
  <c r="E27" i="60" s="1"/>
  <c r="L10" i="60"/>
  <c r="M19" i="60"/>
  <c r="L30" i="60"/>
  <c r="L54" i="60"/>
  <c r="N54" i="60" s="1"/>
  <c r="E54" i="60" s="1"/>
  <c r="M26" i="60"/>
  <c r="N26" i="60" s="1"/>
  <c r="E26" i="60" s="1"/>
  <c r="L33" i="60"/>
  <c r="N33" i="60" s="1"/>
  <c r="E33" i="60" s="1"/>
  <c r="N62" i="60"/>
  <c r="E62" i="60" s="1"/>
  <c r="M28" i="60"/>
  <c r="M30" i="60"/>
  <c r="M13" i="60"/>
  <c r="M27" i="60"/>
  <c r="M31" i="60"/>
  <c r="M12" i="60"/>
  <c r="M14" i="60"/>
  <c r="M53" i="60"/>
  <c r="N53" i="60" s="1"/>
  <c r="E53" i="60" s="1"/>
  <c r="M52" i="60"/>
  <c r="M54" i="60"/>
  <c r="M38" i="60"/>
  <c r="M39" i="60"/>
  <c r="M15" i="60"/>
  <c r="M36" i="60"/>
  <c r="M11" i="60"/>
  <c r="M37" i="60"/>
  <c r="M40" i="60"/>
  <c r="M16" i="60"/>
  <c r="M56" i="60"/>
  <c r="M51" i="60"/>
  <c r="M55" i="60"/>
  <c r="N51" i="60"/>
  <c r="E51" i="60" s="1"/>
  <c r="M42" i="60"/>
  <c r="N42" i="60" s="1"/>
  <c r="E42" i="60" s="1"/>
  <c r="M44" i="60"/>
  <c r="N44" i="60" s="1"/>
  <c r="E44" i="60" s="1"/>
  <c r="M58" i="60"/>
  <c r="N28" i="60"/>
  <c r="E28" i="60" s="1"/>
  <c r="M46" i="60"/>
  <c r="M35" i="60"/>
  <c r="L36" i="59"/>
  <c r="L49" i="59"/>
  <c r="M48" i="59"/>
  <c r="M37" i="59"/>
  <c r="L22" i="59"/>
  <c r="M17" i="59"/>
  <c r="M55" i="59"/>
  <c r="L38" i="59"/>
  <c r="M26" i="59"/>
  <c r="M22" i="59"/>
  <c r="L20" i="59"/>
  <c r="M56" i="59"/>
  <c r="M27" i="59"/>
  <c r="L12" i="59"/>
  <c r="L42" i="59"/>
  <c r="L43" i="59"/>
  <c r="I7" i="59"/>
  <c r="M10" i="59"/>
  <c r="M31" i="59"/>
  <c r="L40" i="59"/>
  <c r="L24" i="59"/>
  <c r="I6" i="59"/>
  <c r="L10" i="59"/>
  <c r="L48" i="59"/>
  <c r="L16" i="59"/>
  <c r="M34" i="59"/>
  <c r="L27" i="59"/>
  <c r="L56" i="59"/>
  <c r="L51" i="59"/>
  <c r="L35" i="59"/>
  <c r="L58" i="59"/>
  <c r="L32" i="59"/>
  <c r="L26" i="59"/>
  <c r="L50" i="59"/>
  <c r="L34" i="59"/>
  <c r="L19" i="59"/>
  <c r="L11" i="59"/>
  <c r="B6" i="58"/>
  <c r="B7" i="58"/>
  <c r="E10" i="58"/>
  <c r="G10" i="58"/>
  <c r="H10" i="58"/>
  <c r="I10" i="58"/>
  <c r="J10" i="58" s="1"/>
  <c r="K10" i="58"/>
  <c r="G11" i="58"/>
  <c r="H11" i="58"/>
  <c r="I11" i="58" s="1"/>
  <c r="J11" i="58"/>
  <c r="K11" i="58" s="1"/>
  <c r="G12" i="58"/>
  <c r="H12" i="58"/>
  <c r="I12" i="58"/>
  <c r="J12" i="58" s="1"/>
  <c r="K12" i="58" s="1"/>
  <c r="G13" i="58"/>
  <c r="H13" i="58"/>
  <c r="I13" i="58" s="1"/>
  <c r="J13" i="58" s="1"/>
  <c r="K13" i="58" s="1"/>
  <c r="G14" i="58"/>
  <c r="H14" i="58"/>
  <c r="I14" i="58"/>
  <c r="J14" i="58"/>
  <c r="K14" i="58" s="1"/>
  <c r="G15" i="58"/>
  <c r="H15" i="58"/>
  <c r="I15" i="58"/>
  <c r="J15" i="58"/>
  <c r="K15" i="58" s="1"/>
  <c r="G16" i="58"/>
  <c r="H16" i="58"/>
  <c r="I16" i="58"/>
  <c r="J16" i="58"/>
  <c r="K16" i="58"/>
  <c r="G17" i="58"/>
  <c r="H17" i="58"/>
  <c r="I17" i="58"/>
  <c r="J17" i="58"/>
  <c r="K17" i="58" s="1"/>
  <c r="G18" i="58"/>
  <c r="H18" i="58"/>
  <c r="I18" i="58"/>
  <c r="J18" i="58" s="1"/>
  <c r="K18" i="58" s="1"/>
  <c r="G19" i="58"/>
  <c r="H19" i="58"/>
  <c r="I19" i="58" s="1"/>
  <c r="J19" i="58"/>
  <c r="K19" i="58" s="1"/>
  <c r="G20" i="58"/>
  <c r="H20" i="58"/>
  <c r="I20" i="58"/>
  <c r="J20" i="58" s="1"/>
  <c r="K20" i="58" s="1"/>
  <c r="G21" i="58"/>
  <c r="H21" i="58"/>
  <c r="I21" i="58" s="1"/>
  <c r="J21" i="58" s="1"/>
  <c r="K21" i="58"/>
  <c r="G22" i="58"/>
  <c r="H22" i="58"/>
  <c r="I22" i="58"/>
  <c r="J22" i="58"/>
  <c r="K22" i="58"/>
  <c r="G23" i="58"/>
  <c r="H23" i="58"/>
  <c r="I23" i="58"/>
  <c r="J23" i="58"/>
  <c r="K23" i="58"/>
  <c r="G24" i="58"/>
  <c r="H24" i="58"/>
  <c r="I24" i="58"/>
  <c r="J24" i="58" s="1"/>
  <c r="K24" i="58" s="1"/>
  <c r="G25" i="58"/>
  <c r="H25" i="58"/>
  <c r="I25" i="58" s="1"/>
  <c r="J25" i="58" s="1"/>
  <c r="K25" i="58" s="1"/>
  <c r="G26" i="58"/>
  <c r="H26" i="58"/>
  <c r="I26" i="58"/>
  <c r="J26" i="58" s="1"/>
  <c r="K26" i="58"/>
  <c r="G27" i="58"/>
  <c r="H27" i="58"/>
  <c r="I27" i="58" s="1"/>
  <c r="J27" i="58"/>
  <c r="K27" i="58" s="1"/>
  <c r="G28" i="58"/>
  <c r="H28" i="58"/>
  <c r="I28" i="58"/>
  <c r="J28" i="58" s="1"/>
  <c r="K28" i="58" s="1"/>
  <c r="G29" i="58"/>
  <c r="H29" i="58"/>
  <c r="I29" i="58" s="1"/>
  <c r="J29" i="58" s="1"/>
  <c r="K29" i="58" s="1"/>
  <c r="G30" i="58"/>
  <c r="H30" i="58"/>
  <c r="I30" i="58"/>
  <c r="J30" i="58"/>
  <c r="K30" i="58" s="1"/>
  <c r="G31" i="58"/>
  <c r="H31" i="58"/>
  <c r="I31" i="58"/>
  <c r="J31" i="58"/>
  <c r="K31" i="58" s="1"/>
  <c r="G32" i="58"/>
  <c r="H32" i="58"/>
  <c r="I32" i="58"/>
  <c r="J32" i="58"/>
  <c r="K32" i="58"/>
  <c r="G33" i="58"/>
  <c r="H33" i="58"/>
  <c r="I33" i="58"/>
  <c r="J33" i="58"/>
  <c r="K33" i="58" s="1"/>
  <c r="G34" i="58"/>
  <c r="H34" i="58"/>
  <c r="I34" i="58"/>
  <c r="J34" i="58" s="1"/>
  <c r="K34" i="58" s="1"/>
  <c r="G35" i="58"/>
  <c r="H35" i="58"/>
  <c r="I35" i="58" s="1"/>
  <c r="J35" i="58"/>
  <c r="K35" i="58" s="1"/>
  <c r="G36" i="58"/>
  <c r="H36" i="58"/>
  <c r="I36" i="58"/>
  <c r="J36" i="58" s="1"/>
  <c r="K36" i="58" s="1"/>
  <c r="G37" i="58"/>
  <c r="H37" i="58"/>
  <c r="I37" i="58" s="1"/>
  <c r="J37" i="58" s="1"/>
  <c r="K37" i="58"/>
  <c r="G38" i="58"/>
  <c r="H38" i="58"/>
  <c r="I38" i="58"/>
  <c r="J38" i="58"/>
  <c r="K38" i="58"/>
  <c r="G39" i="58"/>
  <c r="H39" i="58"/>
  <c r="I39" i="58"/>
  <c r="J39" i="58"/>
  <c r="K39" i="58"/>
  <c r="G40" i="58"/>
  <c r="H40" i="58"/>
  <c r="I40" i="58"/>
  <c r="J40" i="58"/>
  <c r="K40" i="58"/>
  <c r="G41" i="58"/>
  <c r="H41" i="58"/>
  <c r="I41" i="58" s="1"/>
  <c r="J41" i="58" s="1"/>
  <c r="K41" i="58" s="1"/>
  <c r="G42" i="58"/>
  <c r="H42" i="58"/>
  <c r="I42" i="58"/>
  <c r="J42" i="58" s="1"/>
  <c r="K42" i="58" s="1"/>
  <c r="G43" i="58"/>
  <c r="H43" i="58"/>
  <c r="I43" i="58" s="1"/>
  <c r="J43" i="58" s="1"/>
  <c r="K43" i="58" s="1"/>
  <c r="G44" i="58"/>
  <c r="H44" i="58"/>
  <c r="I44" i="58" s="1"/>
  <c r="J44" i="58" s="1"/>
  <c r="K44" i="58" s="1"/>
  <c r="G45" i="58"/>
  <c r="H45" i="58"/>
  <c r="I45" i="58" s="1"/>
  <c r="J45" i="58" s="1"/>
  <c r="K45" i="58"/>
  <c r="G46" i="58"/>
  <c r="H46" i="58"/>
  <c r="I46" i="58"/>
  <c r="J46" i="58"/>
  <c r="K46" i="58"/>
  <c r="G47" i="58"/>
  <c r="H47" i="58"/>
  <c r="I47" i="58"/>
  <c r="J47" i="58"/>
  <c r="K47" i="58" s="1"/>
  <c r="G48" i="58"/>
  <c r="H48" i="58"/>
  <c r="I48" i="58"/>
  <c r="J48" i="58"/>
  <c r="K48" i="58" s="1"/>
  <c r="G49" i="58"/>
  <c r="H49" i="58"/>
  <c r="I49" i="58"/>
  <c r="J49" i="58"/>
  <c r="K49" i="58"/>
  <c r="G50" i="58"/>
  <c r="H50" i="58"/>
  <c r="I50" i="58"/>
  <c r="J50" i="58"/>
  <c r="K50" i="58"/>
  <c r="G51" i="58"/>
  <c r="H51" i="58"/>
  <c r="I51" i="58"/>
  <c r="J51" i="58"/>
  <c r="K51" i="58" s="1"/>
  <c r="G52" i="58"/>
  <c r="H52" i="58"/>
  <c r="I52" i="58" s="1"/>
  <c r="J52" i="58" s="1"/>
  <c r="K52" i="58" s="1"/>
  <c r="G53" i="58"/>
  <c r="H53" i="58"/>
  <c r="I53" i="58" s="1"/>
  <c r="J53" i="58" s="1"/>
  <c r="K53" i="58"/>
  <c r="G54" i="58"/>
  <c r="H54" i="58"/>
  <c r="I54" i="58"/>
  <c r="J54" i="58"/>
  <c r="K54" i="58" s="1"/>
  <c r="G55" i="58"/>
  <c r="H55" i="58"/>
  <c r="I55" i="58"/>
  <c r="J55" i="58" s="1"/>
  <c r="K55" i="58" s="1"/>
  <c r="G56" i="58"/>
  <c r="H56" i="58"/>
  <c r="I56" i="58"/>
  <c r="J56" i="58" s="1"/>
  <c r="K56" i="58" s="1"/>
  <c r="G57" i="58"/>
  <c r="H57" i="58"/>
  <c r="I57" i="58" s="1"/>
  <c r="J57" i="58" s="1"/>
  <c r="K57" i="58" s="1"/>
  <c r="G58" i="58"/>
  <c r="H58" i="58"/>
  <c r="I58" i="58"/>
  <c r="J58" i="58" s="1"/>
  <c r="K58" i="58" s="1"/>
  <c r="G59" i="58"/>
  <c r="H59" i="58"/>
  <c r="I59" i="58"/>
  <c r="J59" i="58"/>
  <c r="K59" i="58" s="1"/>
  <c r="G60" i="58"/>
  <c r="H60" i="58"/>
  <c r="I60" i="58"/>
  <c r="J60" i="58" s="1"/>
  <c r="K60" i="58"/>
  <c r="G61" i="58"/>
  <c r="H61" i="58"/>
  <c r="I61" i="58" s="1"/>
  <c r="J61" i="58"/>
  <c r="K61" i="58"/>
  <c r="G62" i="58"/>
  <c r="H62" i="58"/>
  <c r="I62" i="58"/>
  <c r="J62" i="58"/>
  <c r="K62" i="58"/>
  <c r="N14" i="60" l="1"/>
  <c r="E14" i="60" s="1"/>
  <c r="N31" i="60"/>
  <c r="E31" i="60" s="1"/>
  <c r="N30" i="60"/>
  <c r="E30" i="60" s="1"/>
  <c r="N47" i="60"/>
  <c r="E47" i="60" s="1"/>
  <c r="N24" i="60"/>
  <c r="E24" i="60" s="1"/>
  <c r="N37" i="60"/>
  <c r="E37" i="60" s="1"/>
  <c r="N11" i="60"/>
  <c r="E11" i="60" s="1"/>
  <c r="N48" i="60"/>
  <c r="E48" i="60" s="1"/>
  <c r="N39" i="60"/>
  <c r="E39" i="60" s="1"/>
  <c r="N15" i="60"/>
  <c r="E15" i="60" s="1"/>
  <c r="N23" i="60"/>
  <c r="E23" i="60" s="1"/>
  <c r="N20" i="60"/>
  <c r="E20" i="60" s="1"/>
  <c r="N45" i="60"/>
  <c r="E45" i="60" s="1"/>
  <c r="N12" i="60"/>
  <c r="E12" i="60" s="1"/>
  <c r="N32" i="60"/>
  <c r="E32" i="60" s="1"/>
  <c r="N36" i="60"/>
  <c r="E36" i="60" s="1"/>
  <c r="N10" i="60"/>
  <c r="N38" i="60"/>
  <c r="E38" i="60" s="1"/>
  <c r="N16" i="60"/>
  <c r="E16" i="60" s="1"/>
  <c r="N56" i="60"/>
  <c r="E56" i="60" s="1"/>
  <c r="N34" i="59"/>
  <c r="E34" i="59" s="1"/>
  <c r="N49" i="59"/>
  <c r="E49" i="59" s="1"/>
  <c r="N48" i="59"/>
  <c r="E48" i="59" s="1"/>
  <c r="M36" i="59"/>
  <c r="N36" i="59" s="1"/>
  <c r="E36" i="59" s="1"/>
  <c r="M52" i="59"/>
  <c r="M35" i="59"/>
  <c r="M29" i="59"/>
  <c r="M46" i="59"/>
  <c r="M51" i="59"/>
  <c r="N51" i="59" s="1"/>
  <c r="E51" i="59" s="1"/>
  <c r="M28" i="59"/>
  <c r="M44" i="59"/>
  <c r="M20" i="59"/>
  <c r="N20" i="59" s="1"/>
  <c r="E20" i="59" s="1"/>
  <c r="M19" i="59"/>
  <c r="N19" i="59" s="1"/>
  <c r="E19" i="59" s="1"/>
  <c r="M30" i="59"/>
  <c r="M45" i="59"/>
  <c r="M38" i="59"/>
  <c r="N38" i="59" s="1"/>
  <c r="E38" i="59" s="1"/>
  <c r="M39" i="59"/>
  <c r="M24" i="59"/>
  <c r="M47" i="59"/>
  <c r="N56" i="59"/>
  <c r="E56" i="59" s="1"/>
  <c r="N10" i="59"/>
  <c r="N43" i="59"/>
  <c r="E43" i="59" s="1"/>
  <c r="M43" i="59"/>
  <c r="M60" i="59"/>
  <c r="M33" i="59"/>
  <c r="M59" i="59"/>
  <c r="M15" i="59"/>
  <c r="M25" i="59"/>
  <c r="L53" i="59"/>
  <c r="L55" i="59"/>
  <c r="N55" i="59" s="1"/>
  <c r="E55" i="59" s="1"/>
  <c r="L45" i="59"/>
  <c r="N45" i="59" s="1"/>
  <c r="E45" i="59" s="1"/>
  <c r="L60" i="59"/>
  <c r="N60" i="59" s="1"/>
  <c r="E60" i="59" s="1"/>
  <c r="L62" i="59"/>
  <c r="L21" i="59"/>
  <c r="N21" i="59" s="1"/>
  <c r="E21" i="59" s="1"/>
  <c r="L23" i="59"/>
  <c r="N23" i="59" s="1"/>
  <c r="E23" i="59" s="1"/>
  <c r="L37" i="59"/>
  <c r="N37" i="59" s="1"/>
  <c r="E37" i="59" s="1"/>
  <c r="L39" i="59"/>
  <c r="L57" i="59"/>
  <c r="L14" i="59"/>
  <c r="N14" i="59" s="1"/>
  <c r="E14" i="59" s="1"/>
  <c r="L25" i="59"/>
  <c r="L29" i="59"/>
  <c r="N29" i="59" s="1"/>
  <c r="E29" i="59" s="1"/>
  <c r="L30" i="59"/>
  <c r="N30" i="59" s="1"/>
  <c r="E30" i="59" s="1"/>
  <c r="L31" i="59"/>
  <c r="N31" i="59" s="1"/>
  <c r="E31" i="59" s="1"/>
  <c r="L41" i="59"/>
  <c r="N41" i="59" s="1"/>
  <c r="E41" i="59" s="1"/>
  <c r="L46" i="59"/>
  <c r="N46" i="59" s="1"/>
  <c r="E46" i="59" s="1"/>
  <c r="L47" i="59"/>
  <c r="L15" i="59"/>
  <c r="L28" i="59"/>
  <c r="L44" i="59"/>
  <c r="L13" i="59"/>
  <c r="L61" i="59"/>
  <c r="N61" i="59" s="1"/>
  <c r="E61" i="59" s="1"/>
  <c r="L59" i="59"/>
  <c r="N59" i="59" s="1"/>
  <c r="E59" i="59" s="1"/>
  <c r="M53" i="59"/>
  <c r="M11" i="59"/>
  <c r="M49" i="59"/>
  <c r="M61" i="59"/>
  <c r="M42" i="59"/>
  <c r="M50" i="59"/>
  <c r="N50" i="59" s="1"/>
  <c r="E50" i="59" s="1"/>
  <c r="M41" i="59"/>
  <c r="L18" i="59"/>
  <c r="N18" i="59" s="1"/>
  <c r="E18" i="59" s="1"/>
  <c r="M18" i="59"/>
  <c r="L54" i="59"/>
  <c r="M40" i="59"/>
  <c r="M12" i="59"/>
  <c r="N12" i="59" s="1"/>
  <c r="E12" i="59" s="1"/>
  <c r="L17" i="59"/>
  <c r="N17" i="59" s="1"/>
  <c r="E17" i="59" s="1"/>
  <c r="L52" i="59"/>
  <c r="N58" i="59"/>
  <c r="E58" i="59" s="1"/>
  <c r="N22" i="59"/>
  <c r="E22" i="59" s="1"/>
  <c r="M23" i="59"/>
  <c r="N26" i="59"/>
  <c r="E26" i="59" s="1"/>
  <c r="M57" i="59"/>
  <c r="N24" i="59"/>
  <c r="E24" i="59" s="1"/>
  <c r="N42" i="59"/>
  <c r="E42" i="59" s="1"/>
  <c r="M13" i="59"/>
  <c r="M54" i="59"/>
  <c r="M14" i="59"/>
  <c r="M32" i="59"/>
  <c r="M58" i="59"/>
  <c r="N35" i="59"/>
  <c r="E35" i="59" s="1"/>
  <c r="N11" i="59"/>
  <c r="E11" i="59" s="1"/>
  <c r="N32" i="59"/>
  <c r="E32" i="59" s="1"/>
  <c r="N27" i="59"/>
  <c r="E27" i="59" s="1"/>
  <c r="N40" i="59"/>
  <c r="E40" i="59" s="1"/>
  <c r="M21" i="59"/>
  <c r="M16" i="59"/>
  <c r="N16" i="59" s="1"/>
  <c r="E16" i="59" s="1"/>
  <c r="L33" i="59"/>
  <c r="N33" i="59" s="1"/>
  <c r="E33" i="59" s="1"/>
  <c r="M62" i="59"/>
  <c r="M44" i="58"/>
  <c r="M61" i="58"/>
  <c r="M57" i="58"/>
  <c r="L53" i="58"/>
  <c r="N53" i="58" s="1"/>
  <c r="E53" i="58" s="1"/>
  <c r="M49" i="58"/>
  <c r="L25" i="58"/>
  <c r="L14" i="58"/>
  <c r="M59" i="58"/>
  <c r="L57" i="58"/>
  <c r="N57" i="58" s="1"/>
  <c r="E57" i="58" s="1"/>
  <c r="M15" i="58"/>
  <c r="M13" i="58"/>
  <c r="M62" i="58"/>
  <c r="M56" i="58"/>
  <c r="M26" i="58"/>
  <c r="M19" i="58"/>
  <c r="M50" i="58"/>
  <c r="M45" i="58"/>
  <c r="L49" i="58"/>
  <c r="M30" i="58"/>
  <c r="L28" i="58"/>
  <c r="M16" i="58"/>
  <c r="M46" i="58"/>
  <c r="L42" i="58"/>
  <c r="L34" i="58"/>
  <c r="M18" i="58"/>
  <c r="M53" i="58"/>
  <c r="L59" i="58"/>
  <c r="M17" i="58"/>
  <c r="L26" i="58"/>
  <c r="N26" i="58" s="1"/>
  <c r="E26" i="58" s="1"/>
  <c r="I6" i="58"/>
  <c r="L46" i="58" s="1"/>
  <c r="N46" i="58" s="1"/>
  <c r="E46" i="58" s="1"/>
  <c r="I7" i="58"/>
  <c r="M10" i="58"/>
  <c r="L58" i="58"/>
  <c r="L35" i="58"/>
  <c r="L19" i="58"/>
  <c r="N19" i="58" s="1"/>
  <c r="E19" i="58" s="1"/>
  <c r="M33" i="58"/>
  <c r="L11" i="58"/>
  <c r="B6" i="57"/>
  <c r="I6" i="57"/>
  <c r="L23" i="57" s="1"/>
  <c r="B7" i="57"/>
  <c r="E10" i="57"/>
  <c r="G10" i="57"/>
  <c r="H10" i="57"/>
  <c r="I10" i="57"/>
  <c r="J10" i="57" s="1"/>
  <c r="K10" i="57"/>
  <c r="G11" i="57"/>
  <c r="H11" i="57"/>
  <c r="I11" i="57"/>
  <c r="J11" i="57"/>
  <c r="K11" i="57" s="1"/>
  <c r="G12" i="57"/>
  <c r="L12" i="57" s="1"/>
  <c r="H12" i="57"/>
  <c r="I12" i="57"/>
  <c r="J12" i="57" s="1"/>
  <c r="K12" i="57" s="1"/>
  <c r="G13" i="57"/>
  <c r="L13" i="57" s="1"/>
  <c r="H13" i="57"/>
  <c r="I13" i="57" s="1"/>
  <c r="J13" i="57" s="1"/>
  <c r="K13" i="57" s="1"/>
  <c r="G14" i="57"/>
  <c r="L14" i="57" s="1"/>
  <c r="H14" i="57"/>
  <c r="I14" i="57"/>
  <c r="J14" i="57"/>
  <c r="K14" i="57"/>
  <c r="G15" i="57"/>
  <c r="H15" i="57"/>
  <c r="I15" i="57"/>
  <c r="J15" i="57"/>
  <c r="K15" i="57"/>
  <c r="G16" i="57"/>
  <c r="H16" i="57"/>
  <c r="I16" i="57" s="1"/>
  <c r="J16" i="57" s="1"/>
  <c r="K16" i="57" s="1"/>
  <c r="G17" i="57"/>
  <c r="L17" i="57" s="1"/>
  <c r="H17" i="57"/>
  <c r="I17" i="57"/>
  <c r="J17" i="57" s="1"/>
  <c r="K17" i="57" s="1"/>
  <c r="G18" i="57"/>
  <c r="L18" i="57" s="1"/>
  <c r="H18" i="57"/>
  <c r="I18" i="57" s="1"/>
  <c r="J18" i="57" s="1"/>
  <c r="K18" i="57" s="1"/>
  <c r="G19" i="57"/>
  <c r="H19" i="57"/>
  <c r="I19" i="57"/>
  <c r="J19" i="57" s="1"/>
  <c r="K19" i="57" s="1"/>
  <c r="G20" i="57"/>
  <c r="H20" i="57"/>
  <c r="I20" i="57"/>
  <c r="J20" i="57" s="1"/>
  <c r="K20" i="57" s="1"/>
  <c r="L20" i="57"/>
  <c r="G21" i="57"/>
  <c r="H21" i="57"/>
  <c r="I21" i="57" s="1"/>
  <c r="J21" i="57" s="1"/>
  <c r="K21" i="57"/>
  <c r="L21" i="57"/>
  <c r="G22" i="57"/>
  <c r="H22" i="57"/>
  <c r="I22" i="57"/>
  <c r="J22" i="57"/>
  <c r="K22" i="57"/>
  <c r="L22" i="57"/>
  <c r="G23" i="57"/>
  <c r="H23" i="57"/>
  <c r="I23" i="57"/>
  <c r="J23" i="57"/>
  <c r="K23" i="57"/>
  <c r="G24" i="57"/>
  <c r="H24" i="57"/>
  <c r="I24" i="57"/>
  <c r="J24" i="57"/>
  <c r="K24" i="57"/>
  <c r="G25" i="57"/>
  <c r="H25" i="57"/>
  <c r="I25" i="57"/>
  <c r="J25" i="57"/>
  <c r="K25" i="57"/>
  <c r="L25" i="57"/>
  <c r="G26" i="57"/>
  <c r="L26" i="57" s="1"/>
  <c r="H26" i="57"/>
  <c r="I26" i="57"/>
  <c r="J26" i="57"/>
  <c r="K26" i="57"/>
  <c r="G27" i="57"/>
  <c r="L27" i="57" s="1"/>
  <c r="H27" i="57"/>
  <c r="I27" i="57" s="1"/>
  <c r="J27" i="57" s="1"/>
  <c r="K27" i="57" s="1"/>
  <c r="G28" i="57"/>
  <c r="L28" i="57" s="1"/>
  <c r="H28" i="57"/>
  <c r="I28" i="57"/>
  <c r="J28" i="57" s="1"/>
  <c r="K28" i="57" s="1"/>
  <c r="G29" i="57"/>
  <c r="H29" i="57"/>
  <c r="I29" i="57" s="1"/>
  <c r="J29" i="57" s="1"/>
  <c r="K29" i="57" s="1"/>
  <c r="L29" i="57"/>
  <c r="G30" i="57"/>
  <c r="L30" i="57" s="1"/>
  <c r="H30" i="57"/>
  <c r="I30" i="57"/>
  <c r="J30" i="57"/>
  <c r="K30" i="57"/>
  <c r="G31" i="57"/>
  <c r="H31" i="57"/>
  <c r="I31" i="57"/>
  <c r="J31" i="57"/>
  <c r="K31" i="57" s="1"/>
  <c r="G32" i="57"/>
  <c r="H32" i="57"/>
  <c r="I32" i="57" s="1"/>
  <c r="J32" i="57" s="1"/>
  <c r="K32" i="57" s="1"/>
  <c r="G33" i="57"/>
  <c r="L33" i="57" s="1"/>
  <c r="H33" i="57"/>
  <c r="I33" i="57"/>
  <c r="J33" i="57" s="1"/>
  <c r="K33" i="57" s="1"/>
  <c r="G34" i="57"/>
  <c r="H34" i="57"/>
  <c r="I34" i="57"/>
  <c r="J34" i="57"/>
  <c r="K34" i="57" s="1"/>
  <c r="G35" i="57"/>
  <c r="H35" i="57"/>
  <c r="I35" i="57"/>
  <c r="J35" i="57"/>
  <c r="K35" i="57" s="1"/>
  <c r="G36" i="57"/>
  <c r="H36" i="57"/>
  <c r="I36" i="57"/>
  <c r="J36" i="57" s="1"/>
  <c r="K36" i="57" s="1"/>
  <c r="G37" i="57"/>
  <c r="L37" i="57" s="1"/>
  <c r="H37" i="57"/>
  <c r="I37" i="57" s="1"/>
  <c r="J37" i="57" s="1"/>
  <c r="K37" i="57"/>
  <c r="G38" i="57"/>
  <c r="L38" i="57" s="1"/>
  <c r="H38" i="57"/>
  <c r="I38" i="57"/>
  <c r="J38" i="57"/>
  <c r="K38" i="57"/>
  <c r="G39" i="57"/>
  <c r="H39" i="57"/>
  <c r="I39" i="57"/>
  <c r="J39" i="57"/>
  <c r="K39" i="57"/>
  <c r="L39" i="57"/>
  <c r="G40" i="57"/>
  <c r="H40" i="57"/>
  <c r="I40" i="57"/>
  <c r="J40" i="57"/>
  <c r="K40" i="57"/>
  <c r="L40" i="57"/>
  <c r="G41" i="57"/>
  <c r="L41" i="57" s="1"/>
  <c r="H41" i="57"/>
  <c r="I41" i="57" s="1"/>
  <c r="J41" i="57" s="1"/>
  <c r="K41" i="57" s="1"/>
  <c r="G42" i="57"/>
  <c r="L42" i="57" s="1"/>
  <c r="H42" i="57"/>
  <c r="I42" i="57"/>
  <c r="J42" i="57" s="1"/>
  <c r="K42" i="57" s="1"/>
  <c r="G43" i="57"/>
  <c r="L43" i="57" s="1"/>
  <c r="H43" i="57"/>
  <c r="I43" i="57" s="1"/>
  <c r="J43" i="57" s="1"/>
  <c r="K43" i="57" s="1"/>
  <c r="G44" i="57"/>
  <c r="H44" i="57"/>
  <c r="I44" i="57"/>
  <c r="J44" i="57" s="1"/>
  <c r="K44" i="57" s="1"/>
  <c r="L44" i="57"/>
  <c r="G45" i="57"/>
  <c r="H45" i="57"/>
  <c r="I45" i="57" s="1"/>
  <c r="J45" i="57" s="1"/>
  <c r="K45" i="57"/>
  <c r="L45" i="57"/>
  <c r="G46" i="57"/>
  <c r="H46" i="57"/>
  <c r="I46" i="57"/>
  <c r="J46" i="57"/>
  <c r="K46" i="57"/>
  <c r="L46" i="57"/>
  <c r="G47" i="57"/>
  <c r="H47" i="57"/>
  <c r="I47" i="57"/>
  <c r="J47" i="57"/>
  <c r="K47" i="57" s="1"/>
  <c r="L47" i="57"/>
  <c r="G48" i="57"/>
  <c r="H48" i="57"/>
  <c r="I48" i="57"/>
  <c r="J48" i="57"/>
  <c r="K48" i="57" s="1"/>
  <c r="L48" i="57"/>
  <c r="G49" i="57"/>
  <c r="H49" i="57"/>
  <c r="I49" i="57"/>
  <c r="J49" i="57"/>
  <c r="K49" i="57"/>
  <c r="L49" i="57"/>
  <c r="G50" i="57"/>
  <c r="H50" i="57"/>
  <c r="I50" i="57"/>
  <c r="J50" i="57"/>
  <c r="K50" i="57"/>
  <c r="G51" i="57"/>
  <c r="L51" i="57" s="1"/>
  <c r="H51" i="57"/>
  <c r="I51" i="57"/>
  <c r="J51" i="57"/>
  <c r="K51" i="57" s="1"/>
  <c r="G52" i="57"/>
  <c r="L52" i="57" s="1"/>
  <c r="H52" i="57"/>
  <c r="I52" i="57" s="1"/>
  <c r="J52" i="57" s="1"/>
  <c r="K52" i="57" s="1"/>
  <c r="G53" i="57"/>
  <c r="L53" i="57" s="1"/>
  <c r="H53" i="57"/>
  <c r="I53" i="57" s="1"/>
  <c r="J53" i="57" s="1"/>
  <c r="K53" i="57"/>
  <c r="G54" i="57"/>
  <c r="L54" i="57" s="1"/>
  <c r="H54" i="57"/>
  <c r="I54" i="57"/>
  <c r="J54" i="57"/>
  <c r="K54" i="57" s="1"/>
  <c r="G55" i="57"/>
  <c r="H55" i="57"/>
  <c r="I55" i="57"/>
  <c r="J55" i="57" s="1"/>
  <c r="K55" i="57" s="1"/>
  <c r="G56" i="57"/>
  <c r="H56" i="57"/>
  <c r="I56" i="57"/>
  <c r="J56" i="57" s="1"/>
  <c r="K56" i="57" s="1"/>
  <c r="G57" i="57"/>
  <c r="L57" i="57" s="1"/>
  <c r="H57" i="57"/>
  <c r="I57" i="57" s="1"/>
  <c r="J57" i="57" s="1"/>
  <c r="K57" i="57" s="1"/>
  <c r="G58" i="57"/>
  <c r="L58" i="57" s="1"/>
  <c r="H58" i="57"/>
  <c r="I58" i="57"/>
  <c r="J58" i="57" s="1"/>
  <c r="K58" i="57" s="1"/>
  <c r="G59" i="57"/>
  <c r="H59" i="57"/>
  <c r="I59" i="57"/>
  <c r="J59" i="57"/>
  <c r="K59" i="57" s="1"/>
  <c r="G60" i="57"/>
  <c r="H60" i="57"/>
  <c r="I60" i="57"/>
  <c r="J60" i="57" s="1"/>
  <c r="K60" i="57"/>
  <c r="L60" i="57"/>
  <c r="G61" i="57"/>
  <c r="H61" i="57"/>
  <c r="I61" i="57" s="1"/>
  <c r="J61" i="57"/>
  <c r="K61" i="57"/>
  <c r="L61" i="57"/>
  <c r="G62" i="57"/>
  <c r="H62" i="57"/>
  <c r="I62" i="57"/>
  <c r="J62" i="57"/>
  <c r="K62" i="57"/>
  <c r="L62" i="57"/>
  <c r="N13" i="59" l="1"/>
  <c r="E13" i="59" s="1"/>
  <c r="N44" i="59"/>
  <c r="E44" i="59" s="1"/>
  <c r="N15" i="59"/>
  <c r="E15" i="59" s="1"/>
  <c r="N52" i="59"/>
  <c r="E52" i="59" s="1"/>
  <c r="N62" i="59"/>
  <c r="E62" i="59" s="1"/>
  <c r="N28" i="59"/>
  <c r="E28" i="59" s="1"/>
  <c r="N54" i="59"/>
  <c r="E54" i="59" s="1"/>
  <c r="N47" i="59"/>
  <c r="E47" i="59" s="1"/>
  <c r="N57" i="59"/>
  <c r="E57" i="59" s="1"/>
  <c r="N25" i="59"/>
  <c r="E25" i="59" s="1"/>
  <c r="N39" i="59"/>
  <c r="E39" i="59" s="1"/>
  <c r="N53" i="59"/>
  <c r="E53" i="59" s="1"/>
  <c r="N35" i="58"/>
  <c r="E35" i="58" s="1"/>
  <c r="N59" i="58"/>
  <c r="E59" i="58" s="1"/>
  <c r="N42" i="58"/>
  <c r="E42" i="58" s="1"/>
  <c r="N11" i="58"/>
  <c r="E11" i="58" s="1"/>
  <c r="N49" i="58"/>
  <c r="E49" i="58" s="1"/>
  <c r="L27" i="58"/>
  <c r="N27" i="58" s="1"/>
  <c r="E27" i="58" s="1"/>
  <c r="M11" i="58"/>
  <c r="M27" i="58"/>
  <c r="M51" i="58"/>
  <c r="M20" i="58"/>
  <c r="M22" i="58"/>
  <c r="M36" i="58"/>
  <c r="M21" i="58"/>
  <c r="M40" i="58"/>
  <c r="M38" i="58"/>
  <c r="M39" i="58"/>
  <c r="M37" i="58"/>
  <c r="M55" i="58"/>
  <c r="M48" i="58"/>
  <c r="M12" i="58"/>
  <c r="M28" i="58"/>
  <c r="N28" i="58" s="1"/>
  <c r="E28" i="58" s="1"/>
  <c r="M24" i="58"/>
  <c r="M29" i="58"/>
  <c r="L18" i="58"/>
  <c r="N18" i="58" s="1"/>
  <c r="E18" i="58" s="1"/>
  <c r="L51" i="58"/>
  <c r="N51" i="58" s="1"/>
  <c r="E51" i="58" s="1"/>
  <c r="L50" i="58"/>
  <c r="N50" i="58" s="1"/>
  <c r="E50" i="58" s="1"/>
  <c r="L62" i="58"/>
  <c r="N62" i="58" s="1"/>
  <c r="E62" i="58" s="1"/>
  <c r="L54" i="58"/>
  <c r="N54" i="58" s="1"/>
  <c r="E54" i="58" s="1"/>
  <c r="M32" i="58"/>
  <c r="L43" i="58"/>
  <c r="N43" i="58" s="1"/>
  <c r="E43" i="58" s="1"/>
  <c r="M43" i="58"/>
  <c r="M31" i="58"/>
  <c r="L30" i="58"/>
  <c r="N30" i="58" s="1"/>
  <c r="E30" i="58" s="1"/>
  <c r="M23" i="58"/>
  <c r="L10" i="58"/>
  <c r="N10" i="58" s="1"/>
  <c r="L12" i="58"/>
  <c r="N12" i="58" s="1"/>
  <c r="E12" i="58" s="1"/>
  <c r="M58" i="58"/>
  <c r="N58" i="58" s="1"/>
  <c r="E58" i="58" s="1"/>
  <c r="M34" i="58"/>
  <c r="N34" i="58" s="1"/>
  <c r="E34" i="58" s="1"/>
  <c r="M52" i="58"/>
  <c r="M35" i="58"/>
  <c r="M41" i="58"/>
  <c r="N14" i="58"/>
  <c r="E14" i="58" s="1"/>
  <c r="L16" i="58"/>
  <c r="N16" i="58" s="1"/>
  <c r="E16" i="58" s="1"/>
  <c r="L24" i="58"/>
  <c r="L32" i="58"/>
  <c r="N32" i="58" s="1"/>
  <c r="E32" i="58" s="1"/>
  <c r="L13" i="58"/>
  <c r="N13" i="58" s="1"/>
  <c r="E13" i="58" s="1"/>
  <c r="L15" i="58"/>
  <c r="N15" i="58" s="1"/>
  <c r="E15" i="58" s="1"/>
  <c r="L29" i="58"/>
  <c r="N29" i="58" s="1"/>
  <c r="E29" i="58" s="1"/>
  <c r="L31" i="58"/>
  <c r="N31" i="58" s="1"/>
  <c r="E31" i="58" s="1"/>
  <c r="L47" i="58"/>
  <c r="L48" i="58"/>
  <c r="N48" i="58" s="1"/>
  <c r="E48" i="58" s="1"/>
  <c r="L55" i="58"/>
  <c r="N55" i="58" s="1"/>
  <c r="E55" i="58" s="1"/>
  <c r="L17" i="58"/>
  <c r="N17" i="58" s="1"/>
  <c r="E17" i="58" s="1"/>
  <c r="L21" i="58"/>
  <c r="L22" i="58"/>
  <c r="L23" i="58"/>
  <c r="L33" i="58"/>
  <c r="N33" i="58" s="1"/>
  <c r="E33" i="58" s="1"/>
  <c r="L37" i="58"/>
  <c r="N37" i="58" s="1"/>
  <c r="E37" i="58" s="1"/>
  <c r="L38" i="58"/>
  <c r="N38" i="58" s="1"/>
  <c r="E38" i="58" s="1"/>
  <c r="L20" i="58"/>
  <c r="N20" i="58" s="1"/>
  <c r="E20" i="58" s="1"/>
  <c r="L52" i="58"/>
  <c r="N52" i="58" s="1"/>
  <c r="E52" i="58" s="1"/>
  <c r="L56" i="58"/>
  <c r="N56" i="58" s="1"/>
  <c r="E56" i="58" s="1"/>
  <c r="L41" i="58"/>
  <c r="L36" i="58"/>
  <c r="L60" i="58"/>
  <c r="N60" i="58" s="1"/>
  <c r="E60" i="58" s="1"/>
  <c r="L40" i="58"/>
  <c r="L45" i="58"/>
  <c r="N45" i="58" s="1"/>
  <c r="E45" i="58" s="1"/>
  <c r="L39" i="58"/>
  <c r="N39" i="58" s="1"/>
  <c r="E39" i="58" s="1"/>
  <c r="L61" i="58"/>
  <c r="N61" i="58" s="1"/>
  <c r="E61" i="58" s="1"/>
  <c r="M14" i="58"/>
  <c r="M60" i="58"/>
  <c r="M42" i="58"/>
  <c r="M54" i="58"/>
  <c r="M47" i="58"/>
  <c r="L44" i="58"/>
  <c r="N44" i="58" s="1"/>
  <c r="E44" i="58" s="1"/>
  <c r="M25" i="58"/>
  <c r="N25" i="58" s="1"/>
  <c r="E25" i="58" s="1"/>
  <c r="N60" i="57"/>
  <c r="E60" i="57" s="1"/>
  <c r="M53" i="57"/>
  <c r="N53" i="57" s="1"/>
  <c r="E53" i="57" s="1"/>
  <c r="M20" i="57"/>
  <c r="N20" i="57" s="1"/>
  <c r="E20" i="57" s="1"/>
  <c r="M58" i="57"/>
  <c r="N58" i="57" s="1"/>
  <c r="E58" i="57" s="1"/>
  <c r="M55" i="57"/>
  <c r="M52" i="57"/>
  <c r="N52" i="57" s="1"/>
  <c r="E52" i="57" s="1"/>
  <c r="M19" i="57"/>
  <c r="M16" i="57"/>
  <c r="M43" i="57"/>
  <c r="M45" i="57"/>
  <c r="N45" i="57" s="1"/>
  <c r="E45" i="57" s="1"/>
  <c r="N43" i="57"/>
  <c r="E43" i="57" s="1"/>
  <c r="M32" i="57"/>
  <c r="M60" i="57"/>
  <c r="M41" i="57"/>
  <c r="N41" i="57" s="1"/>
  <c r="E41" i="57" s="1"/>
  <c r="M47" i="57"/>
  <c r="N47" i="57" s="1"/>
  <c r="E47" i="57" s="1"/>
  <c r="M30" i="57"/>
  <c r="M28" i="57"/>
  <c r="N28" i="57" s="1"/>
  <c r="E28" i="57" s="1"/>
  <c r="M24" i="57"/>
  <c r="M34" i="57"/>
  <c r="M27" i="57"/>
  <c r="N27" i="57" s="1"/>
  <c r="E27" i="57" s="1"/>
  <c r="M46" i="57"/>
  <c r="N46" i="57" s="1"/>
  <c r="E46" i="57" s="1"/>
  <c r="M31" i="57"/>
  <c r="N30" i="57"/>
  <c r="E30" i="57" s="1"/>
  <c r="I7" i="57"/>
  <c r="M10" i="57"/>
  <c r="M50" i="57"/>
  <c r="L36" i="57"/>
  <c r="L19" i="57"/>
  <c r="L16" i="57"/>
  <c r="L15" i="57"/>
  <c r="L59" i="57"/>
  <c r="L56" i="57"/>
  <c r="L55" i="57"/>
  <c r="L34" i="57"/>
  <c r="L10" i="57"/>
  <c r="L35" i="57"/>
  <c r="L32" i="57"/>
  <c r="L31" i="57"/>
  <c r="L50" i="57"/>
  <c r="N50" i="57" s="1"/>
  <c r="E50" i="57" s="1"/>
  <c r="L11" i="57"/>
  <c r="L24" i="57"/>
  <c r="B6" i="56"/>
  <c r="B7" i="56"/>
  <c r="E10" i="56"/>
  <c r="G10" i="56"/>
  <c r="I6" i="56" s="1"/>
  <c r="H10" i="56"/>
  <c r="I10" i="56"/>
  <c r="J10" i="56" s="1"/>
  <c r="K10" i="56" s="1"/>
  <c r="G11" i="56"/>
  <c r="H11" i="56"/>
  <c r="I11" i="56" s="1"/>
  <c r="J11" i="56" s="1"/>
  <c r="K11" i="56" s="1"/>
  <c r="G12" i="56"/>
  <c r="H12" i="56"/>
  <c r="I12" i="56" s="1"/>
  <c r="J12" i="56" s="1"/>
  <c r="K12" i="56" s="1"/>
  <c r="G13" i="56"/>
  <c r="H13" i="56"/>
  <c r="I13" i="56"/>
  <c r="J13" i="56" s="1"/>
  <c r="K13" i="56" s="1"/>
  <c r="G14" i="56"/>
  <c r="H14" i="56"/>
  <c r="I14" i="56" s="1"/>
  <c r="J14" i="56" s="1"/>
  <c r="K14" i="56" s="1"/>
  <c r="G15" i="56"/>
  <c r="H15" i="56"/>
  <c r="I15" i="56" s="1"/>
  <c r="J15" i="56" s="1"/>
  <c r="K15" i="56" s="1"/>
  <c r="G16" i="56"/>
  <c r="L16" i="56" s="1"/>
  <c r="H16" i="56"/>
  <c r="I16" i="56" s="1"/>
  <c r="J16" i="56" s="1"/>
  <c r="K16" i="56" s="1"/>
  <c r="G17" i="56"/>
  <c r="L17" i="56" s="1"/>
  <c r="H17" i="56"/>
  <c r="I17" i="56" s="1"/>
  <c r="J17" i="56" s="1"/>
  <c r="K17" i="56" s="1"/>
  <c r="G18" i="56"/>
  <c r="L18" i="56" s="1"/>
  <c r="H18" i="56"/>
  <c r="I18" i="56"/>
  <c r="J18" i="56" s="1"/>
  <c r="K18" i="56" s="1"/>
  <c r="G19" i="56"/>
  <c r="H19" i="56"/>
  <c r="I19" i="56" s="1"/>
  <c r="J19" i="56" s="1"/>
  <c r="K19" i="56" s="1"/>
  <c r="G20" i="56"/>
  <c r="H20" i="56"/>
  <c r="I20" i="56" s="1"/>
  <c r="J20" i="56" s="1"/>
  <c r="K20" i="56" s="1"/>
  <c r="L20" i="56"/>
  <c r="G21" i="56"/>
  <c r="H21" i="56"/>
  <c r="I21" i="56"/>
  <c r="J21" i="56" s="1"/>
  <c r="K21" i="56"/>
  <c r="G22" i="56"/>
  <c r="H22" i="56"/>
  <c r="I22" i="56"/>
  <c r="J22" i="56"/>
  <c r="K22" i="56" s="1"/>
  <c r="G23" i="56"/>
  <c r="H23" i="56"/>
  <c r="I23" i="56"/>
  <c r="J23" i="56" s="1"/>
  <c r="K23" i="56" s="1"/>
  <c r="G24" i="56"/>
  <c r="L24" i="56" s="1"/>
  <c r="H24" i="56"/>
  <c r="I24" i="56" s="1"/>
  <c r="J24" i="56" s="1"/>
  <c r="K24" i="56" s="1"/>
  <c r="G25" i="56"/>
  <c r="L25" i="56" s="1"/>
  <c r="H25" i="56"/>
  <c r="I25" i="56" s="1"/>
  <c r="J25" i="56" s="1"/>
  <c r="K25" i="56" s="1"/>
  <c r="G26" i="56"/>
  <c r="L26" i="56" s="1"/>
  <c r="H26" i="56"/>
  <c r="I26" i="56"/>
  <c r="J26" i="56" s="1"/>
  <c r="K26" i="56" s="1"/>
  <c r="G27" i="56"/>
  <c r="H27" i="56"/>
  <c r="I27" i="56" s="1"/>
  <c r="J27" i="56" s="1"/>
  <c r="K27" i="56" s="1"/>
  <c r="G28" i="56"/>
  <c r="H28" i="56"/>
  <c r="I28" i="56" s="1"/>
  <c r="J28" i="56" s="1"/>
  <c r="K28" i="56" s="1"/>
  <c r="L28" i="56"/>
  <c r="G29" i="56"/>
  <c r="H29" i="56"/>
  <c r="I29" i="56"/>
  <c r="J29" i="56"/>
  <c r="K29" i="56"/>
  <c r="G30" i="56"/>
  <c r="H30" i="56"/>
  <c r="I30" i="56"/>
  <c r="J30" i="56"/>
  <c r="K30" i="56" s="1"/>
  <c r="G31" i="56"/>
  <c r="H31" i="56"/>
  <c r="I31" i="56"/>
  <c r="J31" i="56" s="1"/>
  <c r="K31" i="56" s="1"/>
  <c r="G32" i="56"/>
  <c r="L32" i="56" s="1"/>
  <c r="H32" i="56"/>
  <c r="I32" i="56" s="1"/>
  <c r="J32" i="56" s="1"/>
  <c r="K32" i="56" s="1"/>
  <c r="G33" i="56"/>
  <c r="L33" i="56" s="1"/>
  <c r="H33" i="56"/>
  <c r="I33" i="56" s="1"/>
  <c r="J33" i="56" s="1"/>
  <c r="K33" i="56" s="1"/>
  <c r="G34" i="56"/>
  <c r="L34" i="56" s="1"/>
  <c r="H34" i="56"/>
  <c r="I34" i="56"/>
  <c r="J34" i="56" s="1"/>
  <c r="K34" i="56" s="1"/>
  <c r="G35" i="56"/>
  <c r="H35" i="56"/>
  <c r="I35" i="56" s="1"/>
  <c r="J35" i="56" s="1"/>
  <c r="K35" i="56" s="1"/>
  <c r="G36" i="56"/>
  <c r="H36" i="56"/>
  <c r="I36" i="56" s="1"/>
  <c r="J36" i="56" s="1"/>
  <c r="K36" i="56" s="1"/>
  <c r="L36" i="56"/>
  <c r="G37" i="56"/>
  <c r="H37" i="56"/>
  <c r="I37" i="56"/>
  <c r="J37" i="56"/>
  <c r="K37" i="56"/>
  <c r="G38" i="56"/>
  <c r="H38" i="56"/>
  <c r="I38" i="56"/>
  <c r="J38" i="56"/>
  <c r="K38" i="56" s="1"/>
  <c r="G39" i="56"/>
  <c r="H39" i="56"/>
  <c r="I39" i="56"/>
  <c r="J39" i="56" s="1"/>
  <c r="K39" i="56" s="1"/>
  <c r="G40" i="56"/>
  <c r="L40" i="56" s="1"/>
  <c r="H40" i="56"/>
  <c r="I40" i="56" s="1"/>
  <c r="J40" i="56" s="1"/>
  <c r="K40" i="56" s="1"/>
  <c r="G41" i="56"/>
  <c r="L41" i="56" s="1"/>
  <c r="H41" i="56"/>
  <c r="I41" i="56" s="1"/>
  <c r="J41" i="56" s="1"/>
  <c r="K41" i="56" s="1"/>
  <c r="G42" i="56"/>
  <c r="L42" i="56" s="1"/>
  <c r="H42" i="56"/>
  <c r="I42" i="56"/>
  <c r="J42" i="56" s="1"/>
  <c r="K42" i="56" s="1"/>
  <c r="G43" i="56"/>
  <c r="H43" i="56"/>
  <c r="I43" i="56" s="1"/>
  <c r="J43" i="56" s="1"/>
  <c r="K43" i="56" s="1"/>
  <c r="G44" i="56"/>
  <c r="H44" i="56"/>
  <c r="I44" i="56" s="1"/>
  <c r="J44" i="56" s="1"/>
  <c r="K44" i="56" s="1"/>
  <c r="L44" i="56"/>
  <c r="G45" i="56"/>
  <c r="H45" i="56"/>
  <c r="I45" i="56"/>
  <c r="J45" i="56"/>
  <c r="K45" i="56"/>
  <c r="G46" i="56"/>
  <c r="H46" i="56"/>
  <c r="I46" i="56"/>
  <c r="J46" i="56"/>
  <c r="K46" i="56" s="1"/>
  <c r="G47" i="56"/>
  <c r="H47" i="56"/>
  <c r="I47" i="56"/>
  <c r="J47" i="56" s="1"/>
  <c r="K47" i="56" s="1"/>
  <c r="G48" i="56"/>
  <c r="L48" i="56" s="1"/>
  <c r="H48" i="56"/>
  <c r="I48" i="56" s="1"/>
  <c r="J48" i="56" s="1"/>
  <c r="K48" i="56" s="1"/>
  <c r="G49" i="56"/>
  <c r="L49" i="56" s="1"/>
  <c r="H49" i="56"/>
  <c r="I49" i="56" s="1"/>
  <c r="J49" i="56" s="1"/>
  <c r="K49" i="56" s="1"/>
  <c r="G50" i="56"/>
  <c r="L50" i="56" s="1"/>
  <c r="H50" i="56"/>
  <c r="I50" i="56"/>
  <c r="J50" i="56" s="1"/>
  <c r="K50" i="56" s="1"/>
  <c r="G51" i="56"/>
  <c r="H51" i="56"/>
  <c r="I51" i="56" s="1"/>
  <c r="J51" i="56" s="1"/>
  <c r="K51" i="56" s="1"/>
  <c r="G52" i="56"/>
  <c r="H52" i="56"/>
  <c r="I52" i="56" s="1"/>
  <c r="J52" i="56" s="1"/>
  <c r="K52" i="56" s="1"/>
  <c r="L52" i="56"/>
  <c r="G53" i="56"/>
  <c r="H53" i="56"/>
  <c r="I53" i="56"/>
  <c r="J53" i="56"/>
  <c r="K53" i="56"/>
  <c r="G54" i="56"/>
  <c r="H54" i="56"/>
  <c r="I54" i="56"/>
  <c r="J54" i="56"/>
  <c r="K54" i="56" s="1"/>
  <c r="G55" i="56"/>
  <c r="H55" i="56"/>
  <c r="I55" i="56"/>
  <c r="J55" i="56" s="1"/>
  <c r="K55" i="56" s="1"/>
  <c r="G56" i="56"/>
  <c r="L56" i="56" s="1"/>
  <c r="H56" i="56"/>
  <c r="I56" i="56" s="1"/>
  <c r="J56" i="56" s="1"/>
  <c r="K56" i="56" s="1"/>
  <c r="G57" i="56"/>
  <c r="L57" i="56" s="1"/>
  <c r="H57" i="56"/>
  <c r="I57" i="56" s="1"/>
  <c r="J57" i="56" s="1"/>
  <c r="K57" i="56" s="1"/>
  <c r="G58" i="56"/>
  <c r="L58" i="56" s="1"/>
  <c r="H58" i="56"/>
  <c r="I58" i="56"/>
  <c r="J58" i="56" s="1"/>
  <c r="K58" i="56" s="1"/>
  <c r="G59" i="56"/>
  <c r="H59" i="56"/>
  <c r="I59" i="56" s="1"/>
  <c r="J59" i="56" s="1"/>
  <c r="K59" i="56" s="1"/>
  <c r="G60" i="56"/>
  <c r="H60" i="56"/>
  <c r="I60" i="56" s="1"/>
  <c r="J60" i="56" s="1"/>
  <c r="K60" i="56" s="1"/>
  <c r="L60" i="56"/>
  <c r="G61" i="56"/>
  <c r="H61" i="56"/>
  <c r="I61" i="56"/>
  <c r="J61" i="56"/>
  <c r="K61" i="56"/>
  <c r="G62" i="56"/>
  <c r="H62" i="56"/>
  <c r="I62" i="56"/>
  <c r="J62" i="56"/>
  <c r="K62" i="56" s="1"/>
  <c r="N24" i="58" l="1"/>
  <c r="E24" i="58" s="1"/>
  <c r="N47" i="58"/>
  <c r="E47" i="58" s="1"/>
  <c r="N36" i="58"/>
  <c r="E36" i="58" s="1"/>
  <c r="N23" i="58"/>
  <c r="E23" i="58" s="1"/>
  <c r="N41" i="58"/>
  <c r="E41" i="58" s="1"/>
  <c r="N22" i="58"/>
  <c r="E22" i="58" s="1"/>
  <c r="N40" i="58"/>
  <c r="E40" i="58" s="1"/>
  <c r="N21" i="58"/>
  <c r="E21" i="58" s="1"/>
  <c r="N11" i="57"/>
  <c r="E11" i="57" s="1"/>
  <c r="N31" i="57"/>
  <c r="E31" i="57" s="1"/>
  <c r="N24" i="57"/>
  <c r="E24" i="57" s="1"/>
  <c r="N32" i="57"/>
  <c r="E32" i="57" s="1"/>
  <c r="N16" i="57"/>
  <c r="E16" i="57" s="1"/>
  <c r="M35" i="57"/>
  <c r="N35" i="57" s="1"/>
  <c r="E35" i="57" s="1"/>
  <c r="M40" i="57"/>
  <c r="N40" i="57" s="1"/>
  <c r="E40" i="57" s="1"/>
  <c r="M12" i="57"/>
  <c r="N12" i="57" s="1"/>
  <c r="E12" i="57" s="1"/>
  <c r="M14" i="57"/>
  <c r="N14" i="57" s="1"/>
  <c r="E14" i="57" s="1"/>
  <c r="M37" i="57"/>
  <c r="N37" i="57" s="1"/>
  <c r="E37" i="57" s="1"/>
  <c r="M51" i="57"/>
  <c r="N51" i="57" s="1"/>
  <c r="E51" i="57" s="1"/>
  <c r="M11" i="57"/>
  <c r="M15" i="57"/>
  <c r="N15" i="57" s="1"/>
  <c r="E15" i="57" s="1"/>
  <c r="M36" i="57"/>
  <c r="N36" i="57" s="1"/>
  <c r="E36" i="57" s="1"/>
  <c r="M38" i="57"/>
  <c r="N38" i="57" s="1"/>
  <c r="E38" i="57" s="1"/>
  <c r="M21" i="57"/>
  <c r="N21" i="57" s="1"/>
  <c r="E21" i="57" s="1"/>
  <c r="M39" i="57"/>
  <c r="N39" i="57" s="1"/>
  <c r="E39" i="57" s="1"/>
  <c r="M42" i="57"/>
  <c r="N42" i="57" s="1"/>
  <c r="E42" i="57" s="1"/>
  <c r="M48" i="57"/>
  <c r="N48" i="57" s="1"/>
  <c r="E48" i="57" s="1"/>
  <c r="M23" i="57"/>
  <c r="N23" i="57" s="1"/>
  <c r="E23" i="57" s="1"/>
  <c r="N19" i="57"/>
  <c r="E19" i="57" s="1"/>
  <c r="M13" i="57"/>
  <c r="N13" i="57" s="1"/>
  <c r="E13" i="57" s="1"/>
  <c r="M17" i="57"/>
  <c r="N17" i="57" s="1"/>
  <c r="E17" i="57" s="1"/>
  <c r="M54" i="57"/>
  <c r="N54" i="57" s="1"/>
  <c r="E54" i="57" s="1"/>
  <c r="N10" i="57"/>
  <c r="M26" i="57"/>
  <c r="N26" i="57" s="1"/>
  <c r="E26" i="57" s="1"/>
  <c r="M56" i="57"/>
  <c r="N56" i="57" s="1"/>
  <c r="E56" i="57" s="1"/>
  <c r="M29" i="57"/>
  <c r="N29" i="57" s="1"/>
  <c r="E29" i="57" s="1"/>
  <c r="M59" i="57"/>
  <c r="N59" i="57" s="1"/>
  <c r="E59" i="57" s="1"/>
  <c r="M57" i="57"/>
  <c r="N57" i="57" s="1"/>
  <c r="E57" i="57" s="1"/>
  <c r="N34" i="57"/>
  <c r="E34" i="57" s="1"/>
  <c r="M18" i="57"/>
  <c r="N18" i="57" s="1"/>
  <c r="E18" i="57" s="1"/>
  <c r="M62" i="57"/>
  <c r="N62" i="57" s="1"/>
  <c r="E62" i="57" s="1"/>
  <c r="M61" i="57"/>
  <c r="N61" i="57" s="1"/>
  <c r="E61" i="57" s="1"/>
  <c r="M44" i="57"/>
  <c r="N44" i="57" s="1"/>
  <c r="E44" i="57" s="1"/>
  <c r="M49" i="57"/>
  <c r="N49" i="57" s="1"/>
  <c r="E49" i="57" s="1"/>
  <c r="N55" i="57"/>
  <c r="E55" i="57" s="1"/>
  <c r="M25" i="57"/>
  <c r="N25" i="57" s="1"/>
  <c r="E25" i="57" s="1"/>
  <c r="M22" i="57"/>
  <c r="N22" i="57" s="1"/>
  <c r="E22" i="57" s="1"/>
  <c r="M33" i="57"/>
  <c r="N33" i="57" s="1"/>
  <c r="E33" i="57" s="1"/>
  <c r="N26" i="56"/>
  <c r="E26" i="56" s="1"/>
  <c r="M51" i="56"/>
  <c r="M43" i="56"/>
  <c r="M18" i="56"/>
  <c r="N18" i="56" s="1"/>
  <c r="E18" i="56" s="1"/>
  <c r="M11" i="56"/>
  <c r="M22" i="56"/>
  <c r="M14" i="56"/>
  <c r="M56" i="56"/>
  <c r="N56" i="56" s="1"/>
  <c r="E56" i="56" s="1"/>
  <c r="M44" i="56"/>
  <c r="N44" i="56" s="1"/>
  <c r="E44" i="56" s="1"/>
  <c r="M29" i="56"/>
  <c r="M25" i="56"/>
  <c r="N25" i="56" s="1"/>
  <c r="E25" i="56" s="1"/>
  <c r="I7" i="56"/>
  <c r="M59" i="56" s="1"/>
  <c r="M46" i="56"/>
  <c r="M42" i="56"/>
  <c r="N42" i="56" s="1"/>
  <c r="E42" i="56" s="1"/>
  <c r="N33" i="56"/>
  <c r="E33" i="56" s="1"/>
  <c r="M38" i="56"/>
  <c r="M17" i="56"/>
  <c r="N17" i="56" s="1"/>
  <c r="E17" i="56" s="1"/>
  <c r="M13" i="56"/>
  <c r="M60" i="56"/>
  <c r="N60" i="56" s="1"/>
  <c r="E60" i="56" s="1"/>
  <c r="M45" i="56"/>
  <c r="M24" i="56"/>
  <c r="L59" i="56"/>
  <c r="N59" i="56" s="1"/>
  <c r="E59" i="56" s="1"/>
  <c r="L35" i="56"/>
  <c r="L43" i="56"/>
  <c r="L51" i="56"/>
  <c r="L10" i="56"/>
  <c r="L11" i="56"/>
  <c r="L19" i="56"/>
  <c r="L27" i="56"/>
  <c r="L13" i="56"/>
  <c r="N13" i="56" s="1"/>
  <c r="E13" i="56" s="1"/>
  <c r="L21" i="56"/>
  <c r="N21" i="56" s="1"/>
  <c r="E21" i="56" s="1"/>
  <c r="L29" i="56"/>
  <c r="L37" i="56"/>
  <c r="L45" i="56"/>
  <c r="L53" i="56"/>
  <c r="L61" i="56"/>
  <c r="L14" i="56"/>
  <c r="L22" i="56"/>
  <c r="N22" i="56" s="1"/>
  <c r="E22" i="56" s="1"/>
  <c r="L30" i="56"/>
  <c r="N30" i="56" s="1"/>
  <c r="E30" i="56" s="1"/>
  <c r="L38" i="56"/>
  <c r="L46" i="56"/>
  <c r="N46" i="56" s="1"/>
  <c r="E46" i="56" s="1"/>
  <c r="L54" i="56"/>
  <c r="L62" i="56"/>
  <c r="L15" i="56"/>
  <c r="L23" i="56"/>
  <c r="L31" i="56"/>
  <c r="L39" i="56"/>
  <c r="L47" i="56"/>
  <c r="L55" i="56"/>
  <c r="M36" i="56"/>
  <c r="N36" i="56" s="1"/>
  <c r="E36" i="56" s="1"/>
  <c r="N24" i="56"/>
  <c r="E24" i="56" s="1"/>
  <c r="M21" i="56"/>
  <c r="M16" i="56"/>
  <c r="N16" i="56" s="1"/>
  <c r="E16" i="56" s="1"/>
  <c r="M54" i="56"/>
  <c r="N52" i="56"/>
  <c r="E52" i="56" s="1"/>
  <c r="M30" i="56"/>
  <c r="M26" i="56"/>
  <c r="M12" i="56"/>
  <c r="M61" i="56"/>
  <c r="M40" i="56"/>
  <c r="N40" i="56" s="1"/>
  <c r="E40" i="56" s="1"/>
  <c r="M52" i="56"/>
  <c r="M37" i="56"/>
  <c r="M33" i="56"/>
  <c r="M15" i="56"/>
  <c r="L12" i="56"/>
  <c r="B6" i="55"/>
  <c r="B7" i="55"/>
  <c r="E10" i="55"/>
  <c r="G10" i="55"/>
  <c r="I6" i="55" s="1"/>
  <c r="L15" i="55" s="1"/>
  <c r="H10" i="55"/>
  <c r="I10" i="55"/>
  <c r="J10" i="55" s="1"/>
  <c r="K10" i="55" s="1"/>
  <c r="G11" i="55"/>
  <c r="L11" i="55" s="1"/>
  <c r="H11" i="55"/>
  <c r="I11" i="55" s="1"/>
  <c r="J11" i="55" s="1"/>
  <c r="K11" i="55" s="1"/>
  <c r="G12" i="55"/>
  <c r="H12" i="55"/>
  <c r="I12" i="55" s="1"/>
  <c r="J12" i="55" s="1"/>
  <c r="K12" i="55" s="1"/>
  <c r="G13" i="55"/>
  <c r="H13" i="55"/>
  <c r="I13" i="55" s="1"/>
  <c r="J13" i="55" s="1"/>
  <c r="K13" i="55" s="1"/>
  <c r="G14" i="55"/>
  <c r="H14" i="55"/>
  <c r="I14" i="55"/>
  <c r="J14" i="55"/>
  <c r="K14" i="55"/>
  <c r="G15" i="55"/>
  <c r="H15" i="55"/>
  <c r="I15" i="55"/>
  <c r="J15" i="55"/>
  <c r="K15" i="55"/>
  <c r="G16" i="55"/>
  <c r="H16" i="55"/>
  <c r="I16" i="55"/>
  <c r="J16" i="55"/>
  <c r="K16" i="55"/>
  <c r="G17" i="55"/>
  <c r="L17" i="55" s="1"/>
  <c r="H17" i="55"/>
  <c r="I17" i="55"/>
  <c r="J17" i="55"/>
  <c r="K17" i="55" s="1"/>
  <c r="G18" i="55"/>
  <c r="H18" i="55"/>
  <c r="I18" i="55"/>
  <c r="J18" i="55" s="1"/>
  <c r="K18" i="55" s="1"/>
  <c r="G19" i="55"/>
  <c r="L19" i="55" s="1"/>
  <c r="H19" i="55"/>
  <c r="I19" i="55" s="1"/>
  <c r="J19" i="55" s="1"/>
  <c r="K19" i="55" s="1"/>
  <c r="G20" i="55"/>
  <c r="H20" i="55"/>
  <c r="I20" i="55" s="1"/>
  <c r="J20" i="55" s="1"/>
  <c r="K20" i="55" s="1"/>
  <c r="G21" i="55"/>
  <c r="H21" i="55"/>
  <c r="I21" i="55" s="1"/>
  <c r="J21" i="55" s="1"/>
  <c r="K21" i="55" s="1"/>
  <c r="G22" i="55"/>
  <c r="H22" i="55"/>
  <c r="I22" i="55"/>
  <c r="J22" i="55"/>
  <c r="K22" i="55"/>
  <c r="G23" i="55"/>
  <c r="H23" i="55"/>
  <c r="I23" i="55"/>
  <c r="J23" i="55"/>
  <c r="K23" i="55"/>
  <c r="G24" i="55"/>
  <c r="H24" i="55"/>
  <c r="I24" i="55"/>
  <c r="J24" i="55"/>
  <c r="K24" i="55"/>
  <c r="G25" i="55"/>
  <c r="L25" i="55" s="1"/>
  <c r="H25" i="55"/>
  <c r="I25" i="55"/>
  <c r="J25" i="55"/>
  <c r="K25" i="55" s="1"/>
  <c r="G26" i="55"/>
  <c r="L26" i="55" s="1"/>
  <c r="H26" i="55"/>
  <c r="I26" i="55"/>
  <c r="J26" i="55" s="1"/>
  <c r="K26" i="55" s="1"/>
  <c r="G27" i="55"/>
  <c r="L27" i="55" s="1"/>
  <c r="H27" i="55"/>
  <c r="I27" i="55" s="1"/>
  <c r="J27" i="55" s="1"/>
  <c r="K27" i="55" s="1"/>
  <c r="G28" i="55"/>
  <c r="H28" i="55"/>
  <c r="I28" i="55" s="1"/>
  <c r="J28" i="55" s="1"/>
  <c r="K28" i="55" s="1"/>
  <c r="G29" i="55"/>
  <c r="H29" i="55"/>
  <c r="I29" i="55" s="1"/>
  <c r="J29" i="55" s="1"/>
  <c r="K29" i="55" s="1"/>
  <c r="G30" i="55"/>
  <c r="H30" i="55"/>
  <c r="I30" i="55"/>
  <c r="J30" i="55"/>
  <c r="K30" i="55"/>
  <c r="L30" i="55"/>
  <c r="G31" i="55"/>
  <c r="H31" i="55"/>
  <c r="I31" i="55"/>
  <c r="J31" i="55"/>
  <c r="K31" i="55"/>
  <c r="L31" i="55"/>
  <c r="G32" i="55"/>
  <c r="L32" i="55" s="1"/>
  <c r="H32" i="55"/>
  <c r="I32" i="55"/>
  <c r="J32" i="55"/>
  <c r="K32" i="55"/>
  <c r="G33" i="55"/>
  <c r="L33" i="55" s="1"/>
  <c r="H33" i="55"/>
  <c r="I33" i="55"/>
  <c r="J33" i="55"/>
  <c r="K33" i="55" s="1"/>
  <c r="G34" i="55"/>
  <c r="L34" i="55" s="1"/>
  <c r="H34" i="55"/>
  <c r="I34" i="55"/>
  <c r="J34" i="55" s="1"/>
  <c r="K34" i="55" s="1"/>
  <c r="G35" i="55"/>
  <c r="H35" i="55"/>
  <c r="I35" i="55" s="1"/>
  <c r="J35" i="55" s="1"/>
  <c r="K35" i="55" s="1"/>
  <c r="G36" i="55"/>
  <c r="L36" i="55" s="1"/>
  <c r="H36" i="55"/>
  <c r="I36" i="55" s="1"/>
  <c r="J36" i="55" s="1"/>
  <c r="K36" i="55" s="1"/>
  <c r="G37" i="55"/>
  <c r="H37" i="55"/>
  <c r="I37" i="55" s="1"/>
  <c r="J37" i="55" s="1"/>
  <c r="K37" i="55" s="1"/>
  <c r="G38" i="55"/>
  <c r="H38" i="55"/>
  <c r="I38" i="55"/>
  <c r="J38" i="55"/>
  <c r="K38" i="55"/>
  <c r="G39" i="55"/>
  <c r="H39" i="55"/>
  <c r="I39" i="55"/>
  <c r="J39" i="55"/>
  <c r="K39" i="55"/>
  <c r="G40" i="55"/>
  <c r="H40" i="55"/>
  <c r="I40" i="55"/>
  <c r="J40" i="55"/>
  <c r="K40" i="55"/>
  <c r="G41" i="55"/>
  <c r="L41" i="55" s="1"/>
  <c r="H41" i="55"/>
  <c r="I41" i="55"/>
  <c r="J41" i="55"/>
  <c r="K41" i="55" s="1"/>
  <c r="G42" i="55"/>
  <c r="L42" i="55" s="1"/>
  <c r="H42" i="55"/>
  <c r="I42" i="55"/>
  <c r="J42" i="55" s="1"/>
  <c r="K42" i="55" s="1"/>
  <c r="G43" i="55"/>
  <c r="L43" i="55" s="1"/>
  <c r="H43" i="55"/>
  <c r="I43" i="55" s="1"/>
  <c r="J43" i="55" s="1"/>
  <c r="K43" i="55" s="1"/>
  <c r="G44" i="55"/>
  <c r="H44" i="55"/>
  <c r="I44" i="55" s="1"/>
  <c r="J44" i="55" s="1"/>
  <c r="K44" i="55" s="1"/>
  <c r="G45" i="55"/>
  <c r="H45" i="55"/>
  <c r="I45" i="55" s="1"/>
  <c r="J45" i="55" s="1"/>
  <c r="K45" i="55" s="1"/>
  <c r="G46" i="55"/>
  <c r="H46" i="55"/>
  <c r="I46" i="55"/>
  <c r="J46" i="55"/>
  <c r="K46" i="55"/>
  <c r="L46" i="55"/>
  <c r="G47" i="55"/>
  <c r="H47" i="55"/>
  <c r="I47" i="55"/>
  <c r="J47" i="55"/>
  <c r="K47" i="55"/>
  <c r="L47" i="55"/>
  <c r="G48" i="55"/>
  <c r="L48" i="55" s="1"/>
  <c r="H48" i="55"/>
  <c r="I48" i="55"/>
  <c r="J48" i="55"/>
  <c r="K48" i="55"/>
  <c r="G49" i="55"/>
  <c r="L49" i="55" s="1"/>
  <c r="H49" i="55"/>
  <c r="I49" i="55"/>
  <c r="J49" i="55"/>
  <c r="K49" i="55" s="1"/>
  <c r="G50" i="55"/>
  <c r="L50" i="55" s="1"/>
  <c r="H50" i="55"/>
  <c r="I50" i="55"/>
  <c r="J50" i="55" s="1"/>
  <c r="K50" i="55" s="1"/>
  <c r="G51" i="55"/>
  <c r="H51" i="55"/>
  <c r="I51" i="55" s="1"/>
  <c r="J51" i="55" s="1"/>
  <c r="K51" i="55" s="1"/>
  <c r="G52" i="55"/>
  <c r="L52" i="55" s="1"/>
  <c r="H52" i="55"/>
  <c r="I52" i="55" s="1"/>
  <c r="J52" i="55" s="1"/>
  <c r="K52" i="55" s="1"/>
  <c r="G53" i="55"/>
  <c r="H53" i="55"/>
  <c r="I53" i="55" s="1"/>
  <c r="J53" i="55" s="1"/>
  <c r="K53" i="55" s="1"/>
  <c r="G54" i="55"/>
  <c r="H54" i="55"/>
  <c r="I54" i="55"/>
  <c r="J54" i="55"/>
  <c r="K54" i="55"/>
  <c r="G55" i="55"/>
  <c r="H55" i="55"/>
  <c r="I55" i="55"/>
  <c r="J55" i="55"/>
  <c r="K55" i="55"/>
  <c r="G56" i="55"/>
  <c r="H56" i="55"/>
  <c r="I56" i="55"/>
  <c r="J56" i="55"/>
  <c r="K56" i="55"/>
  <c r="G57" i="55"/>
  <c r="L57" i="55" s="1"/>
  <c r="H57" i="55"/>
  <c r="I57" i="55"/>
  <c r="J57" i="55"/>
  <c r="K57" i="55" s="1"/>
  <c r="G58" i="55"/>
  <c r="L58" i="55" s="1"/>
  <c r="H58" i="55"/>
  <c r="I58" i="55"/>
  <c r="J58" i="55" s="1"/>
  <c r="K58" i="55" s="1"/>
  <c r="G59" i="55"/>
  <c r="L59" i="55" s="1"/>
  <c r="H59" i="55"/>
  <c r="I59" i="55" s="1"/>
  <c r="J59" i="55" s="1"/>
  <c r="K59" i="55" s="1"/>
  <c r="G60" i="55"/>
  <c r="H60" i="55"/>
  <c r="I60" i="55" s="1"/>
  <c r="J60" i="55" s="1"/>
  <c r="K60" i="55" s="1"/>
  <c r="G61" i="55"/>
  <c r="H61" i="55"/>
  <c r="I61" i="55" s="1"/>
  <c r="J61" i="55" s="1"/>
  <c r="K61" i="55" s="1"/>
  <c r="G62" i="55"/>
  <c r="H62" i="55"/>
  <c r="I62" i="55"/>
  <c r="J62" i="55"/>
  <c r="K62" i="55"/>
  <c r="L62" i="55"/>
  <c r="N15" i="56" l="1"/>
  <c r="E15" i="56" s="1"/>
  <c r="N61" i="56"/>
  <c r="E61" i="56" s="1"/>
  <c r="M28" i="56"/>
  <c r="N28" i="56" s="1"/>
  <c r="E28" i="56" s="1"/>
  <c r="N27" i="56"/>
  <c r="E27" i="56" s="1"/>
  <c r="N62" i="56"/>
  <c r="E62" i="56" s="1"/>
  <c r="N11" i="56"/>
  <c r="E11" i="56" s="1"/>
  <c r="M31" i="56"/>
  <c r="N31" i="56" s="1"/>
  <c r="E31" i="56" s="1"/>
  <c r="M50" i="56"/>
  <c r="N50" i="56" s="1"/>
  <c r="E50" i="56" s="1"/>
  <c r="M32" i="56"/>
  <c r="N32" i="56" s="1"/>
  <c r="E32" i="56" s="1"/>
  <c r="M39" i="56"/>
  <c r="N39" i="56" s="1"/>
  <c r="E39" i="56" s="1"/>
  <c r="N14" i="56"/>
  <c r="E14" i="56" s="1"/>
  <c r="N54" i="56"/>
  <c r="E54" i="56" s="1"/>
  <c r="N45" i="56"/>
  <c r="E45" i="56" s="1"/>
  <c r="M41" i="56"/>
  <c r="N41" i="56" s="1"/>
  <c r="E41" i="56" s="1"/>
  <c r="M34" i="56"/>
  <c r="N34" i="56" s="1"/>
  <c r="E34" i="56" s="1"/>
  <c r="M10" i="56"/>
  <c r="N10" i="56" s="1"/>
  <c r="M55" i="56"/>
  <c r="M47" i="56"/>
  <c r="N47" i="56" s="1"/>
  <c r="E47" i="56" s="1"/>
  <c r="N51" i="56"/>
  <c r="E51" i="56" s="1"/>
  <c r="M58" i="56"/>
  <c r="N58" i="56" s="1"/>
  <c r="E58" i="56" s="1"/>
  <c r="M49" i="56"/>
  <c r="N49" i="56" s="1"/>
  <c r="E49" i="56" s="1"/>
  <c r="M27" i="56"/>
  <c r="M19" i="56"/>
  <c r="N19" i="56" s="1"/>
  <c r="E19" i="56" s="1"/>
  <c r="N23" i="56"/>
  <c r="E23" i="56" s="1"/>
  <c r="N55" i="56"/>
  <c r="E55" i="56" s="1"/>
  <c r="N37" i="56"/>
  <c r="E37" i="56" s="1"/>
  <c r="N12" i="56"/>
  <c r="E12" i="56" s="1"/>
  <c r="M23" i="56"/>
  <c r="M57" i="56"/>
  <c r="N57" i="56" s="1"/>
  <c r="E57" i="56" s="1"/>
  <c r="N38" i="56"/>
  <c r="E38" i="56" s="1"/>
  <c r="N29" i="56"/>
  <c r="E29" i="56" s="1"/>
  <c r="N43" i="56"/>
  <c r="E43" i="56" s="1"/>
  <c r="M48" i="56"/>
  <c r="N48" i="56" s="1"/>
  <c r="E48" i="56" s="1"/>
  <c r="M20" i="56"/>
  <c r="N20" i="56" s="1"/>
  <c r="E20" i="56" s="1"/>
  <c r="M62" i="56"/>
  <c r="M53" i="56"/>
  <c r="N53" i="56" s="1"/>
  <c r="E53" i="56" s="1"/>
  <c r="M35" i="56"/>
  <c r="N35" i="56" s="1"/>
  <c r="E35" i="56" s="1"/>
  <c r="L18" i="55"/>
  <c r="L51" i="55"/>
  <c r="L35" i="55"/>
  <c r="L24" i="55"/>
  <c r="L44" i="55"/>
  <c r="L39" i="55"/>
  <c r="L23" i="55"/>
  <c r="I7" i="55"/>
  <c r="L37" i="55"/>
  <c r="L61" i="55"/>
  <c r="L14" i="55"/>
  <c r="L13" i="55"/>
  <c r="L21" i="55"/>
  <c r="L29" i="55"/>
  <c r="L22" i="55"/>
  <c r="L45" i="55"/>
  <c r="L53" i="55"/>
  <c r="L56" i="55"/>
  <c r="L54" i="55"/>
  <c r="L40" i="55"/>
  <c r="L38" i="55"/>
  <c r="L16" i="55"/>
  <c r="L60" i="55"/>
  <c r="L55" i="55"/>
  <c r="L28" i="55"/>
  <c r="L20" i="55"/>
  <c r="L12" i="55"/>
  <c r="L10" i="55"/>
  <c r="B6" i="54"/>
  <c r="B7" i="54"/>
  <c r="E10" i="54"/>
  <c r="G10" i="54"/>
  <c r="H10" i="54"/>
  <c r="I10" i="54"/>
  <c r="J10" i="54"/>
  <c r="K10" i="54" s="1"/>
  <c r="G11" i="54"/>
  <c r="H11" i="54"/>
  <c r="I11" i="54"/>
  <c r="J11" i="54" s="1"/>
  <c r="K11" i="54" s="1"/>
  <c r="G12" i="54"/>
  <c r="H12" i="54"/>
  <c r="I12" i="54" s="1"/>
  <c r="J12" i="54" s="1"/>
  <c r="K12" i="54"/>
  <c r="G13" i="54"/>
  <c r="H13" i="54"/>
  <c r="I13" i="54"/>
  <c r="J13" i="54"/>
  <c r="K13" i="54"/>
  <c r="G14" i="54"/>
  <c r="H14" i="54"/>
  <c r="I14" i="54"/>
  <c r="J14" i="54"/>
  <c r="K14" i="54"/>
  <c r="G15" i="54"/>
  <c r="H15" i="54"/>
  <c r="I15" i="54"/>
  <c r="J15" i="54"/>
  <c r="K15" i="54"/>
  <c r="G16" i="54"/>
  <c r="H16" i="54"/>
  <c r="I16" i="54"/>
  <c r="J16" i="54"/>
  <c r="K16" i="54"/>
  <c r="G17" i="54"/>
  <c r="H17" i="54"/>
  <c r="I17" i="54"/>
  <c r="J17" i="54"/>
  <c r="K17" i="54"/>
  <c r="G18" i="54"/>
  <c r="H18" i="54"/>
  <c r="I18" i="54" s="1"/>
  <c r="J18" i="54" s="1"/>
  <c r="K18" i="54" s="1"/>
  <c r="G19" i="54"/>
  <c r="H19" i="54"/>
  <c r="I19" i="54" s="1"/>
  <c r="J19" i="54" s="1"/>
  <c r="K19" i="54" s="1"/>
  <c r="G20" i="54"/>
  <c r="H20" i="54"/>
  <c r="I20" i="54" s="1"/>
  <c r="J20" i="54" s="1"/>
  <c r="K20" i="54"/>
  <c r="G21" i="54"/>
  <c r="H21" i="54"/>
  <c r="I21" i="54"/>
  <c r="J21" i="54"/>
  <c r="K21" i="54" s="1"/>
  <c r="G22" i="54"/>
  <c r="H22" i="54"/>
  <c r="I22" i="54"/>
  <c r="J22" i="54" s="1"/>
  <c r="K22" i="54" s="1"/>
  <c r="G23" i="54"/>
  <c r="H23" i="54"/>
  <c r="I23" i="54"/>
  <c r="J23" i="54" s="1"/>
  <c r="K23" i="54" s="1"/>
  <c r="G24" i="54"/>
  <c r="H24" i="54"/>
  <c r="I24" i="54"/>
  <c r="J24" i="54"/>
  <c r="K24" i="54" s="1"/>
  <c r="G25" i="54"/>
  <c r="H25" i="54"/>
  <c r="I25" i="54"/>
  <c r="J25" i="54"/>
  <c r="K25" i="54"/>
  <c r="G26" i="54"/>
  <c r="H26" i="54"/>
  <c r="I26" i="54"/>
  <c r="J26" i="54"/>
  <c r="K26" i="54" s="1"/>
  <c r="G27" i="54"/>
  <c r="H27" i="54"/>
  <c r="I27" i="54"/>
  <c r="J27" i="54" s="1"/>
  <c r="K27" i="54" s="1"/>
  <c r="G28" i="54"/>
  <c r="H28" i="54"/>
  <c r="I28" i="54" s="1"/>
  <c r="J28" i="54" s="1"/>
  <c r="K28" i="54"/>
  <c r="G29" i="54"/>
  <c r="H29" i="54"/>
  <c r="I29" i="54"/>
  <c r="J29" i="54"/>
  <c r="K29" i="54"/>
  <c r="G30" i="54"/>
  <c r="H30" i="54"/>
  <c r="I30" i="54"/>
  <c r="J30" i="54"/>
  <c r="K30" i="54"/>
  <c r="G31" i="54"/>
  <c r="H31" i="54"/>
  <c r="I31" i="54"/>
  <c r="J31" i="54"/>
  <c r="K31" i="54"/>
  <c r="G32" i="54"/>
  <c r="H32" i="54"/>
  <c r="I32" i="54" s="1"/>
  <c r="J32" i="54" s="1"/>
  <c r="K32" i="54" s="1"/>
  <c r="G33" i="54"/>
  <c r="H33" i="54"/>
  <c r="I33" i="54" s="1"/>
  <c r="J33" i="54" s="1"/>
  <c r="K33" i="54" s="1"/>
  <c r="G34" i="54"/>
  <c r="H34" i="54"/>
  <c r="I34" i="54"/>
  <c r="J34" i="54" s="1"/>
  <c r="K34" i="54" s="1"/>
  <c r="G35" i="54"/>
  <c r="H35" i="54"/>
  <c r="I35" i="54"/>
  <c r="J35" i="54" s="1"/>
  <c r="K35" i="54" s="1"/>
  <c r="G36" i="54"/>
  <c r="H36" i="54"/>
  <c r="I36" i="54" s="1"/>
  <c r="J36" i="54" s="1"/>
  <c r="K36" i="54"/>
  <c r="G37" i="54"/>
  <c r="H37" i="54"/>
  <c r="I37" i="54"/>
  <c r="J37" i="54"/>
  <c r="K37" i="54"/>
  <c r="G38" i="54"/>
  <c r="H38" i="54"/>
  <c r="I38" i="54"/>
  <c r="J38" i="54"/>
  <c r="K38" i="54"/>
  <c r="G39" i="54"/>
  <c r="H39" i="54"/>
  <c r="I39" i="54"/>
  <c r="J39" i="54"/>
  <c r="K39" i="54"/>
  <c r="G40" i="54"/>
  <c r="H40" i="54"/>
  <c r="I40" i="54"/>
  <c r="J40" i="54"/>
  <c r="K40" i="54"/>
  <c r="G41" i="54"/>
  <c r="H41" i="54"/>
  <c r="I41" i="54"/>
  <c r="J41" i="54"/>
  <c r="K41" i="54"/>
  <c r="G42" i="54"/>
  <c r="H42" i="54"/>
  <c r="I42" i="54"/>
  <c r="J42" i="54"/>
  <c r="K42" i="54" s="1"/>
  <c r="G43" i="54"/>
  <c r="H43" i="54"/>
  <c r="I43" i="54" s="1"/>
  <c r="J43" i="54" s="1"/>
  <c r="K43" i="54" s="1"/>
  <c r="G44" i="54"/>
  <c r="H44" i="54"/>
  <c r="I44" i="54" s="1"/>
  <c r="J44" i="54" s="1"/>
  <c r="K44" i="54" s="1"/>
  <c r="G45" i="54"/>
  <c r="H45" i="54"/>
  <c r="I45" i="54"/>
  <c r="J45" i="54"/>
  <c r="K45" i="54" s="1"/>
  <c r="G46" i="54"/>
  <c r="H46" i="54"/>
  <c r="I46" i="54"/>
  <c r="J46" i="54" s="1"/>
  <c r="K46" i="54" s="1"/>
  <c r="G47" i="54"/>
  <c r="H47" i="54"/>
  <c r="I47" i="54" s="1"/>
  <c r="J47" i="54" s="1"/>
  <c r="K47" i="54" s="1"/>
  <c r="G48" i="54"/>
  <c r="H48" i="54"/>
  <c r="I48" i="54"/>
  <c r="J48" i="54" s="1"/>
  <c r="K48" i="54" s="1"/>
  <c r="G49" i="54"/>
  <c r="H49" i="54"/>
  <c r="I49" i="54"/>
  <c r="J49" i="54"/>
  <c r="K49" i="54" s="1"/>
  <c r="G50" i="54"/>
  <c r="H50" i="54"/>
  <c r="I50" i="54"/>
  <c r="J50" i="54"/>
  <c r="K50" i="54" s="1"/>
  <c r="G51" i="54"/>
  <c r="H51" i="54"/>
  <c r="I51" i="54"/>
  <c r="J51" i="54" s="1"/>
  <c r="K51" i="54" s="1"/>
  <c r="G52" i="54"/>
  <c r="H52" i="54"/>
  <c r="I52" i="54" s="1"/>
  <c r="J52" i="54" s="1"/>
  <c r="K52" i="54"/>
  <c r="G53" i="54"/>
  <c r="H53" i="54"/>
  <c r="I53" i="54"/>
  <c r="J53" i="54"/>
  <c r="K53" i="54"/>
  <c r="G54" i="54"/>
  <c r="H54" i="54"/>
  <c r="I54" i="54"/>
  <c r="J54" i="54"/>
  <c r="K54" i="54"/>
  <c r="G55" i="54"/>
  <c r="H55" i="54"/>
  <c r="I55" i="54"/>
  <c r="J55" i="54"/>
  <c r="K55" i="54"/>
  <c r="G56" i="54"/>
  <c r="H56" i="54"/>
  <c r="I56" i="54"/>
  <c r="J56" i="54"/>
  <c r="K56" i="54"/>
  <c r="G57" i="54"/>
  <c r="H57" i="54"/>
  <c r="I57" i="54" s="1"/>
  <c r="J57" i="54" s="1"/>
  <c r="K57" i="54" s="1"/>
  <c r="G58" i="54"/>
  <c r="H58" i="54"/>
  <c r="I58" i="54" s="1"/>
  <c r="J58" i="54" s="1"/>
  <c r="K58" i="54" s="1"/>
  <c r="G59" i="54"/>
  <c r="H59" i="54"/>
  <c r="I59" i="54"/>
  <c r="J59" i="54" s="1"/>
  <c r="K59" i="54" s="1"/>
  <c r="G60" i="54"/>
  <c r="H60" i="54"/>
  <c r="I60" i="54" s="1"/>
  <c r="J60" i="54" s="1"/>
  <c r="K60" i="54"/>
  <c r="G61" i="54"/>
  <c r="H61" i="54"/>
  <c r="I61" i="54"/>
  <c r="J61" i="54"/>
  <c r="K61" i="54"/>
  <c r="G62" i="54"/>
  <c r="H62" i="54"/>
  <c r="I62" i="54"/>
  <c r="J62" i="54"/>
  <c r="K62" i="54" s="1"/>
  <c r="M37" i="55" l="1"/>
  <c r="M38" i="55"/>
  <c r="M53" i="55"/>
  <c r="M54" i="55"/>
  <c r="N54" i="55" s="1"/>
  <c r="E54" i="55" s="1"/>
  <c r="M29" i="55"/>
  <c r="M30" i="55"/>
  <c r="N30" i="55" s="1"/>
  <c r="E30" i="55" s="1"/>
  <c r="M45" i="55"/>
  <c r="N45" i="55" s="1"/>
  <c r="E45" i="55" s="1"/>
  <c r="M46" i="55"/>
  <c r="N46" i="55" s="1"/>
  <c r="E46" i="55" s="1"/>
  <c r="M62" i="55"/>
  <c r="N62" i="55" s="1"/>
  <c r="E62" i="55" s="1"/>
  <c r="M14" i="55"/>
  <c r="M22" i="55"/>
  <c r="N22" i="55" s="1"/>
  <c r="E22" i="55" s="1"/>
  <c r="M61" i="55"/>
  <c r="N18" i="55"/>
  <c r="E18" i="55" s="1"/>
  <c r="M40" i="55"/>
  <c r="N53" i="55"/>
  <c r="E53" i="55" s="1"/>
  <c r="M10" i="55"/>
  <c r="N10" i="55" s="1"/>
  <c r="M52" i="55"/>
  <c r="N52" i="55" s="1"/>
  <c r="E52" i="55" s="1"/>
  <c r="M49" i="55"/>
  <c r="N49" i="55" s="1"/>
  <c r="E49" i="55" s="1"/>
  <c r="M16" i="55"/>
  <c r="N40" i="55"/>
  <c r="E40" i="55" s="1"/>
  <c r="M56" i="55"/>
  <c r="N56" i="55" s="1"/>
  <c r="E56" i="55" s="1"/>
  <c r="M59" i="55"/>
  <c r="N59" i="55" s="1"/>
  <c r="E59" i="55" s="1"/>
  <c r="M51" i="55"/>
  <c r="M11" i="55"/>
  <c r="N11" i="55" s="1"/>
  <c r="E11" i="55" s="1"/>
  <c r="N55" i="55"/>
  <c r="E55" i="55" s="1"/>
  <c r="M41" i="55"/>
  <c r="N41" i="55" s="1"/>
  <c r="E41" i="55" s="1"/>
  <c r="M58" i="55"/>
  <c r="N58" i="55" s="1"/>
  <c r="E58" i="55" s="1"/>
  <c r="M21" i="55"/>
  <c r="N21" i="55" s="1"/>
  <c r="E21" i="55" s="1"/>
  <c r="M13" i="55"/>
  <c r="N13" i="55" s="1"/>
  <c r="E13" i="55" s="1"/>
  <c r="M36" i="55"/>
  <c r="N36" i="55" s="1"/>
  <c r="E36" i="55" s="1"/>
  <c r="M19" i="55"/>
  <c r="N19" i="55" s="1"/>
  <c r="E19" i="55" s="1"/>
  <c r="N51" i="55"/>
  <c r="E51" i="55" s="1"/>
  <c r="M18" i="55"/>
  <c r="M43" i="55"/>
  <c r="N43" i="55" s="1"/>
  <c r="E43" i="55" s="1"/>
  <c r="M39" i="55"/>
  <c r="M25" i="55"/>
  <c r="N25" i="55" s="1"/>
  <c r="E25" i="55" s="1"/>
  <c r="M57" i="55"/>
  <c r="N57" i="55" s="1"/>
  <c r="E57" i="55" s="1"/>
  <c r="N61" i="55"/>
  <c r="E61" i="55" s="1"/>
  <c r="N44" i="55"/>
  <c r="E44" i="55" s="1"/>
  <c r="M42" i="55"/>
  <c r="N42" i="55" s="1"/>
  <c r="E42" i="55" s="1"/>
  <c r="M55" i="55"/>
  <c r="M32" i="55"/>
  <c r="N32" i="55" s="1"/>
  <c r="E32" i="55" s="1"/>
  <c r="N37" i="55"/>
  <c r="E37" i="55" s="1"/>
  <c r="M50" i="55"/>
  <c r="N50" i="55" s="1"/>
  <c r="E50" i="55" s="1"/>
  <c r="N38" i="55"/>
  <c r="E38" i="55" s="1"/>
  <c r="N24" i="55"/>
  <c r="E24" i="55" s="1"/>
  <c r="M35" i="55"/>
  <c r="N35" i="55" s="1"/>
  <c r="E35" i="55" s="1"/>
  <c r="M34" i="55"/>
  <c r="N34" i="55" s="1"/>
  <c r="E34" i="55" s="1"/>
  <c r="M28" i="55"/>
  <c r="N28" i="55" s="1"/>
  <c r="E28" i="55" s="1"/>
  <c r="N29" i="55"/>
  <c r="E29" i="55" s="1"/>
  <c r="M12" i="55"/>
  <c r="N12" i="55" s="1"/>
  <c r="E12" i="55" s="1"/>
  <c r="M15" i="55"/>
  <c r="N15" i="55" s="1"/>
  <c r="E15" i="55" s="1"/>
  <c r="M48" i="55"/>
  <c r="N48" i="55" s="1"/>
  <c r="E48" i="55" s="1"/>
  <c r="M24" i="55"/>
  <c r="M20" i="55"/>
  <c r="N20" i="55" s="1"/>
  <c r="E20" i="55" s="1"/>
  <c r="M44" i="55"/>
  <c r="M47" i="55"/>
  <c r="N47" i="55" s="1"/>
  <c r="E47" i="55" s="1"/>
  <c r="M27" i="55"/>
  <c r="N27" i="55" s="1"/>
  <c r="E27" i="55" s="1"/>
  <c r="N16" i="55"/>
  <c r="E16" i="55" s="1"/>
  <c r="M23" i="55"/>
  <c r="N23" i="55" s="1"/>
  <c r="E23" i="55" s="1"/>
  <c r="M17" i="55"/>
  <c r="N17" i="55" s="1"/>
  <c r="E17" i="55" s="1"/>
  <c r="N14" i="55"/>
  <c r="E14" i="55" s="1"/>
  <c r="M31" i="55"/>
  <c r="N31" i="55" s="1"/>
  <c r="E31" i="55" s="1"/>
  <c r="N39" i="55"/>
  <c r="E39" i="55" s="1"/>
  <c r="M60" i="55"/>
  <c r="N60" i="55" s="1"/>
  <c r="E60" i="55" s="1"/>
  <c r="M26" i="55"/>
  <c r="N26" i="55" s="1"/>
  <c r="E26" i="55" s="1"/>
  <c r="M33" i="55"/>
  <c r="N33" i="55" s="1"/>
  <c r="E33" i="55" s="1"/>
  <c r="M47" i="54"/>
  <c r="M38" i="54"/>
  <c r="M57" i="54"/>
  <c r="M44" i="54"/>
  <c r="M46" i="54"/>
  <c r="M33" i="54"/>
  <c r="M59" i="54"/>
  <c r="M48" i="54"/>
  <c r="M32" i="54"/>
  <c r="L29" i="54"/>
  <c r="M24" i="54"/>
  <c r="M19" i="54"/>
  <c r="M62" i="54"/>
  <c r="M34" i="54"/>
  <c r="M18" i="54"/>
  <c r="M60" i="54"/>
  <c r="M49" i="54"/>
  <c r="M23" i="54"/>
  <c r="M10" i="54"/>
  <c r="M43" i="54"/>
  <c r="M39" i="54"/>
  <c r="M20" i="54"/>
  <c r="M22" i="54"/>
  <c r="M45" i="54"/>
  <c r="M37" i="54"/>
  <c r="M35" i="54"/>
  <c r="M58" i="54"/>
  <c r="L56" i="54"/>
  <c r="L48" i="54"/>
  <c r="N48" i="54" s="1"/>
  <c r="E48" i="54" s="1"/>
  <c r="M21" i="54"/>
  <c r="M25" i="54"/>
  <c r="M40" i="54"/>
  <c r="L33" i="54"/>
  <c r="N33" i="54" s="1"/>
  <c r="E33" i="54" s="1"/>
  <c r="M41" i="54"/>
  <c r="L34" i="54"/>
  <c r="N34" i="54" s="1"/>
  <c r="E34" i="54" s="1"/>
  <c r="M16" i="54"/>
  <c r="M17" i="54"/>
  <c r="I6" i="54"/>
  <c r="L10" i="54"/>
  <c r="N10" i="54" s="1"/>
  <c r="L50" i="54"/>
  <c r="L25" i="54"/>
  <c r="N25" i="54" s="1"/>
  <c r="E25" i="54" s="1"/>
  <c r="I7" i="54"/>
  <c r="L42" i="54"/>
  <c r="L17" i="54"/>
  <c r="N17" i="54" s="1"/>
  <c r="E17" i="54" s="1"/>
  <c r="B6" i="53"/>
  <c r="B7" i="53"/>
  <c r="E10" i="53"/>
  <c r="G10" i="53"/>
  <c r="H10" i="53"/>
  <c r="I10" i="53"/>
  <c r="J10" i="53" s="1"/>
  <c r="K10" i="53" s="1"/>
  <c r="G11" i="53"/>
  <c r="H11" i="53"/>
  <c r="I11" i="53" s="1"/>
  <c r="J11" i="53" s="1"/>
  <c r="K11" i="53" s="1"/>
  <c r="G12" i="53"/>
  <c r="H12" i="53"/>
  <c r="I12" i="53"/>
  <c r="J12" i="53" s="1"/>
  <c r="K12" i="53" s="1"/>
  <c r="G13" i="53"/>
  <c r="H13" i="53"/>
  <c r="I13" i="53" s="1"/>
  <c r="J13" i="53" s="1"/>
  <c r="K13" i="53"/>
  <c r="G14" i="53"/>
  <c r="H14" i="53"/>
  <c r="I14" i="53"/>
  <c r="J14" i="53"/>
  <c r="K14" i="53"/>
  <c r="G15" i="53"/>
  <c r="H15" i="53"/>
  <c r="I15" i="53"/>
  <c r="J15" i="53"/>
  <c r="K15" i="53"/>
  <c r="G16" i="53"/>
  <c r="H16" i="53"/>
  <c r="I16" i="53"/>
  <c r="J16" i="53"/>
  <c r="K16" i="53"/>
  <c r="G17" i="53"/>
  <c r="H17" i="53"/>
  <c r="I17" i="53"/>
  <c r="J17" i="53" s="1"/>
  <c r="K17" i="53" s="1"/>
  <c r="G18" i="53"/>
  <c r="H18" i="53"/>
  <c r="I18" i="53"/>
  <c r="J18" i="53" s="1"/>
  <c r="K18" i="53" s="1"/>
  <c r="G19" i="53"/>
  <c r="H19" i="53"/>
  <c r="I19" i="53" s="1"/>
  <c r="J19" i="53"/>
  <c r="K19" i="53" s="1"/>
  <c r="G20" i="53"/>
  <c r="H20" i="53"/>
  <c r="I20" i="53"/>
  <c r="J20" i="53" s="1"/>
  <c r="K20" i="53" s="1"/>
  <c r="G21" i="53"/>
  <c r="H21" i="53"/>
  <c r="I21" i="53" s="1"/>
  <c r="J21" i="53" s="1"/>
  <c r="K21" i="53" s="1"/>
  <c r="G22" i="53"/>
  <c r="H22" i="53"/>
  <c r="I22" i="53"/>
  <c r="J22" i="53"/>
  <c r="K22" i="53" s="1"/>
  <c r="G23" i="53"/>
  <c r="H23" i="53"/>
  <c r="I23" i="53"/>
  <c r="J23" i="53"/>
  <c r="K23" i="53" s="1"/>
  <c r="G24" i="53"/>
  <c r="H24" i="53"/>
  <c r="I24" i="53"/>
  <c r="J24" i="53" s="1"/>
  <c r="K24" i="53" s="1"/>
  <c r="G25" i="53"/>
  <c r="H25" i="53"/>
  <c r="I25" i="53"/>
  <c r="J25" i="53"/>
  <c r="K25" i="53" s="1"/>
  <c r="G26" i="53"/>
  <c r="H26" i="53"/>
  <c r="I26" i="53"/>
  <c r="J26" i="53" s="1"/>
  <c r="K26" i="53"/>
  <c r="G27" i="53"/>
  <c r="H27" i="53"/>
  <c r="I27" i="53" s="1"/>
  <c r="J27" i="53"/>
  <c r="K27" i="53" s="1"/>
  <c r="G28" i="53"/>
  <c r="H28" i="53"/>
  <c r="I28" i="53"/>
  <c r="J28" i="53" s="1"/>
  <c r="K28" i="53" s="1"/>
  <c r="G29" i="53"/>
  <c r="H29" i="53"/>
  <c r="I29" i="53" s="1"/>
  <c r="J29" i="53" s="1"/>
  <c r="K29" i="53"/>
  <c r="G30" i="53"/>
  <c r="H30" i="53"/>
  <c r="I30" i="53"/>
  <c r="J30" i="53"/>
  <c r="K30" i="53"/>
  <c r="G31" i="53"/>
  <c r="H31" i="53"/>
  <c r="I31" i="53"/>
  <c r="J31" i="53"/>
  <c r="K31" i="53"/>
  <c r="G32" i="53"/>
  <c r="H32" i="53"/>
  <c r="I32" i="53"/>
  <c r="J32" i="53"/>
  <c r="K32" i="53"/>
  <c r="G33" i="53"/>
  <c r="H33" i="53"/>
  <c r="I33" i="53"/>
  <c r="J33" i="53" s="1"/>
  <c r="K33" i="53" s="1"/>
  <c r="G34" i="53"/>
  <c r="H34" i="53"/>
  <c r="I34" i="53"/>
  <c r="J34" i="53" s="1"/>
  <c r="K34" i="53" s="1"/>
  <c r="G35" i="53"/>
  <c r="H35" i="53"/>
  <c r="I35" i="53" s="1"/>
  <c r="J35" i="53"/>
  <c r="K35" i="53" s="1"/>
  <c r="G36" i="53"/>
  <c r="H36" i="53"/>
  <c r="I36" i="53"/>
  <c r="J36" i="53" s="1"/>
  <c r="K36" i="53" s="1"/>
  <c r="G37" i="53"/>
  <c r="H37" i="53"/>
  <c r="I37" i="53" s="1"/>
  <c r="J37" i="53" s="1"/>
  <c r="K37" i="53" s="1"/>
  <c r="G38" i="53"/>
  <c r="H38" i="53"/>
  <c r="I38" i="53"/>
  <c r="J38" i="53"/>
  <c r="K38" i="53"/>
  <c r="G39" i="53"/>
  <c r="H39" i="53"/>
  <c r="I39" i="53"/>
  <c r="J39" i="53"/>
  <c r="K39" i="53"/>
  <c r="G40" i="53"/>
  <c r="H40" i="53"/>
  <c r="I40" i="53" s="1"/>
  <c r="J40" i="53" s="1"/>
  <c r="K40" i="53" s="1"/>
  <c r="G41" i="53"/>
  <c r="H41" i="53"/>
  <c r="I41" i="53"/>
  <c r="J41" i="53" s="1"/>
  <c r="K41" i="53" s="1"/>
  <c r="G42" i="53"/>
  <c r="H42" i="53"/>
  <c r="I42" i="53" s="1"/>
  <c r="J42" i="53" s="1"/>
  <c r="K42" i="53" s="1"/>
  <c r="G43" i="53"/>
  <c r="H43" i="53"/>
  <c r="I43" i="53"/>
  <c r="J43" i="53" s="1"/>
  <c r="K43" i="53" s="1"/>
  <c r="G44" i="53"/>
  <c r="H44" i="53"/>
  <c r="I44" i="53"/>
  <c r="J44" i="53" s="1"/>
  <c r="K44" i="53" s="1"/>
  <c r="G45" i="53"/>
  <c r="H45" i="53"/>
  <c r="I45" i="53" s="1"/>
  <c r="J45" i="53" s="1"/>
  <c r="K45" i="53"/>
  <c r="G46" i="53"/>
  <c r="H46" i="53"/>
  <c r="I46" i="53"/>
  <c r="J46" i="53"/>
  <c r="K46" i="53"/>
  <c r="G47" i="53"/>
  <c r="H47" i="53"/>
  <c r="I47" i="53"/>
  <c r="J47" i="53"/>
  <c r="K47" i="53"/>
  <c r="G48" i="53"/>
  <c r="H48" i="53"/>
  <c r="I48" i="53"/>
  <c r="J48" i="53"/>
  <c r="K48" i="53"/>
  <c r="G49" i="53"/>
  <c r="H49" i="53"/>
  <c r="I49" i="53"/>
  <c r="J49" i="53"/>
  <c r="K49" i="53"/>
  <c r="G50" i="53"/>
  <c r="H50" i="53"/>
  <c r="I50" i="53"/>
  <c r="J50" i="53"/>
  <c r="K50" i="53"/>
  <c r="G51" i="53"/>
  <c r="H51" i="53"/>
  <c r="I51" i="53" s="1"/>
  <c r="J51" i="53" s="1"/>
  <c r="K51" i="53" s="1"/>
  <c r="G52" i="53"/>
  <c r="H52" i="53"/>
  <c r="I52" i="53"/>
  <c r="J52" i="53" s="1"/>
  <c r="K52" i="53" s="1"/>
  <c r="G53" i="53"/>
  <c r="H53" i="53"/>
  <c r="I53" i="53" s="1"/>
  <c r="J53" i="53" s="1"/>
  <c r="K53" i="53" s="1"/>
  <c r="G54" i="53"/>
  <c r="H54" i="53"/>
  <c r="I54" i="53"/>
  <c r="J54" i="53"/>
  <c r="K54" i="53"/>
  <c r="G55" i="53"/>
  <c r="H55" i="53"/>
  <c r="I55" i="53"/>
  <c r="J55" i="53"/>
  <c r="K55" i="53" s="1"/>
  <c r="G56" i="53"/>
  <c r="H56" i="53"/>
  <c r="I56" i="53" s="1"/>
  <c r="J56" i="53" s="1"/>
  <c r="K56" i="53" s="1"/>
  <c r="G57" i="53"/>
  <c r="H57" i="53"/>
  <c r="I57" i="53"/>
  <c r="J57" i="53" s="1"/>
  <c r="K57" i="53" s="1"/>
  <c r="G58" i="53"/>
  <c r="H58" i="53"/>
  <c r="I58" i="53"/>
  <c r="J58" i="53"/>
  <c r="K58" i="53" s="1"/>
  <c r="G59" i="53"/>
  <c r="H59" i="53"/>
  <c r="I59" i="53"/>
  <c r="J59" i="53"/>
  <c r="K59" i="53" s="1"/>
  <c r="G60" i="53"/>
  <c r="H60" i="53"/>
  <c r="I60" i="53"/>
  <c r="J60" i="53" s="1"/>
  <c r="K60" i="53"/>
  <c r="G61" i="53"/>
  <c r="H61" i="53"/>
  <c r="I61" i="53" s="1"/>
  <c r="J61" i="53"/>
  <c r="K61" i="53"/>
  <c r="G62" i="53"/>
  <c r="H62" i="53"/>
  <c r="I62" i="53"/>
  <c r="J62" i="53"/>
  <c r="K62" i="53"/>
  <c r="L20" i="54" l="1"/>
  <c r="N20" i="54" s="1"/>
  <c r="E20" i="54" s="1"/>
  <c r="L38" i="54"/>
  <c r="N38" i="54" s="1"/>
  <c r="E38" i="54" s="1"/>
  <c r="L39" i="54"/>
  <c r="N39" i="54" s="1"/>
  <c r="E39" i="54" s="1"/>
  <c r="L59" i="54"/>
  <c r="N59" i="54" s="1"/>
  <c r="E59" i="54" s="1"/>
  <c r="L61" i="54"/>
  <c r="N61" i="54" s="1"/>
  <c r="E61" i="54" s="1"/>
  <c r="L14" i="54"/>
  <c r="L60" i="54"/>
  <c r="N60" i="54" s="1"/>
  <c r="E60" i="54" s="1"/>
  <c r="L62" i="54"/>
  <c r="N62" i="54" s="1"/>
  <c r="E62" i="54" s="1"/>
  <c r="L22" i="54"/>
  <c r="N22" i="54" s="1"/>
  <c r="E22" i="54" s="1"/>
  <c r="L23" i="54"/>
  <c r="N23" i="54" s="1"/>
  <c r="E23" i="54" s="1"/>
  <c r="L46" i="54"/>
  <c r="N46" i="54" s="1"/>
  <c r="E46" i="54" s="1"/>
  <c r="L47" i="54"/>
  <c r="N47" i="54" s="1"/>
  <c r="E47" i="54" s="1"/>
  <c r="L27" i="54"/>
  <c r="L52" i="54"/>
  <c r="N52" i="54" s="1"/>
  <c r="E52" i="54" s="1"/>
  <c r="L12" i="54"/>
  <c r="N12" i="54" s="1"/>
  <c r="E12" i="54" s="1"/>
  <c r="L30" i="54"/>
  <c r="L31" i="54"/>
  <c r="L51" i="54"/>
  <c r="L11" i="54"/>
  <c r="L13" i="54"/>
  <c r="L16" i="54"/>
  <c r="N16" i="54" s="1"/>
  <c r="E16" i="54" s="1"/>
  <c r="L36" i="54"/>
  <c r="N36" i="54" s="1"/>
  <c r="E36" i="54" s="1"/>
  <c r="L54" i="54"/>
  <c r="N54" i="54" s="1"/>
  <c r="E54" i="54" s="1"/>
  <c r="L55" i="54"/>
  <c r="L15" i="54"/>
  <c r="L35" i="54"/>
  <c r="N35" i="54" s="1"/>
  <c r="E35" i="54" s="1"/>
  <c r="L37" i="54"/>
  <c r="N37" i="54" s="1"/>
  <c r="E37" i="54" s="1"/>
  <c r="L40" i="54"/>
  <c r="N40" i="54" s="1"/>
  <c r="E40" i="54" s="1"/>
  <c r="L24" i="54"/>
  <c r="N24" i="54" s="1"/>
  <c r="E24" i="54" s="1"/>
  <c r="L44" i="54"/>
  <c r="N44" i="54" s="1"/>
  <c r="E44" i="54" s="1"/>
  <c r="L43" i="54"/>
  <c r="N43" i="54" s="1"/>
  <c r="E43" i="54" s="1"/>
  <c r="L41" i="54"/>
  <c r="N41" i="54" s="1"/>
  <c r="E41" i="54" s="1"/>
  <c r="L49" i="54"/>
  <c r="N49" i="54" s="1"/>
  <c r="E49" i="54" s="1"/>
  <c r="M51" i="54"/>
  <c r="M11" i="54"/>
  <c r="M50" i="54"/>
  <c r="N50" i="54" s="1"/>
  <c r="E50" i="54" s="1"/>
  <c r="M28" i="54"/>
  <c r="M42" i="54"/>
  <c r="N42" i="54" s="1"/>
  <c r="E42" i="54" s="1"/>
  <c r="M27" i="54"/>
  <c r="M29" i="54"/>
  <c r="N29" i="54" s="1"/>
  <c r="E29" i="54" s="1"/>
  <c r="M52" i="54"/>
  <c r="M12" i="54"/>
  <c r="M26" i="54"/>
  <c r="M30" i="54"/>
  <c r="M31" i="54"/>
  <c r="M53" i="54"/>
  <c r="M13" i="54"/>
  <c r="M36" i="54"/>
  <c r="M54" i="54"/>
  <c r="M55" i="54"/>
  <c r="M56" i="54"/>
  <c r="L19" i="54"/>
  <c r="N19" i="54" s="1"/>
  <c r="E19" i="54" s="1"/>
  <c r="M15" i="54"/>
  <c r="M14" i="54"/>
  <c r="L32" i="54"/>
  <c r="N32" i="54" s="1"/>
  <c r="E32" i="54" s="1"/>
  <c r="M61" i="54"/>
  <c r="L45" i="54"/>
  <c r="N45" i="54" s="1"/>
  <c r="E45" i="54" s="1"/>
  <c r="N56" i="54"/>
  <c r="E56" i="54" s="1"/>
  <c r="L18" i="54"/>
  <c r="N18" i="54" s="1"/>
  <c r="E18" i="54" s="1"/>
  <c r="L21" i="54"/>
  <c r="N21" i="54" s="1"/>
  <c r="E21" i="54" s="1"/>
  <c r="L57" i="54"/>
  <c r="N57" i="54" s="1"/>
  <c r="E57" i="54" s="1"/>
  <c r="L58" i="54"/>
  <c r="N58" i="54" s="1"/>
  <c r="E58" i="54" s="1"/>
  <c r="L28" i="54"/>
  <c r="L26" i="54"/>
  <c r="L53" i="54"/>
  <c r="M11" i="53"/>
  <c r="M42" i="53"/>
  <c r="M34" i="53"/>
  <c r="M46" i="53"/>
  <c r="M44" i="53"/>
  <c r="M23" i="53"/>
  <c r="M18" i="53"/>
  <c r="M14" i="53"/>
  <c r="M12" i="53"/>
  <c r="M17" i="53"/>
  <c r="L54" i="53"/>
  <c r="M29" i="53"/>
  <c r="M13" i="53"/>
  <c r="M37" i="53"/>
  <c r="M30" i="53"/>
  <c r="M28" i="53"/>
  <c r="L22" i="53"/>
  <c r="M58" i="53"/>
  <c r="M47" i="53"/>
  <c r="M43" i="53"/>
  <c r="M55" i="53"/>
  <c r="M24" i="53"/>
  <c r="M48" i="53"/>
  <c r="M57" i="53"/>
  <c r="M52" i="53"/>
  <c r="M62" i="53"/>
  <c r="M56" i="53"/>
  <c r="M51" i="53"/>
  <c r="M33" i="53"/>
  <c r="M27" i="53"/>
  <c r="M49" i="53"/>
  <c r="M31" i="53"/>
  <c r="L34" i="53"/>
  <c r="N34" i="53" s="1"/>
  <c r="E34" i="53" s="1"/>
  <c r="I7" i="53"/>
  <c r="M22" i="53" s="1"/>
  <c r="M10" i="53"/>
  <c r="I6" i="53"/>
  <c r="L10" i="53"/>
  <c r="N10" i="53" s="1"/>
  <c r="M25" i="53"/>
  <c r="M50" i="53"/>
  <c r="M15" i="53"/>
  <c r="M26" i="53"/>
  <c r="L50" i="53"/>
  <c r="N50" i="53" s="1"/>
  <c r="E50" i="53" s="1"/>
  <c r="B6" i="52"/>
  <c r="B7" i="52"/>
  <c r="E10" i="52"/>
  <c r="G10" i="52"/>
  <c r="I6" i="52" s="1"/>
  <c r="H10" i="52"/>
  <c r="I10" i="52"/>
  <c r="J10" i="52" s="1"/>
  <c r="K10" i="52" s="1"/>
  <c r="G11" i="52"/>
  <c r="L11" i="52" s="1"/>
  <c r="H11" i="52"/>
  <c r="I11" i="52" s="1"/>
  <c r="J11" i="52" s="1"/>
  <c r="K11" i="52" s="1"/>
  <c r="G12" i="52"/>
  <c r="H12" i="52"/>
  <c r="I12" i="52" s="1"/>
  <c r="J12" i="52" s="1"/>
  <c r="K12" i="52" s="1"/>
  <c r="G13" i="52"/>
  <c r="H13" i="52"/>
  <c r="I13" i="52" s="1"/>
  <c r="J13" i="52" s="1"/>
  <c r="K13" i="52" s="1"/>
  <c r="G14" i="52"/>
  <c r="H14" i="52"/>
  <c r="I14" i="52"/>
  <c r="J14" i="52"/>
  <c r="K14" i="52"/>
  <c r="L14" i="52"/>
  <c r="G15" i="52"/>
  <c r="H15" i="52"/>
  <c r="I15" i="52"/>
  <c r="J15" i="52"/>
  <c r="K15" i="52"/>
  <c r="L15" i="52"/>
  <c r="G16" i="52"/>
  <c r="L16" i="52" s="1"/>
  <c r="H16" i="52"/>
  <c r="I16" i="52"/>
  <c r="J16" i="52"/>
  <c r="K16" i="52" s="1"/>
  <c r="G17" i="52"/>
  <c r="L17" i="52" s="1"/>
  <c r="H17" i="52"/>
  <c r="I17" i="52"/>
  <c r="J17" i="52"/>
  <c r="K17" i="52" s="1"/>
  <c r="G18" i="52"/>
  <c r="L18" i="52" s="1"/>
  <c r="H18" i="52"/>
  <c r="I18" i="52"/>
  <c r="J18" i="52" s="1"/>
  <c r="K18" i="52" s="1"/>
  <c r="G19" i="52"/>
  <c r="H19" i="52"/>
  <c r="I19" i="52" s="1"/>
  <c r="J19" i="52" s="1"/>
  <c r="K19" i="52" s="1"/>
  <c r="G20" i="52"/>
  <c r="L20" i="52" s="1"/>
  <c r="H20" i="52"/>
  <c r="I20" i="52"/>
  <c r="J20" i="52" s="1"/>
  <c r="K20" i="52" s="1"/>
  <c r="G21" i="52"/>
  <c r="H21" i="52"/>
  <c r="I21" i="52" s="1"/>
  <c r="J21" i="52" s="1"/>
  <c r="K21" i="52" s="1"/>
  <c r="G22" i="52"/>
  <c r="H22" i="52"/>
  <c r="I22" i="52"/>
  <c r="J22" i="52"/>
  <c r="K22" i="52"/>
  <c r="L22" i="52"/>
  <c r="G23" i="52"/>
  <c r="H23" i="52"/>
  <c r="I23" i="52"/>
  <c r="J23" i="52"/>
  <c r="K23" i="52"/>
  <c r="G24" i="52"/>
  <c r="L24" i="52" s="1"/>
  <c r="H24" i="52"/>
  <c r="I24" i="52"/>
  <c r="J24" i="52"/>
  <c r="K24" i="52"/>
  <c r="G25" i="52"/>
  <c r="H25" i="52"/>
  <c r="I25" i="52"/>
  <c r="J25" i="52"/>
  <c r="K25" i="52" s="1"/>
  <c r="G26" i="52"/>
  <c r="L26" i="52" s="1"/>
  <c r="H26" i="52"/>
  <c r="I26" i="52"/>
  <c r="J26" i="52" s="1"/>
  <c r="K26" i="52" s="1"/>
  <c r="G27" i="52"/>
  <c r="L27" i="52" s="1"/>
  <c r="H27" i="52"/>
  <c r="I27" i="52" s="1"/>
  <c r="J27" i="52" s="1"/>
  <c r="K27" i="52" s="1"/>
  <c r="G28" i="52"/>
  <c r="H28" i="52"/>
  <c r="I28" i="52"/>
  <c r="J28" i="52" s="1"/>
  <c r="K28" i="52" s="1"/>
  <c r="G29" i="52"/>
  <c r="H29" i="52"/>
  <c r="I29" i="52" s="1"/>
  <c r="J29" i="52" s="1"/>
  <c r="K29" i="52" s="1"/>
  <c r="G30" i="52"/>
  <c r="H30" i="52"/>
  <c r="I30" i="52"/>
  <c r="J30" i="52"/>
  <c r="K30" i="52"/>
  <c r="G31" i="52"/>
  <c r="H31" i="52"/>
  <c r="I31" i="52"/>
  <c r="J31" i="52"/>
  <c r="K31" i="52"/>
  <c r="L31" i="52"/>
  <c r="G32" i="52"/>
  <c r="H32" i="52"/>
  <c r="I32" i="52"/>
  <c r="J32" i="52"/>
  <c r="K32" i="52"/>
  <c r="G33" i="52"/>
  <c r="L33" i="52" s="1"/>
  <c r="H33" i="52"/>
  <c r="I33" i="52"/>
  <c r="J33" i="52" s="1"/>
  <c r="K33" i="52" s="1"/>
  <c r="G34" i="52"/>
  <c r="H34" i="52"/>
  <c r="I34" i="52"/>
  <c r="J34" i="52" s="1"/>
  <c r="K34" i="52" s="1"/>
  <c r="G35" i="52"/>
  <c r="L35" i="52" s="1"/>
  <c r="H35" i="52"/>
  <c r="I35" i="52" s="1"/>
  <c r="J35" i="52" s="1"/>
  <c r="K35" i="52" s="1"/>
  <c r="G36" i="52"/>
  <c r="L36" i="52" s="1"/>
  <c r="H36" i="52"/>
  <c r="I36" i="52"/>
  <c r="J36" i="52" s="1"/>
  <c r="K36" i="52" s="1"/>
  <c r="G37" i="52"/>
  <c r="H37" i="52"/>
  <c r="I37" i="52" s="1"/>
  <c r="J37" i="52" s="1"/>
  <c r="K37" i="52" s="1"/>
  <c r="G38" i="52"/>
  <c r="H38" i="52"/>
  <c r="I38" i="52"/>
  <c r="J38" i="52"/>
  <c r="K38" i="52"/>
  <c r="L38" i="52"/>
  <c r="G39" i="52"/>
  <c r="H39" i="52"/>
  <c r="I39" i="52"/>
  <c r="J39" i="52"/>
  <c r="K39" i="52"/>
  <c r="L39" i="52"/>
  <c r="G40" i="52"/>
  <c r="L40" i="52" s="1"/>
  <c r="H40" i="52"/>
  <c r="I40" i="52"/>
  <c r="J40" i="52"/>
  <c r="K40" i="52"/>
  <c r="G41" i="52"/>
  <c r="H41" i="52"/>
  <c r="I41" i="52"/>
  <c r="J41" i="52"/>
  <c r="K41" i="52" s="1"/>
  <c r="G42" i="52"/>
  <c r="L42" i="52" s="1"/>
  <c r="H42" i="52"/>
  <c r="I42" i="52" s="1"/>
  <c r="J42" i="52" s="1"/>
  <c r="K42" i="52" s="1"/>
  <c r="G43" i="52"/>
  <c r="H43" i="52"/>
  <c r="I43" i="52" s="1"/>
  <c r="J43" i="52" s="1"/>
  <c r="K43" i="52" s="1"/>
  <c r="G44" i="52"/>
  <c r="L44" i="52" s="1"/>
  <c r="H44" i="52"/>
  <c r="I44" i="52"/>
  <c r="J44" i="52" s="1"/>
  <c r="K44" i="52" s="1"/>
  <c r="G45" i="52"/>
  <c r="H45" i="52"/>
  <c r="I45" i="52" s="1"/>
  <c r="J45" i="52" s="1"/>
  <c r="K45" i="52" s="1"/>
  <c r="L45" i="52"/>
  <c r="G46" i="52"/>
  <c r="H46" i="52"/>
  <c r="I46" i="52"/>
  <c r="J46" i="52"/>
  <c r="K46" i="52"/>
  <c r="L46" i="52"/>
  <c r="G47" i="52"/>
  <c r="H47" i="52"/>
  <c r="I47" i="52"/>
  <c r="J47" i="52"/>
  <c r="K47" i="52"/>
  <c r="L47" i="52"/>
  <c r="G48" i="52"/>
  <c r="L48" i="52" s="1"/>
  <c r="H48" i="52"/>
  <c r="I48" i="52"/>
  <c r="J48" i="52"/>
  <c r="K48" i="52" s="1"/>
  <c r="G49" i="52"/>
  <c r="L49" i="52" s="1"/>
  <c r="H49" i="52"/>
  <c r="I49" i="52"/>
  <c r="J49" i="52"/>
  <c r="K49" i="52" s="1"/>
  <c r="G50" i="52"/>
  <c r="L50" i="52" s="1"/>
  <c r="H50" i="52"/>
  <c r="I50" i="52"/>
  <c r="J50" i="52" s="1"/>
  <c r="K50" i="52" s="1"/>
  <c r="G51" i="52"/>
  <c r="L51" i="52" s="1"/>
  <c r="H51" i="52"/>
  <c r="I51" i="52" s="1"/>
  <c r="J51" i="52" s="1"/>
  <c r="K51" i="52" s="1"/>
  <c r="G52" i="52"/>
  <c r="L52" i="52" s="1"/>
  <c r="H52" i="52"/>
  <c r="I52" i="52"/>
  <c r="J52" i="52" s="1"/>
  <c r="K52" i="52" s="1"/>
  <c r="G53" i="52"/>
  <c r="H53" i="52"/>
  <c r="I53" i="52" s="1"/>
  <c r="J53" i="52" s="1"/>
  <c r="K53" i="52" s="1"/>
  <c r="L53" i="52"/>
  <c r="G54" i="52"/>
  <c r="H54" i="52"/>
  <c r="I54" i="52"/>
  <c r="J54" i="52"/>
  <c r="K54" i="52"/>
  <c r="L54" i="52"/>
  <c r="G55" i="52"/>
  <c r="H55" i="52"/>
  <c r="I55" i="52"/>
  <c r="J55" i="52"/>
  <c r="K55" i="52"/>
  <c r="L55" i="52"/>
  <c r="G56" i="52"/>
  <c r="L56" i="52" s="1"/>
  <c r="H56" i="52"/>
  <c r="I56" i="52"/>
  <c r="J56" i="52" s="1"/>
  <c r="K56" i="52" s="1"/>
  <c r="G57" i="52"/>
  <c r="L57" i="52" s="1"/>
  <c r="H57" i="52"/>
  <c r="I57" i="52"/>
  <c r="J57" i="52"/>
  <c r="K57" i="52" s="1"/>
  <c r="G58" i="52"/>
  <c r="H58" i="52"/>
  <c r="I58" i="52" s="1"/>
  <c r="J58" i="52" s="1"/>
  <c r="K58" i="52" s="1"/>
  <c r="G59" i="52"/>
  <c r="L59" i="52" s="1"/>
  <c r="H59" i="52"/>
  <c r="I59" i="52" s="1"/>
  <c r="J59" i="52" s="1"/>
  <c r="K59" i="52" s="1"/>
  <c r="G60" i="52"/>
  <c r="H60" i="52"/>
  <c r="I60" i="52"/>
  <c r="J60" i="52" s="1"/>
  <c r="K60" i="52" s="1"/>
  <c r="G61" i="52"/>
  <c r="H61" i="52"/>
  <c r="I61" i="52" s="1"/>
  <c r="J61" i="52" s="1"/>
  <c r="K61" i="52" s="1"/>
  <c r="G62" i="52"/>
  <c r="H62" i="52"/>
  <c r="I62" i="52"/>
  <c r="J62" i="52"/>
  <c r="K62" i="52"/>
  <c r="N14" i="54" l="1"/>
  <c r="E14" i="54" s="1"/>
  <c r="N26" i="54"/>
  <c r="E26" i="54" s="1"/>
  <c r="N28" i="54"/>
  <c r="E28" i="54" s="1"/>
  <c r="N15" i="54"/>
  <c r="E15" i="54" s="1"/>
  <c r="N31" i="54"/>
  <c r="E31" i="54" s="1"/>
  <c r="N27" i="54"/>
  <c r="E27" i="54" s="1"/>
  <c r="N13" i="54"/>
  <c r="E13" i="54" s="1"/>
  <c r="N53" i="54"/>
  <c r="E53" i="54" s="1"/>
  <c r="N11" i="54"/>
  <c r="E11" i="54" s="1"/>
  <c r="N51" i="54"/>
  <c r="E51" i="54" s="1"/>
  <c r="N55" i="54"/>
  <c r="E55" i="54" s="1"/>
  <c r="N30" i="54"/>
  <c r="E30" i="54" s="1"/>
  <c r="N22" i="53"/>
  <c r="E22" i="53" s="1"/>
  <c r="L16" i="53"/>
  <c r="L24" i="53"/>
  <c r="N24" i="53" s="1"/>
  <c r="E24" i="53" s="1"/>
  <c r="L32" i="53"/>
  <c r="N32" i="53" s="1"/>
  <c r="E32" i="53" s="1"/>
  <c r="L47" i="53"/>
  <c r="N47" i="53" s="1"/>
  <c r="E47" i="53" s="1"/>
  <c r="L48" i="53"/>
  <c r="N48" i="53" s="1"/>
  <c r="E48" i="53" s="1"/>
  <c r="L20" i="53"/>
  <c r="N20" i="53" s="1"/>
  <c r="E20" i="53" s="1"/>
  <c r="L36" i="53"/>
  <c r="N36" i="53" s="1"/>
  <c r="E36" i="53" s="1"/>
  <c r="L60" i="53"/>
  <c r="L61" i="53"/>
  <c r="L14" i="53"/>
  <c r="N14" i="53" s="1"/>
  <c r="E14" i="53" s="1"/>
  <c r="L29" i="53"/>
  <c r="N29" i="53" s="1"/>
  <c r="E29" i="53" s="1"/>
  <c r="L49" i="53"/>
  <c r="N49" i="53" s="1"/>
  <c r="E49" i="53" s="1"/>
  <c r="L62" i="53"/>
  <c r="N62" i="53" s="1"/>
  <c r="E62" i="53" s="1"/>
  <c r="L55" i="53"/>
  <c r="N55" i="53" s="1"/>
  <c r="E55" i="53" s="1"/>
  <c r="L39" i="53"/>
  <c r="N39" i="53" s="1"/>
  <c r="E39" i="53" s="1"/>
  <c r="L13" i="53"/>
  <c r="N13" i="53" s="1"/>
  <c r="E13" i="53" s="1"/>
  <c r="L15" i="53"/>
  <c r="N15" i="53" s="1"/>
  <c r="E15" i="53" s="1"/>
  <c r="L21" i="53"/>
  <c r="L23" i="53"/>
  <c r="N23" i="53" s="1"/>
  <c r="E23" i="53" s="1"/>
  <c r="L37" i="53"/>
  <c r="N37" i="53" s="1"/>
  <c r="E37" i="53" s="1"/>
  <c r="L56" i="53"/>
  <c r="N56" i="53" s="1"/>
  <c r="E56" i="53" s="1"/>
  <c r="L40" i="53"/>
  <c r="N40" i="53" s="1"/>
  <c r="E40" i="53" s="1"/>
  <c r="L45" i="53"/>
  <c r="L25" i="53"/>
  <c r="N25" i="53" s="1"/>
  <c r="E25" i="53" s="1"/>
  <c r="L30" i="53"/>
  <c r="N30" i="53" s="1"/>
  <c r="E30" i="53" s="1"/>
  <c r="L31" i="53"/>
  <c r="N31" i="53" s="1"/>
  <c r="E31" i="53" s="1"/>
  <c r="L44" i="53"/>
  <c r="N44" i="53" s="1"/>
  <c r="E44" i="53" s="1"/>
  <c r="L46" i="53"/>
  <c r="N46" i="53" s="1"/>
  <c r="E46" i="53" s="1"/>
  <c r="L35" i="53"/>
  <c r="L38" i="53"/>
  <c r="N38" i="53" s="1"/>
  <c r="E38" i="53" s="1"/>
  <c r="L59" i="53"/>
  <c r="N59" i="53" s="1"/>
  <c r="E59" i="53" s="1"/>
  <c r="L12" i="53"/>
  <c r="N12" i="53" s="1"/>
  <c r="E12" i="53" s="1"/>
  <c r="L11" i="53"/>
  <c r="N11" i="53" s="1"/>
  <c r="E11" i="53" s="1"/>
  <c r="L58" i="53"/>
  <c r="N58" i="53" s="1"/>
  <c r="E58" i="53" s="1"/>
  <c r="L28" i="53"/>
  <c r="N28" i="53" s="1"/>
  <c r="E28" i="53" s="1"/>
  <c r="M53" i="53"/>
  <c r="M21" i="53"/>
  <c r="N54" i="53"/>
  <c r="E54" i="53" s="1"/>
  <c r="L18" i="53"/>
  <c r="N18" i="53" s="1"/>
  <c r="E18" i="53" s="1"/>
  <c r="L43" i="53"/>
  <c r="N43" i="53" s="1"/>
  <c r="E43" i="53" s="1"/>
  <c r="L27" i="53"/>
  <c r="N27" i="53" s="1"/>
  <c r="E27" i="53" s="1"/>
  <c r="L51" i="53"/>
  <c r="N51" i="53" s="1"/>
  <c r="E51" i="53" s="1"/>
  <c r="L53" i="53"/>
  <c r="L19" i="53"/>
  <c r="N19" i="53" s="1"/>
  <c r="E19" i="53" s="1"/>
  <c r="L52" i="53"/>
  <c r="N52" i="53" s="1"/>
  <c r="E52" i="53" s="1"/>
  <c r="L26" i="53"/>
  <c r="N26" i="53" s="1"/>
  <c r="E26" i="53" s="1"/>
  <c r="L42" i="53"/>
  <c r="N42" i="53" s="1"/>
  <c r="E42" i="53" s="1"/>
  <c r="M36" i="53"/>
  <c r="M38" i="53"/>
  <c r="M32" i="53"/>
  <c r="M60" i="53"/>
  <c r="M16" i="53"/>
  <c r="M35" i="53"/>
  <c r="M39" i="53"/>
  <c r="M45" i="53"/>
  <c r="M54" i="53"/>
  <c r="M20" i="53"/>
  <c r="M19" i="53"/>
  <c r="M59" i="53"/>
  <c r="M61" i="53"/>
  <c r="L41" i="53"/>
  <c r="N41" i="53" s="1"/>
  <c r="E41" i="53" s="1"/>
  <c r="L17" i="53"/>
  <c r="N17" i="53" s="1"/>
  <c r="E17" i="53" s="1"/>
  <c r="L57" i="53"/>
  <c r="N57" i="53" s="1"/>
  <c r="E57" i="53" s="1"/>
  <c r="L33" i="53"/>
  <c r="N33" i="53" s="1"/>
  <c r="E33" i="53" s="1"/>
  <c r="M41" i="53"/>
  <c r="M40" i="53"/>
  <c r="M16" i="52"/>
  <c r="M33" i="52"/>
  <c r="N33" i="52" s="1"/>
  <c r="E33" i="52" s="1"/>
  <c r="M62" i="52"/>
  <c r="M49" i="52"/>
  <c r="M17" i="52"/>
  <c r="N17" i="52" s="1"/>
  <c r="E17" i="52" s="1"/>
  <c r="M15" i="52"/>
  <c r="N15" i="52" s="1"/>
  <c r="E15" i="52" s="1"/>
  <c r="N49" i="52"/>
  <c r="E49" i="52" s="1"/>
  <c r="M34" i="52"/>
  <c r="L13" i="52"/>
  <c r="L21" i="52"/>
  <c r="L29" i="52"/>
  <c r="L37" i="52"/>
  <c r="L43" i="52"/>
  <c r="L41" i="52"/>
  <c r="L28" i="52"/>
  <c r="L23" i="52"/>
  <c r="L19" i="52"/>
  <c r="M12" i="52"/>
  <c r="N16" i="52"/>
  <c r="E16" i="52" s="1"/>
  <c r="I7" i="52"/>
  <c r="M54" i="52" s="1"/>
  <c r="N54" i="52" s="1"/>
  <c r="E54" i="52" s="1"/>
  <c r="M10" i="52"/>
  <c r="N26" i="52"/>
  <c r="E26" i="52" s="1"/>
  <c r="L12" i="52"/>
  <c r="M26" i="52"/>
  <c r="M55" i="52"/>
  <c r="N55" i="52" s="1"/>
  <c r="E55" i="52" s="1"/>
  <c r="M43" i="52"/>
  <c r="M50" i="52"/>
  <c r="N50" i="52" s="1"/>
  <c r="E50" i="52" s="1"/>
  <c r="L34" i="52"/>
  <c r="L62" i="52"/>
  <c r="L61" i="52"/>
  <c r="L60" i="52"/>
  <c r="L58" i="52"/>
  <c r="L32" i="52"/>
  <c r="L30" i="52"/>
  <c r="L25" i="52"/>
  <c r="L10" i="52"/>
  <c r="B6" i="51"/>
  <c r="B7" i="51"/>
  <c r="E10" i="51"/>
  <c r="G10" i="51"/>
  <c r="H10" i="51"/>
  <c r="I10" i="51"/>
  <c r="J10" i="51" s="1"/>
  <c r="K10" i="51"/>
  <c r="G11" i="51"/>
  <c r="H11" i="51"/>
  <c r="I11" i="51" s="1"/>
  <c r="J11" i="51"/>
  <c r="K11" i="51" s="1"/>
  <c r="G12" i="51"/>
  <c r="H12" i="51"/>
  <c r="I12" i="51"/>
  <c r="J12" i="51" s="1"/>
  <c r="K12" i="51" s="1"/>
  <c r="G13" i="51"/>
  <c r="H13" i="51"/>
  <c r="I13" i="51" s="1"/>
  <c r="J13" i="51" s="1"/>
  <c r="K13" i="51"/>
  <c r="G14" i="51"/>
  <c r="H14" i="51"/>
  <c r="I14" i="51"/>
  <c r="J14" i="51"/>
  <c r="K14" i="51"/>
  <c r="G15" i="51"/>
  <c r="H15" i="51"/>
  <c r="I15" i="51"/>
  <c r="J15" i="51" s="1"/>
  <c r="K15" i="51" s="1"/>
  <c r="G16" i="51"/>
  <c r="H16" i="51"/>
  <c r="I16" i="51"/>
  <c r="J16" i="51"/>
  <c r="K16" i="51" s="1"/>
  <c r="G17" i="51"/>
  <c r="H17" i="51"/>
  <c r="I17" i="51"/>
  <c r="J17" i="51"/>
  <c r="K17" i="51" s="1"/>
  <c r="G18" i="51"/>
  <c r="H18" i="51"/>
  <c r="I18" i="51" s="1"/>
  <c r="J18" i="51" s="1"/>
  <c r="K18" i="51" s="1"/>
  <c r="G19" i="51"/>
  <c r="H19" i="51"/>
  <c r="I19" i="51" s="1"/>
  <c r="J19" i="51" s="1"/>
  <c r="K19" i="51" s="1"/>
  <c r="G20" i="51"/>
  <c r="H20" i="51"/>
  <c r="I20" i="51"/>
  <c r="J20" i="51" s="1"/>
  <c r="K20" i="51" s="1"/>
  <c r="G21" i="51"/>
  <c r="H21" i="51"/>
  <c r="I21" i="51" s="1"/>
  <c r="J21" i="51" s="1"/>
  <c r="K21" i="51"/>
  <c r="G22" i="51"/>
  <c r="H22" i="51"/>
  <c r="I22" i="51"/>
  <c r="J22" i="51"/>
  <c r="K22" i="51"/>
  <c r="G23" i="51"/>
  <c r="H23" i="51"/>
  <c r="I23" i="51"/>
  <c r="J23" i="51"/>
  <c r="K23" i="51"/>
  <c r="G24" i="51"/>
  <c r="H24" i="51"/>
  <c r="I24" i="51" s="1"/>
  <c r="J24" i="51" s="1"/>
  <c r="K24" i="51" s="1"/>
  <c r="G25" i="51"/>
  <c r="H25" i="51"/>
  <c r="I25" i="51" s="1"/>
  <c r="J25" i="51" s="1"/>
  <c r="K25" i="51" s="1"/>
  <c r="G26" i="51"/>
  <c r="H26" i="51"/>
  <c r="I26" i="51"/>
  <c r="J26" i="51" s="1"/>
  <c r="K26" i="51"/>
  <c r="G27" i="51"/>
  <c r="H27" i="51"/>
  <c r="I27" i="51" s="1"/>
  <c r="J27" i="51"/>
  <c r="K27" i="51" s="1"/>
  <c r="G28" i="51"/>
  <c r="H28" i="51"/>
  <c r="I28" i="51"/>
  <c r="J28" i="51" s="1"/>
  <c r="K28" i="51" s="1"/>
  <c r="G29" i="51"/>
  <c r="H29" i="51"/>
  <c r="I29" i="51" s="1"/>
  <c r="J29" i="51" s="1"/>
  <c r="K29" i="51"/>
  <c r="G30" i="51"/>
  <c r="H30" i="51"/>
  <c r="I30" i="51"/>
  <c r="J30" i="51"/>
  <c r="K30" i="51"/>
  <c r="G31" i="51"/>
  <c r="H31" i="51"/>
  <c r="I31" i="51"/>
  <c r="J31" i="51" s="1"/>
  <c r="K31" i="51" s="1"/>
  <c r="G32" i="51"/>
  <c r="H32" i="51"/>
  <c r="I32" i="51"/>
  <c r="J32" i="51"/>
  <c r="K32" i="51" s="1"/>
  <c r="G33" i="51"/>
  <c r="H33" i="51"/>
  <c r="I33" i="51"/>
  <c r="J33" i="51"/>
  <c r="K33" i="51" s="1"/>
  <c r="G34" i="51"/>
  <c r="H34" i="51"/>
  <c r="I34" i="51" s="1"/>
  <c r="J34" i="51" s="1"/>
  <c r="K34" i="51" s="1"/>
  <c r="G35" i="51"/>
  <c r="H35" i="51"/>
  <c r="I35" i="51" s="1"/>
  <c r="J35" i="51" s="1"/>
  <c r="K35" i="51" s="1"/>
  <c r="G36" i="51"/>
  <c r="H36" i="51"/>
  <c r="I36" i="51"/>
  <c r="J36" i="51" s="1"/>
  <c r="K36" i="51" s="1"/>
  <c r="G37" i="51"/>
  <c r="H37" i="51"/>
  <c r="I37" i="51" s="1"/>
  <c r="J37" i="51" s="1"/>
  <c r="K37" i="51"/>
  <c r="G38" i="51"/>
  <c r="H38" i="51"/>
  <c r="I38" i="51"/>
  <c r="J38" i="51"/>
  <c r="K38" i="51"/>
  <c r="G39" i="51"/>
  <c r="H39" i="51"/>
  <c r="I39" i="51"/>
  <c r="J39" i="51"/>
  <c r="K39" i="51"/>
  <c r="G40" i="51"/>
  <c r="H40" i="51"/>
  <c r="I40" i="51" s="1"/>
  <c r="J40" i="51" s="1"/>
  <c r="K40" i="51" s="1"/>
  <c r="G41" i="51"/>
  <c r="H41" i="51"/>
  <c r="I41" i="51" s="1"/>
  <c r="J41" i="51" s="1"/>
  <c r="K41" i="51" s="1"/>
  <c r="G42" i="51"/>
  <c r="H42" i="51"/>
  <c r="I42" i="51"/>
  <c r="J42" i="51" s="1"/>
  <c r="K42" i="51"/>
  <c r="G43" i="51"/>
  <c r="H43" i="51"/>
  <c r="I43" i="51" s="1"/>
  <c r="J43" i="51"/>
  <c r="K43" i="51" s="1"/>
  <c r="G44" i="51"/>
  <c r="H44" i="51"/>
  <c r="I44" i="51"/>
  <c r="J44" i="51" s="1"/>
  <c r="K44" i="51" s="1"/>
  <c r="G45" i="51"/>
  <c r="H45" i="51"/>
  <c r="I45" i="51" s="1"/>
  <c r="J45" i="51" s="1"/>
  <c r="K45" i="51"/>
  <c r="G46" i="51"/>
  <c r="H46" i="51"/>
  <c r="I46" i="51"/>
  <c r="J46" i="51"/>
  <c r="K46" i="51"/>
  <c r="G47" i="51"/>
  <c r="H47" i="51"/>
  <c r="I47" i="51"/>
  <c r="J47" i="51" s="1"/>
  <c r="K47" i="51" s="1"/>
  <c r="G48" i="51"/>
  <c r="H48" i="51"/>
  <c r="I48" i="51"/>
  <c r="J48" i="51"/>
  <c r="K48" i="51" s="1"/>
  <c r="G49" i="51"/>
  <c r="H49" i="51"/>
  <c r="I49" i="51"/>
  <c r="J49" i="51"/>
  <c r="K49" i="51" s="1"/>
  <c r="G50" i="51"/>
  <c r="H50" i="51"/>
  <c r="I50" i="51" s="1"/>
  <c r="J50" i="51" s="1"/>
  <c r="K50" i="51" s="1"/>
  <c r="G51" i="51"/>
  <c r="H51" i="51"/>
  <c r="I51" i="51" s="1"/>
  <c r="J51" i="51" s="1"/>
  <c r="K51" i="51" s="1"/>
  <c r="G52" i="51"/>
  <c r="H52" i="51"/>
  <c r="I52" i="51"/>
  <c r="J52" i="51" s="1"/>
  <c r="K52" i="51" s="1"/>
  <c r="G53" i="51"/>
  <c r="H53" i="51"/>
  <c r="I53" i="51" s="1"/>
  <c r="J53" i="51" s="1"/>
  <c r="K53" i="51"/>
  <c r="G54" i="51"/>
  <c r="H54" i="51"/>
  <c r="I54" i="51"/>
  <c r="J54" i="51"/>
  <c r="K54" i="51"/>
  <c r="G55" i="51"/>
  <c r="H55" i="51"/>
  <c r="I55" i="51"/>
  <c r="J55" i="51"/>
  <c r="K55" i="51"/>
  <c r="G56" i="51"/>
  <c r="H56" i="51"/>
  <c r="I56" i="51" s="1"/>
  <c r="J56" i="51" s="1"/>
  <c r="K56" i="51" s="1"/>
  <c r="G57" i="51"/>
  <c r="H57" i="51"/>
  <c r="I57" i="51" s="1"/>
  <c r="J57" i="51" s="1"/>
  <c r="K57" i="51" s="1"/>
  <c r="G58" i="51"/>
  <c r="H58" i="51"/>
  <c r="I58" i="51"/>
  <c r="J58" i="51" s="1"/>
  <c r="K58" i="51"/>
  <c r="G59" i="51"/>
  <c r="H59" i="51"/>
  <c r="I59" i="51" s="1"/>
  <c r="J59" i="51"/>
  <c r="K59" i="51" s="1"/>
  <c r="G60" i="51"/>
  <c r="H60" i="51"/>
  <c r="I60" i="51"/>
  <c r="J60" i="51" s="1"/>
  <c r="K60" i="51"/>
  <c r="G61" i="51"/>
  <c r="H61" i="51"/>
  <c r="I61" i="51" s="1"/>
  <c r="J61" i="51" s="1"/>
  <c r="K61" i="51" s="1"/>
  <c r="G62" i="51"/>
  <c r="H62" i="51"/>
  <c r="I62" i="51"/>
  <c r="J62" i="51" s="1"/>
  <c r="K62" i="51" s="1"/>
  <c r="N21" i="53" l="1"/>
  <c r="E21" i="53" s="1"/>
  <c r="N35" i="53"/>
  <c r="E35" i="53" s="1"/>
  <c r="N61" i="53"/>
  <c r="E61" i="53" s="1"/>
  <c r="N16" i="53"/>
  <c r="E16" i="53" s="1"/>
  <c r="N45" i="53"/>
  <c r="E45" i="53" s="1"/>
  <c r="N53" i="53"/>
  <c r="E53" i="53" s="1"/>
  <c r="N60" i="53"/>
  <c r="E60" i="53" s="1"/>
  <c r="N62" i="52"/>
  <c r="E62" i="52" s="1"/>
  <c r="M11" i="52"/>
  <c r="N11" i="52" s="1"/>
  <c r="E11" i="52" s="1"/>
  <c r="M23" i="52"/>
  <c r="N23" i="52"/>
  <c r="E23" i="52" s="1"/>
  <c r="M27" i="52"/>
  <c r="N27" i="52" s="1"/>
  <c r="E27" i="52" s="1"/>
  <c r="N34" i="52"/>
  <c r="E34" i="52" s="1"/>
  <c r="M47" i="52"/>
  <c r="N47" i="52" s="1"/>
  <c r="E47" i="52" s="1"/>
  <c r="N12" i="52"/>
  <c r="E12" i="52" s="1"/>
  <c r="M19" i="52"/>
  <c r="M51" i="52"/>
  <c r="N51" i="52" s="1"/>
  <c r="E51" i="52" s="1"/>
  <c r="M52" i="52"/>
  <c r="N52" i="52" s="1"/>
  <c r="E52" i="52" s="1"/>
  <c r="M48" i="52"/>
  <c r="N48" i="52" s="1"/>
  <c r="E48" i="52" s="1"/>
  <c r="N37" i="52"/>
  <c r="E37" i="52" s="1"/>
  <c r="N61" i="52"/>
  <c r="E61" i="52" s="1"/>
  <c r="N10" i="52"/>
  <c r="M32" i="52"/>
  <c r="N32" i="52" s="1"/>
  <c r="E32" i="52" s="1"/>
  <c r="N19" i="52"/>
  <c r="E19" i="52" s="1"/>
  <c r="M42" i="52"/>
  <c r="N42" i="52" s="1"/>
  <c r="E42" i="52" s="1"/>
  <c r="N25" i="52"/>
  <c r="E25" i="52" s="1"/>
  <c r="M61" i="52"/>
  <c r="M36" i="52"/>
  <c r="N36" i="52" s="1"/>
  <c r="E36" i="52" s="1"/>
  <c r="M18" i="52"/>
  <c r="N18" i="52" s="1"/>
  <c r="E18" i="52" s="1"/>
  <c r="M41" i="52"/>
  <c r="M20" i="52"/>
  <c r="N20" i="52" s="1"/>
  <c r="E20" i="52" s="1"/>
  <c r="N41" i="52"/>
  <c r="E41" i="52" s="1"/>
  <c r="M57" i="52"/>
  <c r="N57" i="52" s="1"/>
  <c r="E57" i="52" s="1"/>
  <c r="M53" i="52"/>
  <c r="N53" i="52" s="1"/>
  <c r="E53" i="52" s="1"/>
  <c r="M29" i="52"/>
  <c r="N29" i="52" s="1"/>
  <c r="E29" i="52" s="1"/>
  <c r="M30" i="52"/>
  <c r="N30" i="52" s="1"/>
  <c r="E30" i="52" s="1"/>
  <c r="M44" i="52"/>
  <c r="N44" i="52" s="1"/>
  <c r="E44" i="52" s="1"/>
  <c r="M60" i="52"/>
  <c r="N60" i="52" s="1"/>
  <c r="E60" i="52" s="1"/>
  <c r="M45" i="52"/>
  <c r="N45" i="52" s="1"/>
  <c r="E45" i="52" s="1"/>
  <c r="M21" i="52"/>
  <c r="N21" i="52" s="1"/>
  <c r="E21" i="52" s="1"/>
  <c r="M38" i="52"/>
  <c r="N38" i="52" s="1"/>
  <c r="E38" i="52" s="1"/>
  <c r="M14" i="52"/>
  <c r="N14" i="52" s="1"/>
  <c r="E14" i="52" s="1"/>
  <c r="M46" i="52"/>
  <c r="N46" i="52" s="1"/>
  <c r="E46" i="52" s="1"/>
  <c r="M22" i="52"/>
  <c r="N22" i="52" s="1"/>
  <c r="E22" i="52" s="1"/>
  <c r="M37" i="52"/>
  <c r="M13" i="52"/>
  <c r="N13" i="52" s="1"/>
  <c r="E13" i="52" s="1"/>
  <c r="M31" i="52"/>
  <c r="N31" i="52" s="1"/>
  <c r="E31" i="52" s="1"/>
  <c r="M28" i="52"/>
  <c r="N28" i="52" s="1"/>
  <c r="E28" i="52" s="1"/>
  <c r="M24" i="52"/>
  <c r="N24" i="52" s="1"/>
  <c r="E24" i="52" s="1"/>
  <c r="M40" i="52"/>
  <c r="N40" i="52" s="1"/>
  <c r="E40" i="52" s="1"/>
  <c r="M35" i="52"/>
  <c r="N35" i="52" s="1"/>
  <c r="E35" i="52" s="1"/>
  <c r="M39" i="52"/>
  <c r="N39" i="52" s="1"/>
  <c r="E39" i="52" s="1"/>
  <c r="N43" i="52"/>
  <c r="E43" i="52" s="1"/>
  <c r="M25" i="52"/>
  <c r="M59" i="52"/>
  <c r="N59" i="52" s="1"/>
  <c r="E59" i="52" s="1"/>
  <c r="M56" i="52"/>
  <c r="N56" i="52" s="1"/>
  <c r="E56" i="52" s="1"/>
  <c r="M58" i="52"/>
  <c r="N58" i="52" s="1"/>
  <c r="E58" i="52" s="1"/>
  <c r="L41" i="51"/>
  <c r="M62" i="51"/>
  <c r="M26" i="51"/>
  <c r="M31" i="51"/>
  <c r="L19" i="51"/>
  <c r="L26" i="51"/>
  <c r="N26" i="51" s="1"/>
  <c r="E26" i="51" s="1"/>
  <c r="I7" i="51"/>
  <c r="M15" i="51" s="1"/>
  <c r="M10" i="51"/>
  <c r="I6" i="51"/>
  <c r="L56" i="51"/>
  <c r="L50" i="51"/>
  <c r="B6" i="50"/>
  <c r="B7" i="50"/>
  <c r="E10" i="50"/>
  <c r="G10" i="50"/>
  <c r="I6" i="50" s="1"/>
  <c r="H10" i="50"/>
  <c r="I10" i="50"/>
  <c r="J10" i="50" s="1"/>
  <c r="K10" i="50" s="1"/>
  <c r="G11" i="50"/>
  <c r="L11" i="50" s="1"/>
  <c r="H11" i="50"/>
  <c r="I11" i="50" s="1"/>
  <c r="J11" i="50" s="1"/>
  <c r="K11" i="50" s="1"/>
  <c r="G12" i="50"/>
  <c r="H12" i="50"/>
  <c r="I12" i="50" s="1"/>
  <c r="J12" i="50" s="1"/>
  <c r="K12" i="50" s="1"/>
  <c r="G13" i="50"/>
  <c r="H13" i="50"/>
  <c r="I13" i="50"/>
  <c r="J13" i="50" s="1"/>
  <c r="K13" i="50" s="1"/>
  <c r="G14" i="50"/>
  <c r="H14" i="50"/>
  <c r="I14" i="50" s="1"/>
  <c r="J14" i="50" s="1"/>
  <c r="K14" i="50" s="1"/>
  <c r="G15" i="50"/>
  <c r="H15" i="50"/>
  <c r="I15" i="50"/>
  <c r="J15" i="50"/>
  <c r="K15" i="50"/>
  <c r="G16" i="50"/>
  <c r="H16" i="50"/>
  <c r="I16" i="50"/>
  <c r="J16" i="50"/>
  <c r="K16" i="50"/>
  <c r="G17" i="50"/>
  <c r="L17" i="50" s="1"/>
  <c r="H17" i="50"/>
  <c r="I17" i="50"/>
  <c r="J17" i="50"/>
  <c r="K17" i="50" s="1"/>
  <c r="G18" i="50"/>
  <c r="L18" i="50" s="1"/>
  <c r="H18" i="50"/>
  <c r="I18" i="50"/>
  <c r="J18" i="50" s="1"/>
  <c r="K18" i="50" s="1"/>
  <c r="G19" i="50"/>
  <c r="H19" i="50"/>
  <c r="I19" i="50" s="1"/>
  <c r="J19" i="50" s="1"/>
  <c r="K19" i="50" s="1"/>
  <c r="G20" i="50"/>
  <c r="H20" i="50"/>
  <c r="I20" i="50" s="1"/>
  <c r="J20" i="50" s="1"/>
  <c r="K20" i="50" s="1"/>
  <c r="G21" i="50"/>
  <c r="H21" i="50"/>
  <c r="I21" i="50"/>
  <c r="J21" i="50" s="1"/>
  <c r="K21" i="50" s="1"/>
  <c r="G22" i="50"/>
  <c r="H22" i="50"/>
  <c r="I22" i="50" s="1"/>
  <c r="J22" i="50" s="1"/>
  <c r="K22" i="50" s="1"/>
  <c r="G23" i="50"/>
  <c r="H23" i="50"/>
  <c r="I23" i="50"/>
  <c r="J23" i="50"/>
  <c r="K23" i="50"/>
  <c r="G24" i="50"/>
  <c r="H24" i="50"/>
  <c r="I24" i="50"/>
  <c r="J24" i="50"/>
  <c r="K24" i="50"/>
  <c r="G25" i="50"/>
  <c r="L25" i="50" s="1"/>
  <c r="H25" i="50"/>
  <c r="I25" i="50"/>
  <c r="J25" i="50"/>
  <c r="K25" i="50" s="1"/>
  <c r="G26" i="50"/>
  <c r="L26" i="50" s="1"/>
  <c r="H26" i="50"/>
  <c r="I26" i="50"/>
  <c r="J26" i="50" s="1"/>
  <c r="K26" i="50" s="1"/>
  <c r="G27" i="50"/>
  <c r="H27" i="50"/>
  <c r="I27" i="50" s="1"/>
  <c r="J27" i="50" s="1"/>
  <c r="K27" i="50" s="1"/>
  <c r="G28" i="50"/>
  <c r="L28" i="50" s="1"/>
  <c r="H28" i="50"/>
  <c r="I28" i="50" s="1"/>
  <c r="J28" i="50" s="1"/>
  <c r="K28" i="50" s="1"/>
  <c r="G29" i="50"/>
  <c r="H29" i="50"/>
  <c r="I29" i="50"/>
  <c r="J29" i="50" s="1"/>
  <c r="K29" i="50" s="1"/>
  <c r="G30" i="50"/>
  <c r="H30" i="50"/>
  <c r="I30" i="50" s="1"/>
  <c r="J30" i="50" s="1"/>
  <c r="K30" i="50" s="1"/>
  <c r="G31" i="50"/>
  <c r="H31" i="50"/>
  <c r="I31" i="50"/>
  <c r="J31" i="50"/>
  <c r="K31" i="50"/>
  <c r="G32" i="50"/>
  <c r="H32" i="50"/>
  <c r="I32" i="50"/>
  <c r="J32" i="50"/>
  <c r="K32" i="50"/>
  <c r="G33" i="50"/>
  <c r="L33" i="50" s="1"/>
  <c r="H33" i="50"/>
  <c r="I33" i="50"/>
  <c r="J33" i="50"/>
  <c r="K33" i="50" s="1"/>
  <c r="G34" i="50"/>
  <c r="L34" i="50" s="1"/>
  <c r="H34" i="50"/>
  <c r="I34" i="50"/>
  <c r="J34" i="50" s="1"/>
  <c r="K34" i="50" s="1"/>
  <c r="G35" i="50"/>
  <c r="L35" i="50" s="1"/>
  <c r="H35" i="50"/>
  <c r="I35" i="50" s="1"/>
  <c r="J35" i="50" s="1"/>
  <c r="K35" i="50" s="1"/>
  <c r="G36" i="50"/>
  <c r="L36" i="50" s="1"/>
  <c r="H36" i="50"/>
  <c r="I36" i="50" s="1"/>
  <c r="J36" i="50" s="1"/>
  <c r="K36" i="50" s="1"/>
  <c r="G37" i="50"/>
  <c r="H37" i="50"/>
  <c r="I37" i="50"/>
  <c r="J37" i="50" s="1"/>
  <c r="K37" i="50" s="1"/>
  <c r="G38" i="50"/>
  <c r="H38" i="50"/>
  <c r="I38" i="50" s="1"/>
  <c r="J38" i="50" s="1"/>
  <c r="K38" i="50" s="1"/>
  <c r="G39" i="50"/>
  <c r="H39" i="50"/>
  <c r="I39" i="50"/>
  <c r="J39" i="50"/>
  <c r="K39" i="50"/>
  <c r="G40" i="50"/>
  <c r="H40" i="50"/>
  <c r="I40" i="50"/>
  <c r="J40" i="50"/>
  <c r="K40" i="50"/>
  <c r="G41" i="50"/>
  <c r="L41" i="50" s="1"/>
  <c r="H41" i="50"/>
  <c r="I41" i="50"/>
  <c r="J41" i="50"/>
  <c r="K41" i="50" s="1"/>
  <c r="G42" i="50"/>
  <c r="L42" i="50" s="1"/>
  <c r="H42" i="50"/>
  <c r="I42" i="50"/>
  <c r="J42" i="50" s="1"/>
  <c r="K42" i="50" s="1"/>
  <c r="G43" i="50"/>
  <c r="L43" i="50" s="1"/>
  <c r="H43" i="50"/>
  <c r="I43" i="50" s="1"/>
  <c r="J43" i="50" s="1"/>
  <c r="K43" i="50" s="1"/>
  <c r="G44" i="50"/>
  <c r="L44" i="50" s="1"/>
  <c r="H44" i="50"/>
  <c r="I44" i="50" s="1"/>
  <c r="J44" i="50" s="1"/>
  <c r="K44" i="50" s="1"/>
  <c r="G45" i="50"/>
  <c r="H45" i="50"/>
  <c r="I45" i="50"/>
  <c r="J45" i="50" s="1"/>
  <c r="K45" i="50" s="1"/>
  <c r="G46" i="50"/>
  <c r="H46" i="50"/>
  <c r="I46" i="50" s="1"/>
  <c r="J46" i="50" s="1"/>
  <c r="K46" i="50" s="1"/>
  <c r="G47" i="50"/>
  <c r="H47" i="50"/>
  <c r="I47" i="50"/>
  <c r="J47" i="50"/>
  <c r="K47" i="50"/>
  <c r="G48" i="50"/>
  <c r="H48" i="50"/>
  <c r="I48" i="50"/>
  <c r="J48" i="50"/>
  <c r="K48" i="50"/>
  <c r="G49" i="50"/>
  <c r="L49" i="50" s="1"/>
  <c r="H49" i="50"/>
  <c r="I49" i="50"/>
  <c r="J49" i="50"/>
  <c r="K49" i="50" s="1"/>
  <c r="G50" i="50"/>
  <c r="L50" i="50" s="1"/>
  <c r="H50" i="50"/>
  <c r="I50" i="50"/>
  <c r="J50" i="50" s="1"/>
  <c r="K50" i="50" s="1"/>
  <c r="G51" i="50"/>
  <c r="L51" i="50" s="1"/>
  <c r="H51" i="50"/>
  <c r="I51" i="50" s="1"/>
  <c r="J51" i="50" s="1"/>
  <c r="K51" i="50" s="1"/>
  <c r="G52" i="50"/>
  <c r="L52" i="50" s="1"/>
  <c r="H52" i="50"/>
  <c r="I52" i="50" s="1"/>
  <c r="J52" i="50" s="1"/>
  <c r="K52" i="50" s="1"/>
  <c r="G53" i="50"/>
  <c r="H53" i="50"/>
  <c r="I53" i="50"/>
  <c r="J53" i="50" s="1"/>
  <c r="K53" i="50" s="1"/>
  <c r="G54" i="50"/>
  <c r="H54" i="50"/>
  <c r="I54" i="50" s="1"/>
  <c r="J54" i="50" s="1"/>
  <c r="K54" i="50" s="1"/>
  <c r="G55" i="50"/>
  <c r="H55" i="50"/>
  <c r="I55" i="50"/>
  <c r="J55" i="50"/>
  <c r="K55" i="50"/>
  <c r="G56" i="50"/>
  <c r="H56" i="50"/>
  <c r="I56" i="50"/>
  <c r="J56" i="50"/>
  <c r="K56" i="50"/>
  <c r="G57" i="50"/>
  <c r="L57" i="50" s="1"/>
  <c r="H57" i="50"/>
  <c r="I57" i="50"/>
  <c r="J57" i="50"/>
  <c r="K57" i="50" s="1"/>
  <c r="G58" i="50"/>
  <c r="L58" i="50" s="1"/>
  <c r="H58" i="50"/>
  <c r="I58" i="50"/>
  <c r="J58" i="50" s="1"/>
  <c r="K58" i="50" s="1"/>
  <c r="G59" i="50"/>
  <c r="L59" i="50" s="1"/>
  <c r="H59" i="50"/>
  <c r="I59" i="50" s="1"/>
  <c r="J59" i="50" s="1"/>
  <c r="K59" i="50" s="1"/>
  <c r="G60" i="50"/>
  <c r="L60" i="50" s="1"/>
  <c r="H60" i="50"/>
  <c r="I60" i="50" s="1"/>
  <c r="J60" i="50" s="1"/>
  <c r="K60" i="50" s="1"/>
  <c r="G61" i="50"/>
  <c r="H61" i="50"/>
  <c r="I61" i="50"/>
  <c r="J61" i="50" s="1"/>
  <c r="K61" i="50" s="1"/>
  <c r="G62" i="50"/>
  <c r="H62" i="50"/>
  <c r="I62" i="50" s="1"/>
  <c r="J62" i="50" s="1"/>
  <c r="K62" i="50" s="1"/>
  <c r="L60" i="51" l="1"/>
  <c r="L61" i="51"/>
  <c r="L23" i="51"/>
  <c r="L33" i="51"/>
  <c r="L13" i="51"/>
  <c r="N13" i="51" s="1"/>
  <c r="E13" i="51" s="1"/>
  <c r="L15" i="51"/>
  <c r="N15" i="51" s="1"/>
  <c r="E15" i="51" s="1"/>
  <c r="L29" i="51"/>
  <c r="L31" i="51"/>
  <c r="N31" i="51" s="1"/>
  <c r="E31" i="51" s="1"/>
  <c r="L45" i="51"/>
  <c r="L47" i="51"/>
  <c r="L12" i="51"/>
  <c r="L28" i="51"/>
  <c r="L44" i="51"/>
  <c r="N44" i="51" s="1"/>
  <c r="E44" i="51" s="1"/>
  <c r="L17" i="51"/>
  <c r="N17" i="51" s="1"/>
  <c r="E17" i="51" s="1"/>
  <c r="L21" i="51"/>
  <c r="N21" i="51" s="1"/>
  <c r="E21" i="51" s="1"/>
  <c r="L22" i="51"/>
  <c r="L37" i="51"/>
  <c r="N37" i="51" s="1"/>
  <c r="E37" i="51" s="1"/>
  <c r="L38" i="51"/>
  <c r="L39" i="51"/>
  <c r="L49" i="51"/>
  <c r="L53" i="51"/>
  <c r="N53" i="51" s="1"/>
  <c r="E53" i="51" s="1"/>
  <c r="L54" i="51"/>
  <c r="N54" i="51" s="1"/>
  <c r="E54" i="51" s="1"/>
  <c r="L55" i="51"/>
  <c r="N55" i="51" s="1"/>
  <c r="E55" i="51" s="1"/>
  <c r="L20" i="51"/>
  <c r="L36" i="51"/>
  <c r="L52" i="51"/>
  <c r="L11" i="51"/>
  <c r="L42" i="51"/>
  <c r="N42" i="51" s="1"/>
  <c r="E42" i="51" s="1"/>
  <c r="M48" i="51"/>
  <c r="M46" i="51"/>
  <c r="L25" i="51"/>
  <c r="N25" i="51" s="1"/>
  <c r="E25" i="51" s="1"/>
  <c r="M34" i="51"/>
  <c r="M58" i="51"/>
  <c r="L58" i="51"/>
  <c r="L27" i="51"/>
  <c r="L48" i="51"/>
  <c r="L57" i="51"/>
  <c r="M51" i="51"/>
  <c r="L30" i="51"/>
  <c r="N30" i="51" s="1"/>
  <c r="E30" i="51" s="1"/>
  <c r="M40" i="51"/>
  <c r="M20" i="51"/>
  <c r="L18" i="51"/>
  <c r="M17" i="51"/>
  <c r="L43" i="51"/>
  <c r="N43" i="51" s="1"/>
  <c r="E43" i="51" s="1"/>
  <c r="M23" i="51"/>
  <c r="M61" i="51"/>
  <c r="M57" i="51"/>
  <c r="M42" i="51"/>
  <c r="M45" i="51"/>
  <c r="M30" i="51"/>
  <c r="L24" i="51"/>
  <c r="M39" i="51"/>
  <c r="L59" i="51"/>
  <c r="N59" i="51" s="1"/>
  <c r="E59" i="51" s="1"/>
  <c r="M33" i="51"/>
  <c r="M18" i="51"/>
  <c r="L62" i="51"/>
  <c r="N62" i="51" s="1"/>
  <c r="E62" i="51" s="1"/>
  <c r="M16" i="51"/>
  <c r="M47" i="51"/>
  <c r="M41" i="51"/>
  <c r="N50" i="51"/>
  <c r="E50" i="51" s="1"/>
  <c r="N19" i="51"/>
  <c r="E19" i="51" s="1"/>
  <c r="N41" i="51"/>
  <c r="E41" i="51" s="1"/>
  <c r="M28" i="51"/>
  <c r="M27" i="51"/>
  <c r="M43" i="51"/>
  <c r="M59" i="51"/>
  <c r="M12" i="51"/>
  <c r="M44" i="51"/>
  <c r="M11" i="51"/>
  <c r="M60" i="51"/>
  <c r="M22" i="51"/>
  <c r="M53" i="51"/>
  <c r="M21" i="51"/>
  <c r="M38" i="51"/>
  <c r="M37" i="51"/>
  <c r="M54" i="51"/>
  <c r="L32" i="51"/>
  <c r="N32" i="51" s="1"/>
  <c r="E32" i="51" s="1"/>
  <c r="L14" i="51"/>
  <c r="N14" i="51" s="1"/>
  <c r="E14" i="51" s="1"/>
  <c r="M36" i="51"/>
  <c r="M50" i="51"/>
  <c r="M14" i="51"/>
  <c r="L46" i="51"/>
  <c r="L34" i="51"/>
  <c r="N34" i="51" s="1"/>
  <c r="E34" i="51" s="1"/>
  <c r="L35" i="51"/>
  <c r="N35" i="51" s="1"/>
  <c r="E35" i="51" s="1"/>
  <c r="L10" i="51"/>
  <c r="N10" i="51" s="1"/>
  <c r="M49" i="51"/>
  <c r="M24" i="51"/>
  <c r="M35" i="51"/>
  <c r="M19" i="51"/>
  <c r="M52" i="51"/>
  <c r="L40" i="51"/>
  <c r="N40" i="51" s="1"/>
  <c r="E40" i="51" s="1"/>
  <c r="L51" i="51"/>
  <c r="L16" i="51"/>
  <c r="N16" i="51" s="1"/>
  <c r="E16" i="51" s="1"/>
  <c r="M55" i="51"/>
  <c r="M29" i="51"/>
  <c r="M13" i="51"/>
  <c r="M25" i="51"/>
  <c r="M32" i="51"/>
  <c r="M56" i="51"/>
  <c r="N56" i="51" s="1"/>
  <c r="E56" i="51" s="1"/>
  <c r="M28" i="50"/>
  <c r="N28" i="50" s="1"/>
  <c r="E28" i="50" s="1"/>
  <c r="M20" i="50"/>
  <c r="L16" i="50"/>
  <c r="L24" i="50"/>
  <c r="L32" i="50"/>
  <c r="L40" i="50"/>
  <c r="L48" i="50"/>
  <c r="L56" i="50"/>
  <c r="L62" i="50"/>
  <c r="L23" i="50"/>
  <c r="L13" i="50"/>
  <c r="L21" i="50"/>
  <c r="L53" i="50"/>
  <c r="L22" i="50"/>
  <c r="L30" i="50"/>
  <c r="L38" i="50"/>
  <c r="L54" i="50"/>
  <c r="L55" i="50"/>
  <c r="L61" i="50"/>
  <c r="L14" i="50"/>
  <c r="L46" i="50"/>
  <c r="L47" i="50"/>
  <c r="L29" i="50"/>
  <c r="L37" i="50"/>
  <c r="L45" i="50"/>
  <c r="L15" i="50"/>
  <c r="L31" i="50"/>
  <c r="L39" i="50"/>
  <c r="M46" i="50"/>
  <c r="M25" i="50"/>
  <c r="N25" i="50" s="1"/>
  <c r="E25" i="50" s="1"/>
  <c r="M17" i="50"/>
  <c r="N17" i="50" s="1"/>
  <c r="E17" i="50" s="1"/>
  <c r="M52" i="50"/>
  <c r="N52" i="50" s="1"/>
  <c r="E52" i="50" s="1"/>
  <c r="M41" i="50"/>
  <c r="N41" i="50" s="1"/>
  <c r="E41" i="50" s="1"/>
  <c r="M37" i="50"/>
  <c r="L27" i="50"/>
  <c r="L20" i="50"/>
  <c r="M31" i="50"/>
  <c r="M53" i="50"/>
  <c r="M40" i="50"/>
  <c r="M58" i="50"/>
  <c r="M51" i="50"/>
  <c r="N51" i="50" s="1"/>
  <c r="E51" i="50" s="1"/>
  <c r="N49" i="50"/>
  <c r="E49" i="50" s="1"/>
  <c r="M12" i="50"/>
  <c r="N58" i="50"/>
  <c r="E58" i="50" s="1"/>
  <c r="I7" i="50"/>
  <c r="M50" i="50" s="1"/>
  <c r="N50" i="50" s="1"/>
  <c r="E50" i="50" s="1"/>
  <c r="M10" i="50"/>
  <c r="M49" i="50"/>
  <c r="M61" i="50"/>
  <c r="M29" i="50"/>
  <c r="M22" i="50"/>
  <c r="L19" i="50"/>
  <c r="L12" i="50"/>
  <c r="L10" i="50"/>
  <c r="B6" i="49"/>
  <c r="B7" i="49"/>
  <c r="E10" i="49"/>
  <c r="G10" i="49"/>
  <c r="H10" i="49"/>
  <c r="I10" i="49"/>
  <c r="J10" i="49" s="1"/>
  <c r="K10" i="49" s="1"/>
  <c r="G11" i="49"/>
  <c r="H11" i="49"/>
  <c r="I11" i="49" s="1"/>
  <c r="J11" i="49" s="1"/>
  <c r="K11" i="49" s="1"/>
  <c r="G12" i="49"/>
  <c r="H12" i="49"/>
  <c r="I12" i="49" s="1"/>
  <c r="J12" i="49" s="1"/>
  <c r="K12" i="49" s="1"/>
  <c r="G13" i="49"/>
  <c r="H13" i="49"/>
  <c r="I13" i="49" s="1"/>
  <c r="J13" i="49" s="1"/>
  <c r="K13" i="49"/>
  <c r="G14" i="49"/>
  <c r="H14" i="49"/>
  <c r="I14" i="49"/>
  <c r="J14" i="49"/>
  <c r="K14" i="49"/>
  <c r="G15" i="49"/>
  <c r="H15" i="49"/>
  <c r="I15" i="49"/>
  <c r="J15" i="49"/>
  <c r="K15" i="49"/>
  <c r="G16" i="49"/>
  <c r="H16" i="49"/>
  <c r="I16" i="49" s="1"/>
  <c r="J16" i="49" s="1"/>
  <c r="K16" i="49" s="1"/>
  <c r="G17" i="49"/>
  <c r="H17" i="49"/>
  <c r="I17" i="49"/>
  <c r="J17" i="49"/>
  <c r="K17" i="49" s="1"/>
  <c r="G18" i="49"/>
  <c r="H18" i="49"/>
  <c r="I18" i="49" s="1"/>
  <c r="J18" i="49" s="1"/>
  <c r="K18" i="49" s="1"/>
  <c r="G19" i="49"/>
  <c r="H19" i="49"/>
  <c r="I19" i="49" s="1"/>
  <c r="J19" i="49" s="1"/>
  <c r="K19" i="49" s="1"/>
  <c r="G20" i="49"/>
  <c r="H20" i="49"/>
  <c r="I20" i="49" s="1"/>
  <c r="J20" i="49" s="1"/>
  <c r="K20" i="49" s="1"/>
  <c r="G21" i="49"/>
  <c r="H21" i="49"/>
  <c r="I21" i="49" s="1"/>
  <c r="J21" i="49" s="1"/>
  <c r="K21" i="49" s="1"/>
  <c r="G22" i="49"/>
  <c r="H22" i="49"/>
  <c r="I22" i="49"/>
  <c r="J22" i="49"/>
  <c r="K22" i="49" s="1"/>
  <c r="G23" i="49"/>
  <c r="H23" i="49"/>
  <c r="I23" i="49"/>
  <c r="J23" i="49" s="1"/>
  <c r="K23" i="49" s="1"/>
  <c r="G24" i="49"/>
  <c r="H24" i="49"/>
  <c r="I24" i="49"/>
  <c r="J24" i="49"/>
  <c r="K24" i="49"/>
  <c r="G25" i="49"/>
  <c r="H25" i="49"/>
  <c r="I25" i="49" s="1"/>
  <c r="J25" i="49" s="1"/>
  <c r="K25" i="49" s="1"/>
  <c r="G26" i="49"/>
  <c r="H26" i="49"/>
  <c r="I26" i="49"/>
  <c r="J26" i="49" s="1"/>
  <c r="K26" i="49" s="1"/>
  <c r="G27" i="49"/>
  <c r="H27" i="49"/>
  <c r="I27" i="49" s="1"/>
  <c r="J27" i="49" s="1"/>
  <c r="K27" i="49" s="1"/>
  <c r="G28" i="49"/>
  <c r="H28" i="49"/>
  <c r="I28" i="49" s="1"/>
  <c r="J28" i="49" s="1"/>
  <c r="K28" i="49" s="1"/>
  <c r="G29" i="49"/>
  <c r="H29" i="49"/>
  <c r="I29" i="49" s="1"/>
  <c r="J29" i="49" s="1"/>
  <c r="K29" i="49"/>
  <c r="G30" i="49"/>
  <c r="H30" i="49"/>
  <c r="I30" i="49"/>
  <c r="J30" i="49"/>
  <c r="K30" i="49"/>
  <c r="G31" i="49"/>
  <c r="H31" i="49"/>
  <c r="I31" i="49"/>
  <c r="J31" i="49"/>
  <c r="K31" i="49"/>
  <c r="G32" i="49"/>
  <c r="H32" i="49"/>
  <c r="I32" i="49" s="1"/>
  <c r="J32" i="49" s="1"/>
  <c r="K32" i="49" s="1"/>
  <c r="G33" i="49"/>
  <c r="H33" i="49"/>
  <c r="I33" i="49"/>
  <c r="J33" i="49" s="1"/>
  <c r="K33" i="49" s="1"/>
  <c r="G34" i="49"/>
  <c r="H34" i="49"/>
  <c r="I34" i="49"/>
  <c r="J34" i="49" s="1"/>
  <c r="K34" i="49" s="1"/>
  <c r="G35" i="49"/>
  <c r="H35" i="49"/>
  <c r="I35" i="49" s="1"/>
  <c r="J35" i="49" s="1"/>
  <c r="K35" i="49" s="1"/>
  <c r="G36" i="49"/>
  <c r="H36" i="49"/>
  <c r="I36" i="49"/>
  <c r="J36" i="49" s="1"/>
  <c r="K36" i="49" s="1"/>
  <c r="G37" i="49"/>
  <c r="H37" i="49"/>
  <c r="I37" i="49" s="1"/>
  <c r="J37" i="49" s="1"/>
  <c r="K37" i="49"/>
  <c r="G38" i="49"/>
  <c r="H38" i="49"/>
  <c r="I38" i="49"/>
  <c r="J38" i="49"/>
  <c r="K38" i="49"/>
  <c r="G39" i="49"/>
  <c r="H39" i="49"/>
  <c r="I39" i="49"/>
  <c r="J39" i="49"/>
  <c r="K39" i="49"/>
  <c r="G40" i="49"/>
  <c r="H40" i="49"/>
  <c r="I40" i="49" s="1"/>
  <c r="J40" i="49" s="1"/>
  <c r="K40" i="49" s="1"/>
  <c r="G41" i="49"/>
  <c r="H41" i="49"/>
  <c r="I41" i="49"/>
  <c r="J41" i="49"/>
  <c r="K41" i="49" s="1"/>
  <c r="G42" i="49"/>
  <c r="H42" i="49"/>
  <c r="I42" i="49" s="1"/>
  <c r="J42" i="49" s="1"/>
  <c r="K42" i="49" s="1"/>
  <c r="G43" i="49"/>
  <c r="H43" i="49"/>
  <c r="I43" i="49" s="1"/>
  <c r="J43" i="49" s="1"/>
  <c r="K43" i="49" s="1"/>
  <c r="G44" i="49"/>
  <c r="H44" i="49"/>
  <c r="I44" i="49"/>
  <c r="J44" i="49" s="1"/>
  <c r="K44" i="49" s="1"/>
  <c r="G45" i="49"/>
  <c r="H45" i="49"/>
  <c r="I45" i="49" s="1"/>
  <c r="J45" i="49" s="1"/>
  <c r="K45" i="49"/>
  <c r="G46" i="49"/>
  <c r="H46" i="49"/>
  <c r="I46" i="49"/>
  <c r="J46" i="49"/>
  <c r="K46" i="49"/>
  <c r="G47" i="49"/>
  <c r="H47" i="49"/>
  <c r="I47" i="49"/>
  <c r="J47" i="49"/>
  <c r="K47" i="49" s="1"/>
  <c r="G48" i="49"/>
  <c r="H48" i="49"/>
  <c r="I48" i="49"/>
  <c r="J48" i="49"/>
  <c r="K48" i="49" s="1"/>
  <c r="G49" i="49"/>
  <c r="H49" i="49"/>
  <c r="I49" i="49"/>
  <c r="J49" i="49"/>
  <c r="K49" i="49" s="1"/>
  <c r="G50" i="49"/>
  <c r="H50" i="49"/>
  <c r="I50" i="49" s="1"/>
  <c r="J50" i="49" s="1"/>
  <c r="K50" i="49" s="1"/>
  <c r="G51" i="49"/>
  <c r="H51" i="49"/>
  <c r="I51" i="49" s="1"/>
  <c r="J51" i="49" s="1"/>
  <c r="K51" i="49" s="1"/>
  <c r="G52" i="49"/>
  <c r="H52" i="49"/>
  <c r="I52" i="49"/>
  <c r="J52" i="49" s="1"/>
  <c r="K52" i="49" s="1"/>
  <c r="G53" i="49"/>
  <c r="H53" i="49"/>
  <c r="I53" i="49" s="1"/>
  <c r="J53" i="49" s="1"/>
  <c r="K53" i="49"/>
  <c r="G54" i="49"/>
  <c r="H54" i="49"/>
  <c r="I54" i="49"/>
  <c r="J54" i="49"/>
  <c r="K54" i="49"/>
  <c r="G55" i="49"/>
  <c r="H55" i="49"/>
  <c r="I55" i="49"/>
  <c r="J55" i="49"/>
  <c r="K55" i="49" s="1"/>
  <c r="G56" i="49"/>
  <c r="H56" i="49"/>
  <c r="I56" i="49"/>
  <c r="J56" i="49"/>
  <c r="K56" i="49"/>
  <c r="G57" i="49"/>
  <c r="H57" i="49"/>
  <c r="I57" i="49"/>
  <c r="J57" i="49" s="1"/>
  <c r="K57" i="49" s="1"/>
  <c r="G58" i="49"/>
  <c r="H58" i="49"/>
  <c r="I58" i="49"/>
  <c r="J58" i="49" s="1"/>
  <c r="K58" i="49" s="1"/>
  <c r="G59" i="49"/>
  <c r="H59" i="49"/>
  <c r="I59" i="49" s="1"/>
  <c r="J59" i="49" s="1"/>
  <c r="K59" i="49" s="1"/>
  <c r="G60" i="49"/>
  <c r="H60" i="49"/>
  <c r="I60" i="49"/>
  <c r="J60" i="49" s="1"/>
  <c r="K60" i="49"/>
  <c r="G61" i="49"/>
  <c r="H61" i="49"/>
  <c r="I61" i="49" s="1"/>
  <c r="J61" i="49" s="1"/>
  <c r="K61" i="49" s="1"/>
  <c r="G62" i="49"/>
  <c r="H62" i="49"/>
  <c r="I62" i="49"/>
  <c r="J62" i="49" s="1"/>
  <c r="K62" i="49" s="1"/>
  <c r="N57" i="51" l="1"/>
  <c r="E57" i="51" s="1"/>
  <c r="N51" i="51"/>
  <c r="E51" i="51" s="1"/>
  <c r="N49" i="51"/>
  <c r="E49" i="51" s="1"/>
  <c r="N28" i="51"/>
  <c r="E28" i="51" s="1"/>
  <c r="N33" i="51"/>
  <c r="E33" i="51" s="1"/>
  <c r="N24" i="51"/>
  <c r="E24" i="51" s="1"/>
  <c r="N27" i="51"/>
  <c r="E27" i="51" s="1"/>
  <c r="N11" i="51"/>
  <c r="E11" i="51" s="1"/>
  <c r="N39" i="51"/>
  <c r="E39" i="51" s="1"/>
  <c r="N12" i="51"/>
  <c r="E12" i="51" s="1"/>
  <c r="N23" i="51"/>
  <c r="E23" i="51" s="1"/>
  <c r="N46" i="51"/>
  <c r="E46" i="51" s="1"/>
  <c r="N18" i="51"/>
  <c r="E18" i="51" s="1"/>
  <c r="N58" i="51"/>
  <c r="E58" i="51" s="1"/>
  <c r="N52" i="51"/>
  <c r="E52" i="51" s="1"/>
  <c r="N38" i="51"/>
  <c r="E38" i="51" s="1"/>
  <c r="N47" i="51"/>
  <c r="E47" i="51" s="1"/>
  <c r="N61" i="51"/>
  <c r="E61" i="51" s="1"/>
  <c r="N36" i="51"/>
  <c r="E36" i="51" s="1"/>
  <c r="N45" i="51"/>
  <c r="E45" i="51" s="1"/>
  <c r="N60" i="51"/>
  <c r="E60" i="51" s="1"/>
  <c r="N29" i="51"/>
  <c r="E29" i="51" s="1"/>
  <c r="N48" i="51"/>
  <c r="E48" i="51" s="1"/>
  <c r="N20" i="51"/>
  <c r="E20" i="51" s="1"/>
  <c r="N22" i="51"/>
  <c r="E22" i="51" s="1"/>
  <c r="N37" i="50"/>
  <c r="E37" i="50" s="1"/>
  <c r="M27" i="50"/>
  <c r="N38" i="50"/>
  <c r="E38" i="50" s="1"/>
  <c r="N30" i="50"/>
  <c r="E30" i="50" s="1"/>
  <c r="M55" i="50"/>
  <c r="M19" i="50"/>
  <c r="N19" i="50" s="1"/>
  <c r="E19" i="50" s="1"/>
  <c r="N22" i="50"/>
  <c r="E22" i="50" s="1"/>
  <c r="M34" i="50"/>
  <c r="N34" i="50" s="1"/>
  <c r="E34" i="50" s="1"/>
  <c r="M26" i="50"/>
  <c r="N26" i="50" s="1"/>
  <c r="E26" i="50" s="1"/>
  <c r="N20" i="50"/>
  <c r="E20" i="50" s="1"/>
  <c r="M45" i="50"/>
  <c r="N45" i="50" s="1"/>
  <c r="E45" i="50" s="1"/>
  <c r="M43" i="50"/>
  <c r="N43" i="50" s="1"/>
  <c r="E43" i="50" s="1"/>
  <c r="N10" i="50"/>
  <c r="M48" i="50"/>
  <c r="N48" i="50" s="1"/>
  <c r="E48" i="50" s="1"/>
  <c r="M14" i="50"/>
  <c r="M23" i="50"/>
  <c r="M24" i="50"/>
  <c r="N24" i="50" s="1"/>
  <c r="E24" i="50" s="1"/>
  <c r="M62" i="50"/>
  <c r="N62" i="50" s="1"/>
  <c r="E62" i="50" s="1"/>
  <c r="N39" i="50"/>
  <c r="E39" i="50" s="1"/>
  <c r="N14" i="50"/>
  <c r="E14" i="50" s="1"/>
  <c r="M59" i="50"/>
  <c r="N59" i="50" s="1"/>
  <c r="E59" i="50" s="1"/>
  <c r="M57" i="50"/>
  <c r="N57" i="50" s="1"/>
  <c r="E57" i="50" s="1"/>
  <c r="M32" i="50"/>
  <c r="N32" i="50" s="1"/>
  <c r="E32" i="50" s="1"/>
  <c r="M56" i="50"/>
  <c r="N56" i="50" s="1"/>
  <c r="E56" i="50" s="1"/>
  <c r="M60" i="50"/>
  <c r="N60" i="50" s="1"/>
  <c r="E60" i="50" s="1"/>
  <c r="M38" i="50"/>
  <c r="N46" i="50"/>
  <c r="E46" i="50" s="1"/>
  <c r="N12" i="50"/>
  <c r="E12" i="50" s="1"/>
  <c r="M11" i="50"/>
  <c r="N11" i="50" s="1"/>
  <c r="E11" i="50" s="1"/>
  <c r="M39" i="50"/>
  <c r="M35" i="50"/>
  <c r="N35" i="50" s="1"/>
  <c r="E35" i="50" s="1"/>
  <c r="N27" i="50"/>
  <c r="E27" i="50" s="1"/>
  <c r="M42" i="50"/>
  <c r="N42" i="50" s="1"/>
  <c r="E42" i="50" s="1"/>
  <c r="N31" i="50"/>
  <c r="E31" i="50" s="1"/>
  <c r="N61" i="50"/>
  <c r="E61" i="50" s="1"/>
  <c r="M13" i="50"/>
  <c r="N13" i="50" s="1"/>
  <c r="E13" i="50" s="1"/>
  <c r="M18" i="50"/>
  <c r="N18" i="50" s="1"/>
  <c r="E18" i="50" s="1"/>
  <c r="N29" i="50"/>
  <c r="E29" i="50" s="1"/>
  <c r="M33" i="50"/>
  <c r="N33" i="50" s="1"/>
  <c r="E33" i="50" s="1"/>
  <c r="M36" i="50"/>
  <c r="N36" i="50" s="1"/>
  <c r="E36" i="50" s="1"/>
  <c r="N40" i="50"/>
  <c r="E40" i="50" s="1"/>
  <c r="N53" i="50"/>
  <c r="E53" i="50" s="1"/>
  <c r="M16" i="50"/>
  <c r="N16" i="50" s="1"/>
  <c r="E16" i="50" s="1"/>
  <c r="M54" i="50"/>
  <c r="N54" i="50" s="1"/>
  <c r="E54" i="50" s="1"/>
  <c r="M44" i="50"/>
  <c r="N44" i="50" s="1"/>
  <c r="E44" i="50" s="1"/>
  <c r="M21" i="50"/>
  <c r="N21" i="50" s="1"/>
  <c r="E21" i="50" s="1"/>
  <c r="M30" i="50"/>
  <c r="M47" i="50"/>
  <c r="N47" i="50" s="1"/>
  <c r="E47" i="50" s="1"/>
  <c r="N55" i="50"/>
  <c r="E55" i="50" s="1"/>
  <c r="N23" i="50"/>
  <c r="E23" i="50" s="1"/>
  <c r="M15" i="50"/>
  <c r="N15" i="50" s="1"/>
  <c r="E15" i="50" s="1"/>
  <c r="I6" i="49"/>
  <c r="L35" i="49" s="1"/>
  <c r="I7" i="49"/>
  <c r="M29" i="49" s="1"/>
  <c r="M10" i="49"/>
  <c r="M17" i="49"/>
  <c r="L11" i="49"/>
  <c r="B6" i="48"/>
  <c r="B7" i="48"/>
  <c r="E10" i="48"/>
  <c r="G10" i="48"/>
  <c r="I6" i="48" s="1"/>
  <c r="H10" i="48"/>
  <c r="I10" i="48"/>
  <c r="J10" i="48" s="1"/>
  <c r="K10" i="48" s="1"/>
  <c r="G11" i="48"/>
  <c r="L11" i="48" s="1"/>
  <c r="H11" i="48"/>
  <c r="I11" i="48" s="1"/>
  <c r="J11" i="48" s="1"/>
  <c r="K11" i="48" s="1"/>
  <c r="G12" i="48"/>
  <c r="L12" i="48" s="1"/>
  <c r="H12" i="48"/>
  <c r="I12" i="48"/>
  <c r="J12" i="48"/>
  <c r="K12" i="48" s="1"/>
  <c r="G13" i="48"/>
  <c r="H13" i="48"/>
  <c r="I13" i="48"/>
  <c r="J13" i="48" s="1"/>
  <c r="K13" i="48" s="1"/>
  <c r="G14" i="48"/>
  <c r="H14" i="48"/>
  <c r="I14" i="48" s="1"/>
  <c r="J14" i="48" s="1"/>
  <c r="K14" i="48" s="1"/>
  <c r="G15" i="48"/>
  <c r="H15" i="48"/>
  <c r="I15" i="48" s="1"/>
  <c r="J15" i="48" s="1"/>
  <c r="K15" i="48" s="1"/>
  <c r="L15" i="48"/>
  <c r="G16" i="48"/>
  <c r="H16" i="48"/>
  <c r="I16" i="48"/>
  <c r="J16" i="48"/>
  <c r="K16" i="48"/>
  <c r="G17" i="48"/>
  <c r="H17" i="48"/>
  <c r="I17" i="48"/>
  <c r="J17" i="48"/>
  <c r="K17" i="48" s="1"/>
  <c r="G18" i="48"/>
  <c r="H18" i="48"/>
  <c r="I18" i="48"/>
  <c r="J18" i="48" s="1"/>
  <c r="K18" i="48" s="1"/>
  <c r="G19" i="48"/>
  <c r="L19" i="48" s="1"/>
  <c r="H19" i="48"/>
  <c r="I19" i="48" s="1"/>
  <c r="J19" i="48" s="1"/>
  <c r="K19" i="48" s="1"/>
  <c r="G20" i="48"/>
  <c r="L20" i="48" s="1"/>
  <c r="H20" i="48"/>
  <c r="I20" i="48"/>
  <c r="J20" i="48"/>
  <c r="K20" i="48" s="1"/>
  <c r="G21" i="48"/>
  <c r="H21" i="48"/>
  <c r="I21" i="48"/>
  <c r="J21" i="48" s="1"/>
  <c r="K21" i="48" s="1"/>
  <c r="G22" i="48"/>
  <c r="H22" i="48"/>
  <c r="I22" i="48" s="1"/>
  <c r="J22" i="48" s="1"/>
  <c r="K22" i="48" s="1"/>
  <c r="G23" i="48"/>
  <c r="H23" i="48"/>
  <c r="I23" i="48" s="1"/>
  <c r="J23" i="48" s="1"/>
  <c r="K23" i="48" s="1"/>
  <c r="L23" i="48"/>
  <c r="G24" i="48"/>
  <c r="H24" i="48"/>
  <c r="I24" i="48"/>
  <c r="J24" i="48"/>
  <c r="K24" i="48"/>
  <c r="G25" i="48"/>
  <c r="H25" i="48"/>
  <c r="I25" i="48"/>
  <c r="J25" i="48"/>
  <c r="K25" i="48" s="1"/>
  <c r="G26" i="48"/>
  <c r="H26" i="48"/>
  <c r="I26" i="48"/>
  <c r="J26" i="48" s="1"/>
  <c r="K26" i="48" s="1"/>
  <c r="L26" i="48"/>
  <c r="G27" i="48"/>
  <c r="L27" i="48" s="1"/>
  <c r="H27" i="48"/>
  <c r="I27" i="48" s="1"/>
  <c r="J27" i="48" s="1"/>
  <c r="K27" i="48" s="1"/>
  <c r="G28" i="48"/>
  <c r="L28" i="48" s="1"/>
  <c r="H28" i="48"/>
  <c r="I28" i="48"/>
  <c r="J28" i="48"/>
  <c r="K28" i="48" s="1"/>
  <c r="G29" i="48"/>
  <c r="H29" i="48"/>
  <c r="I29" i="48"/>
  <c r="J29" i="48" s="1"/>
  <c r="K29" i="48" s="1"/>
  <c r="G30" i="48"/>
  <c r="H30" i="48"/>
  <c r="I30" i="48" s="1"/>
  <c r="J30" i="48" s="1"/>
  <c r="K30" i="48" s="1"/>
  <c r="G31" i="48"/>
  <c r="H31" i="48"/>
  <c r="I31" i="48" s="1"/>
  <c r="J31" i="48" s="1"/>
  <c r="K31" i="48" s="1"/>
  <c r="L31" i="48"/>
  <c r="G32" i="48"/>
  <c r="H32" i="48"/>
  <c r="I32" i="48"/>
  <c r="J32" i="48"/>
  <c r="K32" i="48"/>
  <c r="G33" i="48"/>
  <c r="H33" i="48"/>
  <c r="I33" i="48"/>
  <c r="J33" i="48"/>
  <c r="K33" i="48" s="1"/>
  <c r="G34" i="48"/>
  <c r="H34" i="48"/>
  <c r="I34" i="48"/>
  <c r="J34" i="48" s="1"/>
  <c r="K34" i="48" s="1"/>
  <c r="L34" i="48"/>
  <c r="G35" i="48"/>
  <c r="L35" i="48" s="1"/>
  <c r="H35" i="48"/>
  <c r="I35" i="48" s="1"/>
  <c r="J35" i="48" s="1"/>
  <c r="K35" i="48"/>
  <c r="G36" i="48"/>
  <c r="L36" i="48" s="1"/>
  <c r="H36" i="48"/>
  <c r="I36" i="48"/>
  <c r="J36" i="48"/>
  <c r="K36" i="48" s="1"/>
  <c r="G37" i="48"/>
  <c r="H37" i="48"/>
  <c r="I37" i="48"/>
  <c r="J37" i="48" s="1"/>
  <c r="K37" i="48" s="1"/>
  <c r="G38" i="48"/>
  <c r="H38" i="48"/>
  <c r="I38" i="48" s="1"/>
  <c r="J38" i="48" s="1"/>
  <c r="K38" i="48" s="1"/>
  <c r="G39" i="48"/>
  <c r="L39" i="48" s="1"/>
  <c r="H39" i="48"/>
  <c r="I39" i="48" s="1"/>
  <c r="J39" i="48" s="1"/>
  <c r="K39" i="48" s="1"/>
  <c r="G40" i="48"/>
  <c r="H40" i="48"/>
  <c r="I40" i="48"/>
  <c r="J40" i="48"/>
  <c r="K40" i="48"/>
  <c r="G41" i="48"/>
  <c r="H41" i="48"/>
  <c r="I41" i="48"/>
  <c r="J41" i="48"/>
  <c r="K41" i="48" s="1"/>
  <c r="G42" i="48"/>
  <c r="H42" i="48"/>
  <c r="I42" i="48"/>
  <c r="J42" i="48" s="1"/>
  <c r="K42" i="48" s="1"/>
  <c r="L42" i="48"/>
  <c r="G43" i="48"/>
  <c r="L43" i="48" s="1"/>
  <c r="H43" i="48"/>
  <c r="I43" i="48" s="1"/>
  <c r="J43" i="48" s="1"/>
  <c r="K43" i="48"/>
  <c r="G44" i="48"/>
  <c r="L44" i="48" s="1"/>
  <c r="H44" i="48"/>
  <c r="I44" i="48"/>
  <c r="J44" i="48"/>
  <c r="K44" i="48" s="1"/>
  <c r="G45" i="48"/>
  <c r="H45" i="48"/>
  <c r="I45" i="48"/>
  <c r="J45" i="48" s="1"/>
  <c r="K45" i="48" s="1"/>
  <c r="G46" i="48"/>
  <c r="H46" i="48"/>
  <c r="I46" i="48" s="1"/>
  <c r="J46" i="48" s="1"/>
  <c r="K46" i="48" s="1"/>
  <c r="G47" i="48"/>
  <c r="H47" i="48"/>
  <c r="I47" i="48" s="1"/>
  <c r="J47" i="48" s="1"/>
  <c r="K47" i="48" s="1"/>
  <c r="L47" i="48"/>
  <c r="G48" i="48"/>
  <c r="H48" i="48"/>
  <c r="I48" i="48"/>
  <c r="J48" i="48"/>
  <c r="K48" i="48"/>
  <c r="G49" i="48"/>
  <c r="H49" i="48"/>
  <c r="I49" i="48"/>
  <c r="J49" i="48"/>
  <c r="K49" i="48" s="1"/>
  <c r="G50" i="48"/>
  <c r="H50" i="48"/>
  <c r="I50" i="48"/>
  <c r="J50" i="48" s="1"/>
  <c r="K50" i="48" s="1"/>
  <c r="L50" i="48"/>
  <c r="G51" i="48"/>
  <c r="L51" i="48" s="1"/>
  <c r="H51" i="48"/>
  <c r="I51" i="48" s="1"/>
  <c r="J51" i="48" s="1"/>
  <c r="K51" i="48"/>
  <c r="G52" i="48"/>
  <c r="L52" i="48" s="1"/>
  <c r="H52" i="48"/>
  <c r="I52" i="48"/>
  <c r="J52" i="48"/>
  <c r="K52" i="48" s="1"/>
  <c r="G53" i="48"/>
  <c r="H53" i="48"/>
  <c r="I53" i="48"/>
  <c r="J53" i="48" s="1"/>
  <c r="K53" i="48" s="1"/>
  <c r="G54" i="48"/>
  <c r="H54" i="48"/>
  <c r="I54" i="48" s="1"/>
  <c r="J54" i="48" s="1"/>
  <c r="K54" i="48" s="1"/>
  <c r="G55" i="48"/>
  <c r="L55" i="48" s="1"/>
  <c r="H55" i="48"/>
  <c r="I55" i="48"/>
  <c r="J55" i="48"/>
  <c r="K55" i="48"/>
  <c r="G56" i="48"/>
  <c r="H56" i="48"/>
  <c r="I56" i="48"/>
  <c r="J56" i="48"/>
  <c r="K56" i="48"/>
  <c r="G57" i="48"/>
  <c r="H57" i="48"/>
  <c r="I57" i="48"/>
  <c r="J57" i="48"/>
  <c r="K57" i="48" s="1"/>
  <c r="G58" i="48"/>
  <c r="H58" i="48"/>
  <c r="I58" i="48"/>
  <c r="J58" i="48" s="1"/>
  <c r="K58" i="48" s="1"/>
  <c r="L58" i="48"/>
  <c r="G59" i="48"/>
  <c r="L59" i="48" s="1"/>
  <c r="H59" i="48"/>
  <c r="I59" i="48" s="1"/>
  <c r="J59" i="48" s="1"/>
  <c r="K59" i="48"/>
  <c r="G60" i="48"/>
  <c r="L60" i="48" s="1"/>
  <c r="H60" i="48"/>
  <c r="I60" i="48"/>
  <c r="J60" i="48"/>
  <c r="K60" i="48" s="1"/>
  <c r="G61" i="48"/>
  <c r="H61" i="48"/>
  <c r="I61" i="48"/>
  <c r="J61" i="48" s="1"/>
  <c r="K61" i="48" s="1"/>
  <c r="G62" i="48"/>
  <c r="H62" i="48"/>
  <c r="I62" i="48" s="1"/>
  <c r="J62" i="48" s="1"/>
  <c r="K62" i="48" s="1"/>
  <c r="L62" i="48"/>
  <c r="L43" i="49" l="1"/>
  <c r="M61" i="49"/>
  <c r="L18" i="49"/>
  <c r="L24" i="49"/>
  <c r="M25" i="49"/>
  <c r="L25" i="49"/>
  <c r="N25" i="49" s="1"/>
  <c r="E25" i="49" s="1"/>
  <c r="L41" i="49"/>
  <c r="N41" i="49" s="1"/>
  <c r="E41" i="49" s="1"/>
  <c r="L28" i="49"/>
  <c r="L49" i="49"/>
  <c r="M47" i="49"/>
  <c r="L42" i="49"/>
  <c r="L59" i="49"/>
  <c r="N59" i="49" s="1"/>
  <c r="E59" i="49" s="1"/>
  <c r="L27" i="49"/>
  <c r="N27" i="49" s="1"/>
  <c r="E27" i="49" s="1"/>
  <c r="M15" i="49"/>
  <c r="M41" i="49"/>
  <c r="M40" i="49"/>
  <c r="L17" i="49"/>
  <c r="N17" i="49" s="1"/>
  <c r="E17" i="49" s="1"/>
  <c r="L48" i="49"/>
  <c r="L34" i="49"/>
  <c r="M34" i="49"/>
  <c r="M58" i="49"/>
  <c r="M36" i="49"/>
  <c r="M23" i="49"/>
  <c r="M35" i="49"/>
  <c r="N35" i="49" s="1"/>
  <c r="E35" i="49" s="1"/>
  <c r="M54" i="49"/>
  <c r="M59" i="49"/>
  <c r="M52" i="49"/>
  <c r="M46" i="49"/>
  <c r="M44" i="49"/>
  <c r="M14" i="49"/>
  <c r="M43" i="49"/>
  <c r="M53" i="49"/>
  <c r="M27" i="49"/>
  <c r="M45" i="49"/>
  <c r="M51" i="49"/>
  <c r="M28" i="49"/>
  <c r="M60" i="49"/>
  <c r="M20" i="49"/>
  <c r="M13" i="49"/>
  <c r="M19" i="49"/>
  <c r="M37" i="49"/>
  <c r="M38" i="49"/>
  <c r="M22" i="49"/>
  <c r="M26" i="49"/>
  <c r="M31" i="49"/>
  <c r="L60" i="49"/>
  <c r="N60" i="49" s="1"/>
  <c r="E60" i="49" s="1"/>
  <c r="M24" i="49"/>
  <c r="L40" i="49"/>
  <c r="N40" i="49" s="1"/>
  <c r="E40" i="49" s="1"/>
  <c r="M62" i="49"/>
  <c r="M33" i="49"/>
  <c r="M39" i="49"/>
  <c r="M49" i="49"/>
  <c r="L56" i="49"/>
  <c r="N56" i="49" s="1"/>
  <c r="E56" i="49" s="1"/>
  <c r="L26" i="49"/>
  <c r="N26" i="49" s="1"/>
  <c r="E26" i="49" s="1"/>
  <c r="M50" i="49"/>
  <c r="M21" i="49"/>
  <c r="M55" i="49"/>
  <c r="L29" i="49"/>
  <c r="N29" i="49" s="1"/>
  <c r="E29" i="49" s="1"/>
  <c r="L30" i="49"/>
  <c r="N30" i="49" s="1"/>
  <c r="E30" i="49" s="1"/>
  <c r="L55" i="49"/>
  <c r="N55" i="49" s="1"/>
  <c r="E55" i="49" s="1"/>
  <c r="L39" i="49"/>
  <c r="N39" i="49" s="1"/>
  <c r="E39" i="49" s="1"/>
  <c r="L44" i="49"/>
  <c r="N44" i="49" s="1"/>
  <c r="E44" i="49" s="1"/>
  <c r="L14" i="49"/>
  <c r="L36" i="49"/>
  <c r="L20" i="49"/>
  <c r="L45" i="49"/>
  <c r="N45" i="49" s="1"/>
  <c r="E45" i="49" s="1"/>
  <c r="L38" i="49"/>
  <c r="N38" i="49" s="1"/>
  <c r="E38" i="49" s="1"/>
  <c r="L12" i="49"/>
  <c r="N12" i="49" s="1"/>
  <c r="E12" i="49" s="1"/>
  <c r="L23" i="49"/>
  <c r="L53" i="49"/>
  <c r="N53" i="49" s="1"/>
  <c r="E53" i="49" s="1"/>
  <c r="L54" i="49"/>
  <c r="L61" i="49"/>
  <c r="N61" i="49" s="1"/>
  <c r="E61" i="49" s="1"/>
  <c r="L62" i="49"/>
  <c r="L21" i="49"/>
  <c r="N21" i="49" s="1"/>
  <c r="E21" i="49" s="1"/>
  <c r="L22" i="49"/>
  <c r="N22" i="49" s="1"/>
  <c r="E22" i="49" s="1"/>
  <c r="L47" i="49"/>
  <c r="N47" i="49" s="1"/>
  <c r="E47" i="49" s="1"/>
  <c r="L52" i="49"/>
  <c r="N52" i="49" s="1"/>
  <c r="E52" i="49" s="1"/>
  <c r="L46" i="49"/>
  <c r="N46" i="49" s="1"/>
  <c r="E46" i="49" s="1"/>
  <c r="L15" i="49"/>
  <c r="L13" i="49"/>
  <c r="L37" i="49"/>
  <c r="L31" i="49"/>
  <c r="M16" i="49"/>
  <c r="M11" i="49"/>
  <c r="N11" i="49" s="1"/>
  <c r="E11" i="49" s="1"/>
  <c r="L50" i="49"/>
  <c r="L16" i="49"/>
  <c r="N16" i="49" s="1"/>
  <c r="E16" i="49" s="1"/>
  <c r="M12" i="49"/>
  <c r="M56" i="49"/>
  <c r="M30" i="49"/>
  <c r="L32" i="49"/>
  <c r="L51" i="49"/>
  <c r="N51" i="49" s="1"/>
  <c r="E51" i="49" s="1"/>
  <c r="M32" i="49"/>
  <c r="M42" i="49"/>
  <c r="L19" i="49"/>
  <c r="N19" i="49" s="1"/>
  <c r="E19" i="49" s="1"/>
  <c r="L58" i="49"/>
  <c r="L10" i="49"/>
  <c r="N10" i="49" s="1"/>
  <c r="L33" i="49"/>
  <c r="N33" i="49" s="1"/>
  <c r="E33" i="49" s="1"/>
  <c r="L57" i="49"/>
  <c r="M48" i="49"/>
  <c r="M57" i="49"/>
  <c r="M18" i="49"/>
  <c r="M61" i="48"/>
  <c r="N55" i="48"/>
  <c r="E55" i="48" s="1"/>
  <c r="I7" i="48"/>
  <c r="M41" i="48" s="1"/>
  <c r="M10" i="48"/>
  <c r="M48" i="48"/>
  <c r="M40" i="48"/>
  <c r="M45" i="48"/>
  <c r="M50" i="48"/>
  <c r="N50" i="48" s="1"/>
  <c r="E50" i="48" s="1"/>
  <c r="M37" i="48"/>
  <c r="M39" i="48"/>
  <c r="N39" i="48" s="1"/>
  <c r="E39" i="48" s="1"/>
  <c r="L16" i="48"/>
  <c r="L24" i="48"/>
  <c r="L32" i="48"/>
  <c r="L40" i="48"/>
  <c r="L48" i="48"/>
  <c r="L56" i="48"/>
  <c r="L49" i="48"/>
  <c r="L10" i="48"/>
  <c r="L17" i="48"/>
  <c r="L25" i="48"/>
  <c r="L33" i="48"/>
  <c r="L41" i="48"/>
  <c r="L57" i="48"/>
  <c r="L18" i="48"/>
  <c r="L13" i="48"/>
  <c r="L45" i="48"/>
  <c r="L14" i="48"/>
  <c r="L22" i="48"/>
  <c r="L30" i="48"/>
  <c r="L21" i="48"/>
  <c r="L29" i="48"/>
  <c r="L37" i="48"/>
  <c r="L53" i="48"/>
  <c r="L61" i="48"/>
  <c r="L38" i="48"/>
  <c r="L46" i="48"/>
  <c r="L54" i="48"/>
  <c r="M60" i="48"/>
  <c r="N60" i="48" s="1"/>
  <c r="E60" i="48" s="1"/>
  <c r="M55" i="48"/>
  <c r="M34" i="48"/>
  <c r="N34" i="48" s="1"/>
  <c r="E34" i="48" s="1"/>
  <c r="M32" i="48"/>
  <c r="B6" i="47"/>
  <c r="B7" i="47"/>
  <c r="E10" i="47"/>
  <c r="G10" i="47"/>
  <c r="I6" i="47" s="1"/>
  <c r="H10" i="47"/>
  <c r="I10" i="47"/>
  <c r="J10" i="47" s="1"/>
  <c r="K10" i="47" s="1"/>
  <c r="G11" i="47"/>
  <c r="H11" i="47"/>
  <c r="I11" i="47" s="1"/>
  <c r="J11" i="47" s="1"/>
  <c r="K11" i="47" s="1"/>
  <c r="G12" i="47"/>
  <c r="H12" i="47"/>
  <c r="I12" i="47" s="1"/>
  <c r="J12" i="47" s="1"/>
  <c r="K12" i="47" s="1"/>
  <c r="G13" i="47"/>
  <c r="H13" i="47"/>
  <c r="I13" i="47"/>
  <c r="J13" i="47" s="1"/>
  <c r="K13" i="47" s="1"/>
  <c r="G14" i="47"/>
  <c r="H14" i="47"/>
  <c r="I14" i="47"/>
  <c r="J14" i="47" s="1"/>
  <c r="K14" i="47" s="1"/>
  <c r="G15" i="47"/>
  <c r="H15" i="47"/>
  <c r="I15" i="47" s="1"/>
  <c r="J15" i="47" s="1"/>
  <c r="K15" i="47" s="1"/>
  <c r="G16" i="47"/>
  <c r="H16" i="47"/>
  <c r="I16" i="47" s="1"/>
  <c r="J16" i="47" s="1"/>
  <c r="K16" i="47" s="1"/>
  <c r="G17" i="47"/>
  <c r="L17" i="47" s="1"/>
  <c r="H17" i="47"/>
  <c r="I17" i="47"/>
  <c r="J17" i="47"/>
  <c r="K17" i="47" s="1"/>
  <c r="G18" i="47"/>
  <c r="H18" i="47"/>
  <c r="I18" i="47"/>
  <c r="J18" i="47" s="1"/>
  <c r="K18" i="47" s="1"/>
  <c r="G19" i="47"/>
  <c r="H19" i="47"/>
  <c r="I19" i="47" s="1"/>
  <c r="J19" i="47" s="1"/>
  <c r="K19" i="47" s="1"/>
  <c r="G20" i="47"/>
  <c r="H20" i="47"/>
  <c r="I20" i="47" s="1"/>
  <c r="J20" i="47" s="1"/>
  <c r="K20" i="47" s="1"/>
  <c r="G21" i="47"/>
  <c r="L21" i="47" s="1"/>
  <c r="H21" i="47"/>
  <c r="I21" i="47"/>
  <c r="J21" i="47"/>
  <c r="K21" i="47" s="1"/>
  <c r="G22" i="47"/>
  <c r="H22" i="47"/>
  <c r="I22" i="47"/>
  <c r="J22" i="47" s="1"/>
  <c r="K22" i="47" s="1"/>
  <c r="G23" i="47"/>
  <c r="H23" i="47"/>
  <c r="I23" i="47" s="1"/>
  <c r="J23" i="47" s="1"/>
  <c r="K23" i="47" s="1"/>
  <c r="G24" i="47"/>
  <c r="H24" i="47"/>
  <c r="I24" i="47" s="1"/>
  <c r="J24" i="47" s="1"/>
  <c r="K24" i="47" s="1"/>
  <c r="G25" i="47"/>
  <c r="L25" i="47" s="1"/>
  <c r="H25" i="47"/>
  <c r="I25" i="47"/>
  <c r="J25" i="47"/>
  <c r="K25" i="47" s="1"/>
  <c r="G26" i="47"/>
  <c r="H26" i="47"/>
  <c r="I26" i="47"/>
  <c r="J26" i="47" s="1"/>
  <c r="K26" i="47" s="1"/>
  <c r="G27" i="47"/>
  <c r="H27" i="47"/>
  <c r="I27" i="47" s="1"/>
  <c r="J27" i="47" s="1"/>
  <c r="K27" i="47" s="1"/>
  <c r="G28" i="47"/>
  <c r="L28" i="47" s="1"/>
  <c r="H28" i="47"/>
  <c r="I28" i="47" s="1"/>
  <c r="J28" i="47" s="1"/>
  <c r="K28" i="47" s="1"/>
  <c r="G29" i="47"/>
  <c r="L29" i="47" s="1"/>
  <c r="H29" i="47"/>
  <c r="I29" i="47"/>
  <c r="J29" i="47"/>
  <c r="K29" i="47" s="1"/>
  <c r="G30" i="47"/>
  <c r="H30" i="47"/>
  <c r="I30" i="47"/>
  <c r="J30" i="47" s="1"/>
  <c r="K30" i="47" s="1"/>
  <c r="G31" i="47"/>
  <c r="H31" i="47"/>
  <c r="I31" i="47" s="1"/>
  <c r="J31" i="47" s="1"/>
  <c r="K31" i="47" s="1"/>
  <c r="G32" i="47"/>
  <c r="L32" i="47" s="1"/>
  <c r="H32" i="47"/>
  <c r="I32" i="47" s="1"/>
  <c r="J32" i="47" s="1"/>
  <c r="K32" i="47" s="1"/>
  <c r="G33" i="47"/>
  <c r="H33" i="47"/>
  <c r="I33" i="47"/>
  <c r="J33" i="47"/>
  <c r="K33" i="47" s="1"/>
  <c r="G34" i="47"/>
  <c r="H34" i="47"/>
  <c r="I34" i="47"/>
  <c r="J34" i="47" s="1"/>
  <c r="K34" i="47" s="1"/>
  <c r="G35" i="47"/>
  <c r="H35" i="47"/>
  <c r="I35" i="47" s="1"/>
  <c r="J35" i="47" s="1"/>
  <c r="K35" i="47" s="1"/>
  <c r="G36" i="47"/>
  <c r="L36" i="47" s="1"/>
  <c r="H36" i="47"/>
  <c r="I36" i="47" s="1"/>
  <c r="J36" i="47" s="1"/>
  <c r="K36" i="47" s="1"/>
  <c r="G37" i="47"/>
  <c r="L37" i="47" s="1"/>
  <c r="H37" i="47"/>
  <c r="I37" i="47"/>
  <c r="J37" i="47"/>
  <c r="K37" i="47" s="1"/>
  <c r="G38" i="47"/>
  <c r="H38" i="47"/>
  <c r="I38" i="47"/>
  <c r="J38" i="47"/>
  <c r="K38" i="47" s="1"/>
  <c r="G39" i="47"/>
  <c r="H39" i="47"/>
  <c r="I39" i="47"/>
  <c r="J39" i="47" s="1"/>
  <c r="K39" i="47" s="1"/>
  <c r="G40" i="47"/>
  <c r="L40" i="47" s="1"/>
  <c r="H40" i="47"/>
  <c r="I40" i="47" s="1"/>
  <c r="J40" i="47" s="1"/>
  <c r="K40" i="47" s="1"/>
  <c r="G41" i="47"/>
  <c r="L41" i="47" s="1"/>
  <c r="H41" i="47"/>
  <c r="I41" i="47"/>
  <c r="J41" i="47"/>
  <c r="K41" i="47" s="1"/>
  <c r="G42" i="47"/>
  <c r="H42" i="47"/>
  <c r="I42" i="47"/>
  <c r="J42" i="47" s="1"/>
  <c r="K42" i="47" s="1"/>
  <c r="G43" i="47"/>
  <c r="H43" i="47"/>
  <c r="I43" i="47" s="1"/>
  <c r="J43" i="47" s="1"/>
  <c r="K43" i="47" s="1"/>
  <c r="G44" i="47"/>
  <c r="L44" i="47" s="1"/>
  <c r="H44" i="47"/>
  <c r="I44" i="47" s="1"/>
  <c r="J44" i="47" s="1"/>
  <c r="K44" i="47" s="1"/>
  <c r="G45" i="47"/>
  <c r="L45" i="47" s="1"/>
  <c r="H45" i="47"/>
  <c r="I45" i="47"/>
  <c r="J45" i="47"/>
  <c r="K45" i="47"/>
  <c r="G46" i="47"/>
  <c r="H46" i="47"/>
  <c r="I46" i="47"/>
  <c r="J46" i="47"/>
  <c r="K46" i="47" s="1"/>
  <c r="G47" i="47"/>
  <c r="H47" i="47"/>
  <c r="I47" i="47"/>
  <c r="J47" i="47" s="1"/>
  <c r="K47" i="47" s="1"/>
  <c r="G48" i="47"/>
  <c r="L48" i="47" s="1"/>
  <c r="H48" i="47"/>
  <c r="I48" i="47" s="1"/>
  <c r="J48" i="47" s="1"/>
  <c r="K48" i="47" s="1"/>
  <c r="G49" i="47"/>
  <c r="L49" i="47" s="1"/>
  <c r="H49" i="47"/>
  <c r="I49" i="47"/>
  <c r="J49" i="47"/>
  <c r="K49" i="47" s="1"/>
  <c r="G50" i="47"/>
  <c r="H50" i="47"/>
  <c r="I50" i="47"/>
  <c r="J50" i="47" s="1"/>
  <c r="K50" i="47" s="1"/>
  <c r="G51" i="47"/>
  <c r="H51" i="47"/>
  <c r="I51" i="47" s="1"/>
  <c r="J51" i="47" s="1"/>
  <c r="K51" i="47" s="1"/>
  <c r="G52" i="47"/>
  <c r="L52" i="47" s="1"/>
  <c r="H52" i="47"/>
  <c r="I52" i="47" s="1"/>
  <c r="J52" i="47" s="1"/>
  <c r="K52" i="47" s="1"/>
  <c r="G53" i="47"/>
  <c r="L53" i="47" s="1"/>
  <c r="H53" i="47"/>
  <c r="I53" i="47"/>
  <c r="J53" i="47"/>
  <c r="K53" i="47"/>
  <c r="G54" i="47"/>
  <c r="H54" i="47"/>
  <c r="I54" i="47"/>
  <c r="J54" i="47"/>
  <c r="K54" i="47" s="1"/>
  <c r="G55" i="47"/>
  <c r="H55" i="47"/>
  <c r="I55" i="47"/>
  <c r="J55" i="47" s="1"/>
  <c r="K55" i="47" s="1"/>
  <c r="G56" i="47"/>
  <c r="L56" i="47" s="1"/>
  <c r="H56" i="47"/>
  <c r="I56" i="47" s="1"/>
  <c r="J56" i="47" s="1"/>
  <c r="K56" i="47" s="1"/>
  <c r="G57" i="47"/>
  <c r="L57" i="47" s="1"/>
  <c r="H57" i="47"/>
  <c r="I57" i="47"/>
  <c r="J57" i="47"/>
  <c r="K57" i="47" s="1"/>
  <c r="G58" i="47"/>
  <c r="H58" i="47"/>
  <c r="I58" i="47"/>
  <c r="J58" i="47" s="1"/>
  <c r="K58" i="47" s="1"/>
  <c r="G59" i="47"/>
  <c r="H59" i="47"/>
  <c r="I59" i="47" s="1"/>
  <c r="J59" i="47" s="1"/>
  <c r="K59" i="47" s="1"/>
  <c r="G60" i="47"/>
  <c r="L60" i="47" s="1"/>
  <c r="H60" i="47"/>
  <c r="I60" i="47" s="1"/>
  <c r="J60" i="47" s="1"/>
  <c r="K60" i="47" s="1"/>
  <c r="G61" i="47"/>
  <c r="L61" i="47" s="1"/>
  <c r="H61" i="47"/>
  <c r="I61" i="47"/>
  <c r="J61" i="47"/>
  <c r="K61" i="47"/>
  <c r="G62" i="47"/>
  <c r="H62" i="47"/>
  <c r="I62" i="47"/>
  <c r="J62" i="47"/>
  <c r="K62" i="47" s="1"/>
  <c r="N50" i="49" l="1"/>
  <c r="E50" i="49" s="1"/>
  <c r="N24" i="49"/>
  <c r="E24" i="49" s="1"/>
  <c r="N32" i="49"/>
  <c r="E32" i="49" s="1"/>
  <c r="N31" i="49"/>
  <c r="E31" i="49" s="1"/>
  <c r="N34" i="49"/>
  <c r="E34" i="49" s="1"/>
  <c r="N42" i="49"/>
  <c r="E42" i="49" s="1"/>
  <c r="N18" i="49"/>
  <c r="E18" i="49" s="1"/>
  <c r="N37" i="49"/>
  <c r="E37" i="49" s="1"/>
  <c r="N62" i="49"/>
  <c r="E62" i="49" s="1"/>
  <c r="N20" i="49"/>
  <c r="E20" i="49" s="1"/>
  <c r="N48" i="49"/>
  <c r="E48" i="49" s="1"/>
  <c r="N23" i="49"/>
  <c r="E23" i="49" s="1"/>
  <c r="N49" i="49"/>
  <c r="E49" i="49" s="1"/>
  <c r="N43" i="49"/>
  <c r="E43" i="49" s="1"/>
  <c r="N57" i="49"/>
  <c r="E57" i="49" s="1"/>
  <c r="N13" i="49"/>
  <c r="E13" i="49" s="1"/>
  <c r="N36" i="49"/>
  <c r="E36" i="49" s="1"/>
  <c r="N58" i="49"/>
  <c r="E58" i="49" s="1"/>
  <c r="N15" i="49"/>
  <c r="E15" i="49" s="1"/>
  <c r="N54" i="49"/>
  <c r="E54" i="49" s="1"/>
  <c r="N14" i="49"/>
  <c r="E14" i="49" s="1"/>
  <c r="N28" i="49"/>
  <c r="E28" i="49" s="1"/>
  <c r="N32" i="48"/>
  <c r="E32" i="48" s="1"/>
  <c r="N16" i="48"/>
  <c r="E16" i="48" s="1"/>
  <c r="M42" i="48"/>
  <c r="N42" i="48" s="1"/>
  <c r="E42" i="48" s="1"/>
  <c r="M58" i="48"/>
  <c r="N58" i="48" s="1"/>
  <c r="E58" i="48" s="1"/>
  <c r="M22" i="48"/>
  <c r="M36" i="48"/>
  <c r="N36" i="48" s="1"/>
  <c r="E36" i="48" s="1"/>
  <c r="N61" i="48"/>
  <c r="E61" i="48" s="1"/>
  <c r="N45" i="48"/>
  <c r="E45" i="48" s="1"/>
  <c r="N10" i="48"/>
  <c r="M12" i="48"/>
  <c r="N12" i="48" s="1"/>
  <c r="E12" i="48" s="1"/>
  <c r="M44" i="48"/>
  <c r="N44" i="48" s="1"/>
  <c r="E44" i="48" s="1"/>
  <c r="M19" i="48"/>
  <c r="N19" i="48" s="1"/>
  <c r="E19" i="48" s="1"/>
  <c r="M15" i="48"/>
  <c r="N15" i="48" s="1"/>
  <c r="E15" i="48" s="1"/>
  <c r="M13" i="48"/>
  <c r="M38" i="48"/>
  <c r="N38" i="48" s="1"/>
  <c r="E38" i="48" s="1"/>
  <c r="M49" i="48"/>
  <c r="N49" i="48" s="1"/>
  <c r="E49" i="48" s="1"/>
  <c r="M54" i="48"/>
  <c r="N54" i="48" s="1"/>
  <c r="E54" i="48" s="1"/>
  <c r="M62" i="48"/>
  <c r="N62" i="48" s="1"/>
  <c r="E62" i="48" s="1"/>
  <c r="M33" i="48"/>
  <c r="M30" i="48"/>
  <c r="N30" i="48" s="1"/>
  <c r="E30" i="48" s="1"/>
  <c r="M57" i="48"/>
  <c r="M51" i="48"/>
  <c r="N51" i="48" s="1"/>
  <c r="E51" i="48" s="1"/>
  <c r="M31" i="48"/>
  <c r="N31" i="48" s="1"/>
  <c r="E31" i="48" s="1"/>
  <c r="N13" i="48"/>
  <c r="E13" i="48" s="1"/>
  <c r="M16" i="48"/>
  <c r="M59" i="48"/>
  <c r="N59" i="48" s="1"/>
  <c r="E59" i="48" s="1"/>
  <c r="M21" i="48"/>
  <c r="M35" i="48"/>
  <c r="N35" i="48" s="1"/>
  <c r="E35" i="48" s="1"/>
  <c r="M17" i="48"/>
  <c r="N17" i="48" s="1"/>
  <c r="E17" i="48" s="1"/>
  <c r="M46" i="48"/>
  <c r="N46" i="48" s="1"/>
  <c r="E46" i="48" s="1"/>
  <c r="N33" i="48"/>
  <c r="E33" i="48" s="1"/>
  <c r="M20" i="48"/>
  <c r="N20" i="48" s="1"/>
  <c r="E20" i="48" s="1"/>
  <c r="N37" i="48"/>
  <c r="E37" i="48" s="1"/>
  <c r="M11" i="48"/>
  <c r="N11" i="48" s="1"/>
  <c r="E11" i="48" s="1"/>
  <c r="M25" i="48"/>
  <c r="N25" i="48" s="1"/>
  <c r="E25" i="48" s="1"/>
  <c r="M24" i="48"/>
  <c r="N24" i="48" s="1"/>
  <c r="E24" i="48" s="1"/>
  <c r="M18" i="48"/>
  <c r="N18" i="48" s="1"/>
  <c r="E18" i="48" s="1"/>
  <c r="N57" i="48"/>
  <c r="E57" i="48" s="1"/>
  <c r="N48" i="48"/>
  <c r="E48" i="48" s="1"/>
  <c r="M28" i="48"/>
  <c r="N28" i="48" s="1"/>
  <c r="E28" i="48" s="1"/>
  <c r="M47" i="48"/>
  <c r="N47" i="48" s="1"/>
  <c r="E47" i="48" s="1"/>
  <c r="N22" i="48"/>
  <c r="E22" i="48" s="1"/>
  <c r="M56" i="48"/>
  <c r="N56" i="48" s="1"/>
  <c r="E56" i="48" s="1"/>
  <c r="M53" i="48"/>
  <c r="N53" i="48" s="1"/>
  <c r="E53" i="48" s="1"/>
  <c r="M26" i="48"/>
  <c r="N26" i="48" s="1"/>
  <c r="E26" i="48" s="1"/>
  <c r="M23" i="48"/>
  <c r="N23" i="48" s="1"/>
  <c r="E23" i="48" s="1"/>
  <c r="N21" i="48"/>
  <c r="E21" i="48" s="1"/>
  <c r="N41" i="48"/>
  <c r="E41" i="48" s="1"/>
  <c r="N40" i="48"/>
  <c r="E40" i="48" s="1"/>
  <c r="M29" i="48"/>
  <c r="N29" i="48" s="1"/>
  <c r="E29" i="48" s="1"/>
  <c r="M43" i="48"/>
  <c r="N43" i="48" s="1"/>
  <c r="E43" i="48" s="1"/>
  <c r="M52" i="48"/>
  <c r="N52" i="48" s="1"/>
  <c r="E52" i="48" s="1"/>
  <c r="M14" i="48"/>
  <c r="N14" i="48" s="1"/>
  <c r="E14" i="48" s="1"/>
  <c r="M27" i="48"/>
  <c r="N27" i="48" s="1"/>
  <c r="E27" i="48" s="1"/>
  <c r="M42" i="47"/>
  <c r="M31" i="47"/>
  <c r="L20" i="47"/>
  <c r="I7" i="47"/>
  <c r="M62" i="47" s="1"/>
  <c r="M54" i="47"/>
  <c r="M19" i="47"/>
  <c r="M52" i="47"/>
  <c r="M16" i="47"/>
  <c r="L34" i="47"/>
  <c r="L42" i="47"/>
  <c r="L19" i="47"/>
  <c r="L43" i="47"/>
  <c r="L51" i="47"/>
  <c r="L59" i="47"/>
  <c r="L10" i="47"/>
  <c r="L18" i="47"/>
  <c r="L26" i="47"/>
  <c r="L50" i="47"/>
  <c r="L58" i="47"/>
  <c r="L27" i="47"/>
  <c r="L35" i="47"/>
  <c r="L11" i="47"/>
  <c r="L14" i="47"/>
  <c r="L30" i="47"/>
  <c r="L46" i="47"/>
  <c r="N46" i="47" s="1"/>
  <c r="E46" i="47" s="1"/>
  <c r="L15" i="47"/>
  <c r="L31" i="47"/>
  <c r="L39" i="47"/>
  <c r="L55" i="47"/>
  <c r="L22" i="47"/>
  <c r="L38" i="47"/>
  <c r="L54" i="47"/>
  <c r="N54" i="47" s="1"/>
  <c r="E54" i="47" s="1"/>
  <c r="L62" i="47"/>
  <c r="L23" i="47"/>
  <c r="L47" i="47"/>
  <c r="M17" i="47"/>
  <c r="N17" i="47" s="1"/>
  <c r="E17" i="47" s="1"/>
  <c r="M49" i="47"/>
  <c r="N49" i="47" s="1"/>
  <c r="E49" i="47" s="1"/>
  <c r="M18" i="47"/>
  <c r="L16" i="47"/>
  <c r="N16" i="47" s="1"/>
  <c r="E16" i="47" s="1"/>
  <c r="L13" i="47"/>
  <c r="M28" i="47"/>
  <c r="N28" i="47" s="1"/>
  <c r="E28" i="47" s="1"/>
  <c r="M46" i="47"/>
  <c r="M41" i="47"/>
  <c r="M30" i="47"/>
  <c r="M61" i="47"/>
  <c r="N61" i="47" s="1"/>
  <c r="E61" i="47" s="1"/>
  <c r="M56" i="47"/>
  <c r="N56" i="47" s="1"/>
  <c r="E56" i="47" s="1"/>
  <c r="M51" i="47"/>
  <c r="M55" i="47"/>
  <c r="M45" i="47"/>
  <c r="N45" i="47" s="1"/>
  <c r="E45" i="47" s="1"/>
  <c r="M60" i="47"/>
  <c r="N60" i="47"/>
  <c r="E60" i="47" s="1"/>
  <c r="N52" i="47"/>
  <c r="E52" i="47" s="1"/>
  <c r="M38" i="47"/>
  <c r="M27" i="47"/>
  <c r="M58" i="47"/>
  <c r="M43" i="47"/>
  <c r="N41" i="47"/>
  <c r="E41" i="47" s="1"/>
  <c r="M35" i="47"/>
  <c r="L33" i="47"/>
  <c r="M29" i="47"/>
  <c r="N29" i="47" s="1"/>
  <c r="E29" i="47" s="1"/>
  <c r="L24" i="47"/>
  <c r="L12" i="47"/>
  <c r="B6" i="46"/>
  <c r="B7" i="46"/>
  <c r="E10" i="46"/>
  <c r="G10" i="46"/>
  <c r="I6" i="46" s="1"/>
  <c r="L13" i="46" s="1"/>
  <c r="H10" i="46"/>
  <c r="I10" i="46"/>
  <c r="J10" i="46" s="1"/>
  <c r="K10" i="46" s="1"/>
  <c r="L10" i="46"/>
  <c r="G11" i="46"/>
  <c r="H11" i="46"/>
  <c r="I11" i="46" s="1"/>
  <c r="J11" i="46" s="1"/>
  <c r="K11" i="46"/>
  <c r="L11" i="46"/>
  <c r="G12" i="46"/>
  <c r="H12" i="46"/>
  <c r="I12" i="46"/>
  <c r="J12" i="46"/>
  <c r="K12" i="46"/>
  <c r="L12" i="46"/>
  <c r="G13" i="46"/>
  <c r="H13" i="46"/>
  <c r="I13" i="46"/>
  <c r="J13" i="46"/>
  <c r="K13" i="46"/>
  <c r="G14" i="46"/>
  <c r="H14" i="46"/>
  <c r="I14" i="46"/>
  <c r="J14" i="46"/>
  <c r="K14" i="46"/>
  <c r="G15" i="46"/>
  <c r="H15" i="46"/>
  <c r="I15" i="46"/>
  <c r="J15" i="46"/>
  <c r="K15" i="46"/>
  <c r="L15" i="46"/>
  <c r="G16" i="46"/>
  <c r="H16" i="46"/>
  <c r="I16" i="46"/>
  <c r="J16" i="46"/>
  <c r="K16" i="46"/>
  <c r="G17" i="46"/>
  <c r="H17" i="46"/>
  <c r="I17" i="46"/>
  <c r="J17" i="46"/>
  <c r="K17" i="46" s="1"/>
  <c r="G18" i="46"/>
  <c r="L18" i="46" s="1"/>
  <c r="H18" i="46"/>
  <c r="I18" i="46"/>
  <c r="J18" i="46" s="1"/>
  <c r="K18" i="46" s="1"/>
  <c r="G19" i="46"/>
  <c r="L19" i="46" s="1"/>
  <c r="H19" i="46"/>
  <c r="I19" i="46" s="1"/>
  <c r="J19" i="46" s="1"/>
  <c r="K19" i="46" s="1"/>
  <c r="G20" i="46"/>
  <c r="L20" i="46" s="1"/>
  <c r="H20" i="46"/>
  <c r="I20" i="46"/>
  <c r="J20" i="46"/>
  <c r="K20" i="46"/>
  <c r="G21" i="46"/>
  <c r="H21" i="46"/>
  <c r="I21" i="46"/>
  <c r="J21" i="46"/>
  <c r="K21" i="46"/>
  <c r="G22" i="46"/>
  <c r="H22" i="46"/>
  <c r="I22" i="46" s="1"/>
  <c r="J22" i="46" s="1"/>
  <c r="K22" i="46" s="1"/>
  <c r="G23" i="46"/>
  <c r="L23" i="46" s="1"/>
  <c r="H23" i="46"/>
  <c r="I23" i="46"/>
  <c r="J23" i="46" s="1"/>
  <c r="K23" i="46" s="1"/>
  <c r="G24" i="46"/>
  <c r="L24" i="46" s="1"/>
  <c r="H24" i="46"/>
  <c r="I24" i="46"/>
  <c r="J24" i="46"/>
  <c r="K24" i="46" s="1"/>
  <c r="G25" i="46"/>
  <c r="H25" i="46"/>
  <c r="I25" i="46"/>
  <c r="J25" i="46"/>
  <c r="K25" i="46" s="1"/>
  <c r="G26" i="46"/>
  <c r="H26" i="46"/>
  <c r="I26" i="46"/>
  <c r="J26" i="46" s="1"/>
  <c r="K26" i="46" s="1"/>
  <c r="L26" i="46"/>
  <c r="G27" i="46"/>
  <c r="H27" i="46"/>
  <c r="I27" i="46" s="1"/>
  <c r="J27" i="46" s="1"/>
  <c r="K27" i="46"/>
  <c r="L27" i="46"/>
  <c r="G28" i="46"/>
  <c r="H28" i="46"/>
  <c r="I28" i="46"/>
  <c r="J28" i="46"/>
  <c r="K28" i="46"/>
  <c r="L28" i="46"/>
  <c r="G29" i="46"/>
  <c r="H29" i="46"/>
  <c r="I29" i="46"/>
  <c r="J29" i="46"/>
  <c r="K29" i="46"/>
  <c r="L29" i="46"/>
  <c r="G30" i="46"/>
  <c r="H30" i="46"/>
  <c r="I30" i="46"/>
  <c r="J30" i="46"/>
  <c r="K30" i="46"/>
  <c r="L30" i="46"/>
  <c r="G31" i="46"/>
  <c r="H31" i="46"/>
  <c r="I31" i="46"/>
  <c r="J31" i="46"/>
  <c r="K31" i="46"/>
  <c r="L31" i="46"/>
  <c r="G32" i="46"/>
  <c r="L32" i="46" s="1"/>
  <c r="H32" i="46"/>
  <c r="I32" i="46"/>
  <c r="J32" i="46"/>
  <c r="K32" i="46"/>
  <c r="G33" i="46"/>
  <c r="L33" i="46" s="1"/>
  <c r="H33" i="46"/>
  <c r="I33" i="46" s="1"/>
  <c r="J33" i="46" s="1"/>
  <c r="K33" i="46" s="1"/>
  <c r="G34" i="46"/>
  <c r="L34" i="46" s="1"/>
  <c r="H34" i="46"/>
  <c r="I34" i="46"/>
  <c r="J34" i="46" s="1"/>
  <c r="K34" i="46" s="1"/>
  <c r="G35" i="46"/>
  <c r="H35" i="46"/>
  <c r="I35" i="46" s="1"/>
  <c r="J35" i="46" s="1"/>
  <c r="K35" i="46"/>
  <c r="L35" i="46"/>
  <c r="G36" i="46"/>
  <c r="L36" i="46" s="1"/>
  <c r="H36" i="46"/>
  <c r="I36" i="46"/>
  <c r="J36" i="46"/>
  <c r="K36" i="46"/>
  <c r="G37" i="46"/>
  <c r="H37" i="46"/>
  <c r="I37" i="46"/>
  <c r="J37" i="46"/>
  <c r="K37" i="46" s="1"/>
  <c r="G38" i="46"/>
  <c r="H38" i="46"/>
  <c r="I38" i="46"/>
  <c r="J38" i="46"/>
  <c r="K38" i="46" s="1"/>
  <c r="G39" i="46"/>
  <c r="L39" i="46" s="1"/>
  <c r="H39" i="46"/>
  <c r="I39" i="46"/>
  <c r="J39" i="46"/>
  <c r="K39" i="46"/>
  <c r="G40" i="46"/>
  <c r="H40" i="46"/>
  <c r="I40" i="46"/>
  <c r="J40" i="46"/>
  <c r="K40" i="46"/>
  <c r="G41" i="46"/>
  <c r="H41" i="46"/>
  <c r="I41" i="46"/>
  <c r="J41" i="46"/>
  <c r="K41" i="46" s="1"/>
  <c r="G42" i="46"/>
  <c r="H42" i="46"/>
  <c r="I42" i="46"/>
  <c r="J42" i="46" s="1"/>
  <c r="K42" i="46" s="1"/>
  <c r="G43" i="46"/>
  <c r="L43" i="46" s="1"/>
  <c r="H43" i="46"/>
  <c r="I43" i="46" s="1"/>
  <c r="J43" i="46" s="1"/>
  <c r="K43" i="46"/>
  <c r="G44" i="46"/>
  <c r="L44" i="46" s="1"/>
  <c r="H44" i="46"/>
  <c r="I44" i="46"/>
  <c r="J44" i="46"/>
  <c r="K44" i="46"/>
  <c r="G45" i="46"/>
  <c r="H45" i="46"/>
  <c r="I45" i="46"/>
  <c r="J45" i="46"/>
  <c r="K45" i="46"/>
  <c r="L45" i="46"/>
  <c r="G46" i="46"/>
  <c r="H46" i="46"/>
  <c r="I46" i="46"/>
  <c r="J46" i="46"/>
  <c r="K46" i="46"/>
  <c r="L46" i="46"/>
  <c r="G47" i="46"/>
  <c r="L47" i="46" s="1"/>
  <c r="H47" i="46"/>
  <c r="I47" i="46" s="1"/>
  <c r="J47" i="46" s="1"/>
  <c r="K47" i="46" s="1"/>
  <c r="G48" i="46"/>
  <c r="L48" i="46" s="1"/>
  <c r="H48" i="46"/>
  <c r="I48" i="46"/>
  <c r="J48" i="46" s="1"/>
  <c r="K48" i="46" s="1"/>
  <c r="G49" i="46"/>
  <c r="L49" i="46" s="1"/>
  <c r="H49" i="46"/>
  <c r="I49" i="46"/>
  <c r="J49" i="46"/>
  <c r="K49" i="46" s="1"/>
  <c r="G50" i="46"/>
  <c r="H50" i="46"/>
  <c r="I50" i="46"/>
  <c r="J50" i="46" s="1"/>
  <c r="K50" i="46" s="1"/>
  <c r="L50" i="46"/>
  <c r="G51" i="46"/>
  <c r="H51" i="46"/>
  <c r="I51" i="46" s="1"/>
  <c r="J51" i="46" s="1"/>
  <c r="K51" i="46"/>
  <c r="L51" i="46"/>
  <c r="G52" i="46"/>
  <c r="H52" i="46"/>
  <c r="I52" i="46"/>
  <c r="J52" i="46"/>
  <c r="K52" i="46"/>
  <c r="L52" i="46"/>
  <c r="G53" i="46"/>
  <c r="H53" i="46"/>
  <c r="I53" i="46"/>
  <c r="J53" i="46"/>
  <c r="K53" i="46"/>
  <c r="L53" i="46"/>
  <c r="G54" i="46"/>
  <c r="H54" i="46"/>
  <c r="I54" i="46"/>
  <c r="J54" i="46"/>
  <c r="K54" i="46"/>
  <c r="L54" i="46"/>
  <c r="G55" i="46"/>
  <c r="H55" i="46"/>
  <c r="I55" i="46"/>
  <c r="J55" i="46"/>
  <c r="K55" i="46"/>
  <c r="L55" i="46"/>
  <c r="G56" i="46"/>
  <c r="H56" i="46"/>
  <c r="I56" i="46"/>
  <c r="J56" i="46"/>
  <c r="K56" i="46"/>
  <c r="G57" i="46"/>
  <c r="L57" i="46" s="1"/>
  <c r="H57" i="46"/>
  <c r="I57" i="46"/>
  <c r="J57" i="46"/>
  <c r="K57" i="46" s="1"/>
  <c r="G58" i="46"/>
  <c r="L58" i="46" s="1"/>
  <c r="H58" i="46"/>
  <c r="I58" i="46" s="1"/>
  <c r="J58" i="46" s="1"/>
  <c r="K58" i="46" s="1"/>
  <c r="G59" i="46"/>
  <c r="L59" i="46" s="1"/>
  <c r="H59" i="46"/>
  <c r="I59" i="46" s="1"/>
  <c r="J59" i="46" s="1"/>
  <c r="K59" i="46"/>
  <c r="G60" i="46"/>
  <c r="L60" i="46" s="1"/>
  <c r="H60" i="46"/>
  <c r="I60" i="46"/>
  <c r="J60" i="46"/>
  <c r="K60" i="46" s="1"/>
  <c r="G61" i="46"/>
  <c r="H61" i="46"/>
  <c r="I61" i="46"/>
  <c r="J61" i="46" s="1"/>
  <c r="K61" i="46" s="1"/>
  <c r="G62" i="46"/>
  <c r="L62" i="46" s="1"/>
  <c r="H62" i="46"/>
  <c r="I62" i="46"/>
  <c r="J62" i="46" s="1"/>
  <c r="K62" i="46" s="1"/>
  <c r="N18" i="47" l="1"/>
  <c r="E18" i="47" s="1"/>
  <c r="N38" i="47"/>
  <c r="E38" i="47" s="1"/>
  <c r="N10" i="47"/>
  <c r="M32" i="47"/>
  <c r="N32" i="47" s="1"/>
  <c r="E32" i="47" s="1"/>
  <c r="M39" i="47"/>
  <c r="N39" i="47" s="1"/>
  <c r="E39" i="47" s="1"/>
  <c r="M47" i="47"/>
  <c r="N47" i="47" s="1"/>
  <c r="E47" i="47" s="1"/>
  <c r="N22" i="47"/>
  <c r="E22" i="47" s="1"/>
  <c r="M10" i="47"/>
  <c r="M57" i="47"/>
  <c r="N57" i="47" s="1"/>
  <c r="E57" i="47" s="1"/>
  <c r="M11" i="47"/>
  <c r="N11" i="47" s="1"/>
  <c r="E11" i="47" s="1"/>
  <c r="M20" i="47"/>
  <c r="N20" i="47" s="1"/>
  <c r="E20" i="47" s="1"/>
  <c r="M23" i="47"/>
  <c r="N23" i="47" s="1"/>
  <c r="E23" i="47" s="1"/>
  <c r="N62" i="47"/>
  <c r="E62" i="47" s="1"/>
  <c r="N30" i="47"/>
  <c r="E30" i="47" s="1"/>
  <c r="N55" i="47"/>
  <c r="E55" i="47" s="1"/>
  <c r="N12" i="47"/>
  <c r="E12" i="47" s="1"/>
  <c r="M48" i="47"/>
  <c r="N48" i="47" s="1"/>
  <c r="E48" i="47" s="1"/>
  <c r="M12" i="47"/>
  <c r="M21" i="47"/>
  <c r="N21" i="47" s="1"/>
  <c r="E21" i="47" s="1"/>
  <c r="M40" i="47"/>
  <c r="N40" i="47" s="1"/>
  <c r="E40" i="47" s="1"/>
  <c r="N27" i="47"/>
  <c r="E27" i="47" s="1"/>
  <c r="N43" i="47"/>
  <c r="E43" i="47" s="1"/>
  <c r="M14" i="47"/>
  <c r="N14" i="47" s="1"/>
  <c r="E14" i="47" s="1"/>
  <c r="N51" i="47"/>
  <c r="E51" i="47" s="1"/>
  <c r="N24" i="47"/>
  <c r="E24" i="47" s="1"/>
  <c r="M53" i="47"/>
  <c r="N53" i="47" s="1"/>
  <c r="E53" i="47" s="1"/>
  <c r="M59" i="47"/>
  <c r="N59" i="47" s="1"/>
  <c r="E59" i="47" s="1"/>
  <c r="M15" i="47"/>
  <c r="M36" i="47"/>
  <c r="N36" i="47" s="1"/>
  <c r="E36" i="47" s="1"/>
  <c r="M50" i="47"/>
  <c r="N50" i="47" s="1"/>
  <c r="E50" i="47" s="1"/>
  <c r="N31" i="47"/>
  <c r="E31" i="47" s="1"/>
  <c r="N58" i="47"/>
  <c r="E58" i="47" s="1"/>
  <c r="N19" i="47"/>
  <c r="E19" i="47" s="1"/>
  <c r="M13" i="47"/>
  <c r="N13" i="47" s="1"/>
  <c r="E13" i="47" s="1"/>
  <c r="M22" i="47"/>
  <c r="M34" i="47"/>
  <c r="N34" i="47" s="1"/>
  <c r="E34" i="47" s="1"/>
  <c r="N35" i="47"/>
  <c r="E35" i="47" s="1"/>
  <c r="M26" i="47"/>
  <c r="N26" i="47" s="1"/>
  <c r="E26" i="47" s="1"/>
  <c r="M33" i="47"/>
  <c r="N33" i="47" s="1"/>
  <c r="E33" i="47" s="1"/>
  <c r="M24" i="47"/>
  <c r="M44" i="47"/>
  <c r="N44" i="47" s="1"/>
  <c r="E44" i="47" s="1"/>
  <c r="N15" i="47"/>
  <c r="E15" i="47" s="1"/>
  <c r="N42" i="47"/>
  <c r="E42" i="47" s="1"/>
  <c r="M25" i="47"/>
  <c r="N25" i="47" s="1"/>
  <c r="E25" i="47" s="1"/>
  <c r="M37" i="47"/>
  <c r="N37" i="47" s="1"/>
  <c r="E37" i="47" s="1"/>
  <c r="M49" i="46"/>
  <c r="N49" i="46" s="1"/>
  <c r="E49" i="46" s="1"/>
  <c r="M19" i="46"/>
  <c r="N19" i="46" s="1"/>
  <c r="E19" i="46" s="1"/>
  <c r="M23" i="46"/>
  <c r="N23" i="46" s="1"/>
  <c r="E23" i="46" s="1"/>
  <c r="N13" i="46"/>
  <c r="E13" i="46" s="1"/>
  <c r="N53" i="46"/>
  <c r="E53" i="46" s="1"/>
  <c r="M14" i="46"/>
  <c r="M53" i="46"/>
  <c r="M24" i="46"/>
  <c r="N24" i="46" s="1"/>
  <c r="E24" i="46" s="1"/>
  <c r="M12" i="46"/>
  <c r="N32" i="46"/>
  <c r="E32" i="46" s="1"/>
  <c r="M13" i="46"/>
  <c r="M10" i="46"/>
  <c r="N10" i="46" s="1"/>
  <c r="M59" i="46"/>
  <c r="N59" i="46" s="1"/>
  <c r="E59" i="46" s="1"/>
  <c r="M37" i="46"/>
  <c r="M61" i="46"/>
  <c r="M48" i="46"/>
  <c r="N48" i="46" s="1"/>
  <c r="E48" i="46" s="1"/>
  <c r="M35" i="46"/>
  <c r="N35" i="46" s="1"/>
  <c r="E35" i="46" s="1"/>
  <c r="M58" i="46"/>
  <c r="N58" i="46" s="1"/>
  <c r="E58" i="46" s="1"/>
  <c r="M60" i="46"/>
  <c r="N60" i="46" s="1"/>
  <c r="E60" i="46" s="1"/>
  <c r="M38" i="46"/>
  <c r="M36" i="46"/>
  <c r="N36" i="46" s="1"/>
  <c r="E36" i="46" s="1"/>
  <c r="N12" i="46"/>
  <c r="E12" i="46" s="1"/>
  <c r="M39" i="46"/>
  <c r="N39" i="46" s="1"/>
  <c r="E39" i="46" s="1"/>
  <c r="N55" i="46"/>
  <c r="E55" i="46" s="1"/>
  <c r="M56" i="46"/>
  <c r="M32" i="46"/>
  <c r="L25" i="46"/>
  <c r="L22" i="46"/>
  <c r="L21" i="46"/>
  <c r="L40" i="46"/>
  <c r="N40" i="46" s="1"/>
  <c r="E40" i="46" s="1"/>
  <c r="I7" i="46"/>
  <c r="M62" i="46" s="1"/>
  <c r="N62" i="46" s="1"/>
  <c r="E62" i="46" s="1"/>
  <c r="L16" i="46"/>
  <c r="M40" i="46"/>
  <c r="M15" i="46"/>
  <c r="N15" i="46" s="1"/>
  <c r="E15" i="46" s="1"/>
  <c r="M55" i="46"/>
  <c r="N31" i="46"/>
  <c r="E31" i="46" s="1"/>
  <c r="M16" i="46"/>
  <c r="M31" i="46"/>
  <c r="L42" i="46"/>
  <c r="L61" i="46"/>
  <c r="N61" i="46" s="1"/>
  <c r="E61" i="46" s="1"/>
  <c r="L41" i="46"/>
  <c r="L38" i="46"/>
  <c r="N38" i="46" s="1"/>
  <c r="E38" i="46" s="1"/>
  <c r="L37" i="46"/>
  <c r="L56" i="46"/>
  <c r="N56" i="46" s="1"/>
  <c r="E56" i="46" s="1"/>
  <c r="L17" i="46"/>
  <c r="L14" i="46"/>
  <c r="B6" i="45"/>
  <c r="B7" i="45"/>
  <c r="E10" i="45"/>
  <c r="G10" i="45"/>
  <c r="H10" i="45"/>
  <c r="I10" i="45"/>
  <c r="J10" i="45" s="1"/>
  <c r="K10" i="45" s="1"/>
  <c r="G11" i="45"/>
  <c r="H11" i="45"/>
  <c r="I11" i="45" s="1"/>
  <c r="J11" i="45" s="1"/>
  <c r="K11" i="45" s="1"/>
  <c r="G12" i="45"/>
  <c r="H12" i="45"/>
  <c r="I12" i="45" s="1"/>
  <c r="J12" i="45" s="1"/>
  <c r="K12" i="45" s="1"/>
  <c r="G13" i="45"/>
  <c r="H13" i="45"/>
  <c r="I13" i="45"/>
  <c r="J13" i="45"/>
  <c r="K13" i="45"/>
  <c r="G14" i="45"/>
  <c r="H14" i="45"/>
  <c r="I14" i="45"/>
  <c r="J14" i="45"/>
  <c r="K14" i="45"/>
  <c r="G15" i="45"/>
  <c r="H15" i="45"/>
  <c r="I15" i="45"/>
  <c r="J15" i="45"/>
  <c r="K15" i="45"/>
  <c r="G16" i="45"/>
  <c r="H16" i="45"/>
  <c r="I16" i="45"/>
  <c r="J16" i="45" s="1"/>
  <c r="K16" i="45" s="1"/>
  <c r="G17" i="45"/>
  <c r="H17" i="45"/>
  <c r="I17" i="45"/>
  <c r="J17" i="45"/>
  <c r="K17" i="45" s="1"/>
  <c r="G18" i="45"/>
  <c r="H18" i="45"/>
  <c r="I18" i="45" s="1"/>
  <c r="J18" i="45" s="1"/>
  <c r="K18" i="45" s="1"/>
  <c r="G19" i="45"/>
  <c r="H19" i="45"/>
  <c r="I19" i="45" s="1"/>
  <c r="J19" i="45" s="1"/>
  <c r="K19" i="45" s="1"/>
  <c r="G20" i="45"/>
  <c r="H20" i="45"/>
  <c r="I20" i="45" s="1"/>
  <c r="J20" i="45" s="1"/>
  <c r="K20" i="45" s="1"/>
  <c r="G21" i="45"/>
  <c r="H21" i="45"/>
  <c r="I21" i="45"/>
  <c r="J21" i="45"/>
  <c r="K21" i="45"/>
  <c r="G22" i="45"/>
  <c r="H22" i="45"/>
  <c r="I22" i="45"/>
  <c r="J22" i="45"/>
  <c r="K22" i="45"/>
  <c r="G23" i="45"/>
  <c r="H23" i="45"/>
  <c r="I23" i="45"/>
  <c r="J23" i="45"/>
  <c r="K23" i="45"/>
  <c r="G24" i="45"/>
  <c r="H24" i="45"/>
  <c r="I24" i="45"/>
  <c r="J24" i="45"/>
  <c r="K24" i="45"/>
  <c r="G25" i="45"/>
  <c r="H25" i="45"/>
  <c r="I25" i="45"/>
  <c r="J25" i="45" s="1"/>
  <c r="K25" i="45" s="1"/>
  <c r="G26" i="45"/>
  <c r="H26" i="45"/>
  <c r="I26" i="45"/>
  <c r="J26" i="45" s="1"/>
  <c r="K26" i="45" s="1"/>
  <c r="G27" i="45"/>
  <c r="H27" i="45"/>
  <c r="I27" i="45" s="1"/>
  <c r="J27" i="45" s="1"/>
  <c r="K27" i="45" s="1"/>
  <c r="G28" i="45"/>
  <c r="H28" i="45"/>
  <c r="I28" i="45" s="1"/>
  <c r="J28" i="45" s="1"/>
  <c r="K28" i="45" s="1"/>
  <c r="G29" i="45"/>
  <c r="H29" i="45"/>
  <c r="I29" i="45"/>
  <c r="J29" i="45"/>
  <c r="K29" i="45"/>
  <c r="G30" i="45"/>
  <c r="H30" i="45"/>
  <c r="I30" i="45"/>
  <c r="J30" i="45"/>
  <c r="K30" i="45"/>
  <c r="G31" i="45"/>
  <c r="H31" i="45"/>
  <c r="I31" i="45"/>
  <c r="J31" i="45"/>
  <c r="K31" i="45"/>
  <c r="G32" i="45"/>
  <c r="H32" i="45"/>
  <c r="I32" i="45"/>
  <c r="J32" i="45"/>
  <c r="K32" i="45"/>
  <c r="G33" i="45"/>
  <c r="H33" i="45"/>
  <c r="I33" i="45"/>
  <c r="J33" i="45"/>
  <c r="K33" i="45" s="1"/>
  <c r="G34" i="45"/>
  <c r="H34" i="45"/>
  <c r="I34" i="45"/>
  <c r="J34" i="45" s="1"/>
  <c r="K34" i="45" s="1"/>
  <c r="G35" i="45"/>
  <c r="H35" i="45"/>
  <c r="I35" i="45" s="1"/>
  <c r="J35" i="45" s="1"/>
  <c r="K35" i="45" s="1"/>
  <c r="G36" i="45"/>
  <c r="H36" i="45"/>
  <c r="I36" i="45" s="1"/>
  <c r="J36" i="45" s="1"/>
  <c r="K36" i="45" s="1"/>
  <c r="G37" i="45"/>
  <c r="H37" i="45"/>
  <c r="I37" i="45"/>
  <c r="J37" i="45"/>
  <c r="K37" i="45"/>
  <c r="G38" i="45"/>
  <c r="H38" i="45"/>
  <c r="I38" i="45"/>
  <c r="J38" i="45"/>
  <c r="K38" i="45"/>
  <c r="G39" i="45"/>
  <c r="H39" i="45"/>
  <c r="I39" i="45"/>
  <c r="J39" i="45"/>
  <c r="K39" i="45"/>
  <c r="G40" i="45"/>
  <c r="H40" i="45"/>
  <c r="I40" i="45"/>
  <c r="J40" i="45"/>
  <c r="K40" i="45"/>
  <c r="G41" i="45"/>
  <c r="H41" i="45"/>
  <c r="I41" i="45"/>
  <c r="J41" i="45"/>
  <c r="K41" i="45" s="1"/>
  <c r="G42" i="45"/>
  <c r="H42" i="45"/>
  <c r="I42" i="45"/>
  <c r="J42" i="45" s="1"/>
  <c r="K42" i="45" s="1"/>
  <c r="G43" i="45"/>
  <c r="H43" i="45"/>
  <c r="I43" i="45" s="1"/>
  <c r="J43" i="45" s="1"/>
  <c r="K43" i="45" s="1"/>
  <c r="G44" i="45"/>
  <c r="H44" i="45"/>
  <c r="I44" i="45" s="1"/>
  <c r="J44" i="45" s="1"/>
  <c r="K44" i="45" s="1"/>
  <c r="G45" i="45"/>
  <c r="H45" i="45"/>
  <c r="I45" i="45"/>
  <c r="J45" i="45"/>
  <c r="K45" i="45"/>
  <c r="G46" i="45"/>
  <c r="H46" i="45"/>
  <c r="I46" i="45"/>
  <c r="J46" i="45"/>
  <c r="K46" i="45"/>
  <c r="G47" i="45"/>
  <c r="H47" i="45"/>
  <c r="I47" i="45"/>
  <c r="J47" i="45"/>
  <c r="K47" i="45"/>
  <c r="G48" i="45"/>
  <c r="H48" i="45"/>
  <c r="I48" i="45"/>
  <c r="J48" i="45"/>
  <c r="K48" i="45"/>
  <c r="G49" i="45"/>
  <c r="H49" i="45"/>
  <c r="I49" i="45" s="1"/>
  <c r="J49" i="45" s="1"/>
  <c r="K49" i="45" s="1"/>
  <c r="G50" i="45"/>
  <c r="H50" i="45"/>
  <c r="I50" i="45"/>
  <c r="J50" i="45" s="1"/>
  <c r="K50" i="45" s="1"/>
  <c r="G51" i="45"/>
  <c r="H51" i="45"/>
  <c r="I51" i="45" s="1"/>
  <c r="J51" i="45" s="1"/>
  <c r="K51" i="45" s="1"/>
  <c r="G52" i="45"/>
  <c r="H52" i="45"/>
  <c r="I52" i="45" s="1"/>
  <c r="J52" i="45" s="1"/>
  <c r="K52" i="45" s="1"/>
  <c r="G53" i="45"/>
  <c r="H53" i="45"/>
  <c r="I53" i="45"/>
  <c r="J53" i="45"/>
  <c r="K53" i="45"/>
  <c r="G54" i="45"/>
  <c r="H54" i="45"/>
  <c r="I54" i="45"/>
  <c r="J54" i="45"/>
  <c r="K54" i="45"/>
  <c r="G55" i="45"/>
  <c r="H55" i="45"/>
  <c r="I55" i="45"/>
  <c r="J55" i="45"/>
  <c r="K55" i="45"/>
  <c r="G56" i="45"/>
  <c r="H56" i="45"/>
  <c r="I56" i="45"/>
  <c r="J56" i="45"/>
  <c r="K56" i="45" s="1"/>
  <c r="G57" i="45"/>
  <c r="H57" i="45"/>
  <c r="I57" i="45"/>
  <c r="J57" i="45"/>
  <c r="K57" i="45" s="1"/>
  <c r="G58" i="45"/>
  <c r="H58" i="45"/>
  <c r="I58" i="45" s="1"/>
  <c r="J58" i="45" s="1"/>
  <c r="K58" i="45" s="1"/>
  <c r="G59" i="45"/>
  <c r="H59" i="45"/>
  <c r="I59" i="45" s="1"/>
  <c r="J59" i="45" s="1"/>
  <c r="K59" i="45" s="1"/>
  <c r="G60" i="45"/>
  <c r="H60" i="45"/>
  <c r="I60" i="45" s="1"/>
  <c r="J60" i="45" s="1"/>
  <c r="K60" i="45" s="1"/>
  <c r="G61" i="45"/>
  <c r="H61" i="45"/>
  <c r="I61" i="45"/>
  <c r="J61" i="45"/>
  <c r="K61" i="45"/>
  <c r="G62" i="45"/>
  <c r="H62" i="45"/>
  <c r="I62" i="45"/>
  <c r="J62" i="45"/>
  <c r="K62" i="45" s="1"/>
  <c r="N37" i="46" l="1"/>
  <c r="E37" i="46" s="1"/>
  <c r="N16" i="46"/>
  <c r="E16" i="46" s="1"/>
  <c r="M34" i="46"/>
  <c r="N34" i="46" s="1"/>
  <c r="E34" i="46" s="1"/>
  <c r="N22" i="46"/>
  <c r="E22" i="46" s="1"/>
  <c r="N14" i="46"/>
  <c r="E14" i="46" s="1"/>
  <c r="M43" i="46"/>
  <c r="N43" i="46" s="1"/>
  <c r="E43" i="46" s="1"/>
  <c r="M57" i="46"/>
  <c r="N57" i="46" s="1"/>
  <c r="E57" i="46" s="1"/>
  <c r="M42" i="46"/>
  <c r="N42" i="46" s="1"/>
  <c r="E42" i="46" s="1"/>
  <c r="M44" i="46"/>
  <c r="N44" i="46" s="1"/>
  <c r="E44" i="46" s="1"/>
  <c r="M27" i="46"/>
  <c r="N27" i="46" s="1"/>
  <c r="E27" i="46" s="1"/>
  <c r="M26" i="46"/>
  <c r="N26" i="46" s="1"/>
  <c r="E26" i="46" s="1"/>
  <c r="M25" i="46"/>
  <c r="N25" i="46" s="1"/>
  <c r="E25" i="46" s="1"/>
  <c r="M29" i="46"/>
  <c r="N29" i="46" s="1"/>
  <c r="E29" i="46" s="1"/>
  <c r="M30" i="46"/>
  <c r="N30" i="46" s="1"/>
  <c r="E30" i="46" s="1"/>
  <c r="M18" i="46"/>
  <c r="N18" i="46" s="1"/>
  <c r="E18" i="46" s="1"/>
  <c r="M20" i="46"/>
  <c r="N20" i="46" s="1"/>
  <c r="E20" i="46" s="1"/>
  <c r="M17" i="46"/>
  <c r="N17" i="46" s="1"/>
  <c r="E17" i="46" s="1"/>
  <c r="M21" i="46"/>
  <c r="N21" i="46" s="1"/>
  <c r="E21" i="46" s="1"/>
  <c r="M41" i="46"/>
  <c r="N41" i="46" s="1"/>
  <c r="E41" i="46" s="1"/>
  <c r="M45" i="46"/>
  <c r="N45" i="46" s="1"/>
  <c r="E45" i="46" s="1"/>
  <c r="M46" i="46"/>
  <c r="N46" i="46" s="1"/>
  <c r="E46" i="46" s="1"/>
  <c r="M28" i="46"/>
  <c r="N28" i="46" s="1"/>
  <c r="E28" i="46" s="1"/>
  <c r="M51" i="46"/>
  <c r="N51" i="46" s="1"/>
  <c r="E51" i="46" s="1"/>
  <c r="M11" i="46"/>
  <c r="N11" i="46" s="1"/>
  <c r="E11" i="46" s="1"/>
  <c r="M50" i="46"/>
  <c r="N50" i="46" s="1"/>
  <c r="E50" i="46" s="1"/>
  <c r="M52" i="46"/>
  <c r="N52" i="46" s="1"/>
  <c r="E52" i="46" s="1"/>
  <c r="M47" i="46"/>
  <c r="N47" i="46" s="1"/>
  <c r="E47" i="46" s="1"/>
  <c r="M22" i="46"/>
  <c r="M33" i="46"/>
  <c r="N33" i="46" s="1"/>
  <c r="E33" i="46" s="1"/>
  <c r="M54" i="46"/>
  <c r="N54" i="46" s="1"/>
  <c r="E54" i="46" s="1"/>
  <c r="L58" i="45"/>
  <c r="L42" i="45"/>
  <c r="M25" i="45"/>
  <c r="L20" i="45"/>
  <c r="M56" i="45"/>
  <c r="I7" i="45"/>
  <c r="M10" i="45"/>
  <c r="I6" i="45"/>
  <c r="L10" i="45"/>
  <c r="L25" i="45"/>
  <c r="N25" i="45" s="1"/>
  <c r="E25" i="45" s="1"/>
  <c r="L36" i="45"/>
  <c r="L43" i="45"/>
  <c r="L41" i="45"/>
  <c r="L52" i="45"/>
  <c r="L50" i="45"/>
  <c r="M40" i="45"/>
  <c r="M35" i="45"/>
  <c r="M31" i="45"/>
  <c r="B6" i="44"/>
  <c r="B7" i="44"/>
  <c r="E10" i="44"/>
  <c r="G10" i="44"/>
  <c r="H10" i="44"/>
  <c r="I10" i="44"/>
  <c r="J10" i="44" s="1"/>
  <c r="K10" i="44" s="1"/>
  <c r="G11" i="44"/>
  <c r="H11" i="44"/>
  <c r="I11" i="44" s="1"/>
  <c r="J11" i="44" s="1"/>
  <c r="K11" i="44" s="1"/>
  <c r="G12" i="44"/>
  <c r="H12" i="44"/>
  <c r="I12" i="44" s="1"/>
  <c r="J12" i="44" s="1"/>
  <c r="K12" i="44" s="1"/>
  <c r="G13" i="44"/>
  <c r="H13" i="44"/>
  <c r="I13" i="44"/>
  <c r="J13" i="44"/>
  <c r="K13" i="44"/>
  <c r="G14" i="44"/>
  <c r="H14" i="44"/>
  <c r="I14" i="44"/>
  <c r="J14" i="44"/>
  <c r="K14" i="44"/>
  <c r="G15" i="44"/>
  <c r="H15" i="44"/>
  <c r="I15" i="44"/>
  <c r="J15" i="44"/>
  <c r="K15" i="44"/>
  <c r="G16" i="44"/>
  <c r="H16" i="44"/>
  <c r="I16" i="44"/>
  <c r="J16" i="44"/>
  <c r="K16" i="44"/>
  <c r="G17" i="44"/>
  <c r="H17" i="44"/>
  <c r="I17" i="44" s="1"/>
  <c r="J17" i="44" s="1"/>
  <c r="K17" i="44" s="1"/>
  <c r="G18" i="44"/>
  <c r="H18" i="44"/>
  <c r="I18" i="44"/>
  <c r="J18" i="44" s="1"/>
  <c r="K18" i="44" s="1"/>
  <c r="G19" i="44"/>
  <c r="H19" i="44"/>
  <c r="I19" i="44" s="1"/>
  <c r="J19" i="44" s="1"/>
  <c r="K19" i="44" s="1"/>
  <c r="G20" i="44"/>
  <c r="H20" i="44"/>
  <c r="I20" i="44" s="1"/>
  <c r="J20" i="44" s="1"/>
  <c r="K20" i="44"/>
  <c r="G21" i="44"/>
  <c r="H21" i="44"/>
  <c r="I21" i="44"/>
  <c r="J21" i="44"/>
  <c r="K21" i="44"/>
  <c r="G22" i="44"/>
  <c r="H22" i="44"/>
  <c r="I22" i="44"/>
  <c r="J22" i="44"/>
  <c r="K22" i="44"/>
  <c r="G23" i="44"/>
  <c r="H23" i="44"/>
  <c r="I23" i="44" s="1"/>
  <c r="J23" i="44" s="1"/>
  <c r="K23" i="44" s="1"/>
  <c r="G24" i="44"/>
  <c r="H24" i="44"/>
  <c r="I24" i="44"/>
  <c r="J24" i="44" s="1"/>
  <c r="K24" i="44" s="1"/>
  <c r="G25" i="44"/>
  <c r="H25" i="44"/>
  <c r="I25" i="44"/>
  <c r="J25" i="44"/>
  <c r="K25" i="44" s="1"/>
  <c r="G26" i="44"/>
  <c r="H26" i="44"/>
  <c r="I26" i="44"/>
  <c r="J26" i="44" s="1"/>
  <c r="K26" i="44" s="1"/>
  <c r="G27" i="44"/>
  <c r="H27" i="44"/>
  <c r="I27" i="44" s="1"/>
  <c r="J27" i="44" s="1"/>
  <c r="K27" i="44" s="1"/>
  <c r="G28" i="44"/>
  <c r="H28" i="44"/>
  <c r="I28" i="44" s="1"/>
  <c r="J28" i="44" s="1"/>
  <c r="K28" i="44"/>
  <c r="G29" i="44"/>
  <c r="H29" i="44"/>
  <c r="I29" i="44"/>
  <c r="J29" i="44"/>
  <c r="K29" i="44"/>
  <c r="G30" i="44"/>
  <c r="H30" i="44"/>
  <c r="I30" i="44"/>
  <c r="J30" i="44" s="1"/>
  <c r="K30" i="44" s="1"/>
  <c r="G31" i="44"/>
  <c r="H31" i="44"/>
  <c r="I31" i="44"/>
  <c r="J31" i="44"/>
  <c r="K31" i="44"/>
  <c r="G32" i="44"/>
  <c r="H32" i="44"/>
  <c r="I32" i="44"/>
  <c r="J32" i="44"/>
  <c r="K32" i="44"/>
  <c r="G33" i="44"/>
  <c r="H33" i="44"/>
  <c r="I33" i="44" s="1"/>
  <c r="J33" i="44" s="1"/>
  <c r="K33" i="44" s="1"/>
  <c r="G34" i="44"/>
  <c r="H34" i="44"/>
  <c r="I34" i="44"/>
  <c r="J34" i="44" s="1"/>
  <c r="K34" i="44" s="1"/>
  <c r="G35" i="44"/>
  <c r="H35" i="44"/>
  <c r="I35" i="44" s="1"/>
  <c r="J35" i="44" s="1"/>
  <c r="K35" i="44" s="1"/>
  <c r="G36" i="44"/>
  <c r="H36" i="44"/>
  <c r="I36" i="44" s="1"/>
  <c r="J36" i="44" s="1"/>
  <c r="K36" i="44"/>
  <c r="G37" i="44"/>
  <c r="H37" i="44"/>
  <c r="I37" i="44"/>
  <c r="J37" i="44"/>
  <c r="K37" i="44"/>
  <c r="G38" i="44"/>
  <c r="H38" i="44"/>
  <c r="I38" i="44"/>
  <c r="J38" i="44"/>
  <c r="K38" i="44"/>
  <c r="G39" i="44"/>
  <c r="H39" i="44"/>
  <c r="I39" i="44" s="1"/>
  <c r="J39" i="44" s="1"/>
  <c r="K39" i="44" s="1"/>
  <c r="G40" i="44"/>
  <c r="H40" i="44"/>
  <c r="I40" i="44"/>
  <c r="J40" i="44" s="1"/>
  <c r="K40" i="44" s="1"/>
  <c r="G41" i="44"/>
  <c r="H41" i="44"/>
  <c r="I41" i="44"/>
  <c r="J41" i="44"/>
  <c r="K41" i="44" s="1"/>
  <c r="G42" i="44"/>
  <c r="H42" i="44"/>
  <c r="I42" i="44"/>
  <c r="J42" i="44" s="1"/>
  <c r="K42" i="44" s="1"/>
  <c r="G43" i="44"/>
  <c r="H43" i="44"/>
  <c r="I43" i="44" s="1"/>
  <c r="J43" i="44" s="1"/>
  <c r="K43" i="44" s="1"/>
  <c r="G44" i="44"/>
  <c r="H44" i="44"/>
  <c r="I44" i="44" s="1"/>
  <c r="J44" i="44" s="1"/>
  <c r="K44" i="44"/>
  <c r="G45" i="44"/>
  <c r="H45" i="44"/>
  <c r="I45" i="44"/>
  <c r="J45" i="44"/>
  <c r="K45" i="44"/>
  <c r="G46" i="44"/>
  <c r="H46" i="44"/>
  <c r="I46" i="44"/>
  <c r="J46" i="44" s="1"/>
  <c r="K46" i="44" s="1"/>
  <c r="G47" i="44"/>
  <c r="H47" i="44"/>
  <c r="I47" i="44"/>
  <c r="J47" i="44"/>
  <c r="K47" i="44"/>
  <c r="G48" i="44"/>
  <c r="H48" i="44"/>
  <c r="I48" i="44"/>
  <c r="J48" i="44"/>
  <c r="K48" i="44"/>
  <c r="G49" i="44"/>
  <c r="H49" i="44"/>
  <c r="I49" i="44" s="1"/>
  <c r="J49" i="44" s="1"/>
  <c r="K49" i="44" s="1"/>
  <c r="G50" i="44"/>
  <c r="H50" i="44"/>
  <c r="I50" i="44"/>
  <c r="J50" i="44" s="1"/>
  <c r="K50" i="44" s="1"/>
  <c r="G51" i="44"/>
  <c r="H51" i="44"/>
  <c r="I51" i="44" s="1"/>
  <c r="J51" i="44" s="1"/>
  <c r="K51" i="44" s="1"/>
  <c r="G52" i="44"/>
  <c r="H52" i="44"/>
  <c r="I52" i="44" s="1"/>
  <c r="J52" i="44" s="1"/>
  <c r="K52" i="44"/>
  <c r="G53" i="44"/>
  <c r="H53" i="44"/>
  <c r="I53" i="44"/>
  <c r="J53" i="44"/>
  <c r="K53" i="44"/>
  <c r="G54" i="44"/>
  <c r="H54" i="44"/>
  <c r="I54" i="44"/>
  <c r="J54" i="44"/>
  <c r="K54" i="44"/>
  <c r="G55" i="44"/>
  <c r="H55" i="44"/>
  <c r="I55" i="44" s="1"/>
  <c r="J55" i="44" s="1"/>
  <c r="K55" i="44" s="1"/>
  <c r="G56" i="44"/>
  <c r="H56" i="44"/>
  <c r="I56" i="44" s="1"/>
  <c r="J56" i="44" s="1"/>
  <c r="K56" i="44" s="1"/>
  <c r="G57" i="44"/>
  <c r="H57" i="44"/>
  <c r="I57" i="44"/>
  <c r="J57" i="44"/>
  <c r="K57" i="44" s="1"/>
  <c r="G58" i="44"/>
  <c r="H58" i="44"/>
  <c r="I58" i="44"/>
  <c r="J58" i="44" s="1"/>
  <c r="K58" i="44" s="1"/>
  <c r="G59" i="44"/>
  <c r="H59" i="44"/>
  <c r="I59" i="44" s="1"/>
  <c r="J59" i="44" s="1"/>
  <c r="K59" i="44" s="1"/>
  <c r="G60" i="44"/>
  <c r="H60" i="44"/>
  <c r="I60" i="44" s="1"/>
  <c r="J60" i="44" s="1"/>
  <c r="K60" i="44" s="1"/>
  <c r="G61" i="44"/>
  <c r="H61" i="44"/>
  <c r="I61" i="44"/>
  <c r="J61" i="44"/>
  <c r="K61" i="44"/>
  <c r="G62" i="44"/>
  <c r="H62" i="44"/>
  <c r="I62" i="44"/>
  <c r="J62" i="44"/>
  <c r="K62" i="44"/>
  <c r="N10" i="45" l="1"/>
  <c r="N52" i="45"/>
  <c r="E52" i="45" s="1"/>
  <c r="N43" i="45"/>
  <c r="E43" i="45" s="1"/>
  <c r="M21" i="45"/>
  <c r="M44" i="45"/>
  <c r="M45" i="45"/>
  <c r="M46" i="45"/>
  <c r="M28" i="45"/>
  <c r="M52" i="45"/>
  <c r="M12" i="45"/>
  <c r="M61" i="45"/>
  <c r="M59" i="45"/>
  <c r="M29" i="45"/>
  <c r="M30" i="45"/>
  <c r="M54" i="45"/>
  <c r="M14" i="45"/>
  <c r="M53" i="45"/>
  <c r="M13" i="45"/>
  <c r="M38" i="45"/>
  <c r="M36" i="45"/>
  <c r="N36" i="45" s="1"/>
  <c r="E36" i="45" s="1"/>
  <c r="M37" i="45"/>
  <c r="N20" i="45"/>
  <c r="E20" i="45" s="1"/>
  <c r="M62" i="45"/>
  <c r="M11" i="45"/>
  <c r="M42" i="45"/>
  <c r="N42" i="45" s="1"/>
  <c r="E42" i="45" s="1"/>
  <c r="L21" i="45"/>
  <c r="L22" i="45"/>
  <c r="N22" i="45" s="1"/>
  <c r="E22" i="45" s="1"/>
  <c r="L47" i="45"/>
  <c r="L45" i="45"/>
  <c r="N45" i="45" s="1"/>
  <c r="E45" i="45" s="1"/>
  <c r="L46" i="45"/>
  <c r="N46" i="45" s="1"/>
  <c r="E46" i="45" s="1"/>
  <c r="L61" i="45"/>
  <c r="L62" i="45"/>
  <c r="N62" i="45" s="1"/>
  <c r="E62" i="45" s="1"/>
  <c r="L31" i="45"/>
  <c r="N31" i="45" s="1"/>
  <c r="E31" i="45" s="1"/>
  <c r="L29" i="45"/>
  <c r="N29" i="45" s="1"/>
  <c r="E29" i="45" s="1"/>
  <c r="L30" i="45"/>
  <c r="N30" i="45" s="1"/>
  <c r="E30" i="45" s="1"/>
  <c r="L55" i="45"/>
  <c r="L53" i="45"/>
  <c r="L54" i="45"/>
  <c r="N54" i="45" s="1"/>
  <c r="E54" i="45" s="1"/>
  <c r="L13" i="45"/>
  <c r="L14" i="45"/>
  <c r="N14" i="45" s="1"/>
  <c r="E14" i="45" s="1"/>
  <c r="L15" i="45"/>
  <c r="N15" i="45" s="1"/>
  <c r="E15" i="45" s="1"/>
  <c r="L39" i="45"/>
  <c r="N39" i="45" s="1"/>
  <c r="E39" i="45" s="1"/>
  <c r="L38" i="45"/>
  <c r="N38" i="45" s="1"/>
  <c r="E38" i="45" s="1"/>
  <c r="L23" i="45"/>
  <c r="L37" i="45"/>
  <c r="N37" i="45" s="1"/>
  <c r="E37" i="45" s="1"/>
  <c r="L27" i="45"/>
  <c r="M23" i="45"/>
  <c r="L60" i="45"/>
  <c r="L11" i="45"/>
  <c r="N11" i="45" s="1"/>
  <c r="E11" i="45" s="1"/>
  <c r="L24" i="45"/>
  <c r="N24" i="45" s="1"/>
  <c r="E24" i="45" s="1"/>
  <c r="L48" i="45"/>
  <c r="N48" i="45" s="1"/>
  <c r="E48" i="45" s="1"/>
  <c r="M55" i="45"/>
  <c r="M43" i="45"/>
  <c r="M15" i="45"/>
  <c r="M39" i="45"/>
  <c r="L40" i="45"/>
  <c r="N40" i="45" s="1"/>
  <c r="E40" i="45" s="1"/>
  <c r="M22" i="45"/>
  <c r="M18" i="45"/>
  <c r="L33" i="45"/>
  <c r="N33" i="45" s="1"/>
  <c r="E33" i="45" s="1"/>
  <c r="L57" i="45"/>
  <c r="L12" i="45"/>
  <c r="L56" i="45"/>
  <c r="N56" i="45" s="1"/>
  <c r="E56" i="45" s="1"/>
  <c r="M33" i="45"/>
  <c r="M27" i="45"/>
  <c r="M41" i="45"/>
  <c r="N41" i="45" s="1"/>
  <c r="E41" i="45" s="1"/>
  <c r="M60" i="45"/>
  <c r="M32" i="45"/>
  <c r="L35" i="45"/>
  <c r="N35" i="45" s="1"/>
  <c r="E35" i="45" s="1"/>
  <c r="L59" i="45"/>
  <c r="M19" i="45"/>
  <c r="M57" i="45"/>
  <c r="M24" i="45"/>
  <c r="L49" i="45"/>
  <c r="L44" i="45"/>
  <c r="N44" i="45" s="1"/>
  <c r="E44" i="45" s="1"/>
  <c r="L18" i="45"/>
  <c r="N18" i="45" s="1"/>
  <c r="E18" i="45" s="1"/>
  <c r="M48" i="45"/>
  <c r="L26" i="45"/>
  <c r="L17" i="45"/>
  <c r="M26" i="45"/>
  <c r="L16" i="45"/>
  <c r="L34" i="45"/>
  <c r="N34" i="45" s="1"/>
  <c r="E34" i="45" s="1"/>
  <c r="M16" i="45"/>
  <c r="M47" i="45"/>
  <c r="M34" i="45"/>
  <c r="M51" i="45"/>
  <c r="L28" i="45"/>
  <c r="L19" i="45"/>
  <c r="N19" i="45" s="1"/>
  <c r="E19" i="45" s="1"/>
  <c r="L32" i="45"/>
  <c r="M17" i="45"/>
  <c r="M50" i="45"/>
  <c r="N50" i="45" s="1"/>
  <c r="E50" i="45" s="1"/>
  <c r="M49" i="45"/>
  <c r="M20" i="45"/>
  <c r="L51" i="45"/>
  <c r="N51" i="45" s="1"/>
  <c r="E51" i="45" s="1"/>
  <c r="M58" i="45"/>
  <c r="N58" i="45" s="1"/>
  <c r="E58" i="45" s="1"/>
  <c r="M46" i="44"/>
  <c r="M60" i="44"/>
  <c r="M56" i="44"/>
  <c r="L49" i="44"/>
  <c r="M33" i="44"/>
  <c r="M57" i="44"/>
  <c r="M45" i="44"/>
  <c r="L59" i="44"/>
  <c r="M39" i="44"/>
  <c r="M29" i="44"/>
  <c r="M15" i="44"/>
  <c r="L27" i="44"/>
  <c r="L17" i="44"/>
  <c r="M13" i="44"/>
  <c r="M47" i="44"/>
  <c r="L33" i="44"/>
  <c r="M14" i="44"/>
  <c r="M55" i="44"/>
  <c r="M43" i="44"/>
  <c r="M41" i="44"/>
  <c r="M23" i="44"/>
  <c r="M48" i="44"/>
  <c r="M32" i="44"/>
  <c r="M16" i="44"/>
  <c r="L41" i="44"/>
  <c r="N41" i="44" s="1"/>
  <c r="E41" i="44" s="1"/>
  <c r="L25" i="44"/>
  <c r="I7" i="44"/>
  <c r="L56" i="44"/>
  <c r="L50" i="44"/>
  <c r="L40" i="44"/>
  <c r="L34" i="44"/>
  <c r="L24" i="44"/>
  <c r="I6" i="44"/>
  <c r="L10" i="44"/>
  <c r="L57" i="44"/>
  <c r="N57" i="44" s="1"/>
  <c r="E57" i="44" s="1"/>
  <c r="L58" i="44"/>
  <c r="L48" i="44"/>
  <c r="N48" i="44" s="1"/>
  <c r="E48" i="44" s="1"/>
  <c r="L42" i="44"/>
  <c r="L32" i="44"/>
  <c r="N32" i="44" s="1"/>
  <c r="E32" i="44" s="1"/>
  <c r="L16" i="44"/>
  <c r="L11" i="44"/>
  <c r="B6" i="43"/>
  <c r="B7" i="43"/>
  <c r="E10" i="43"/>
  <c r="G10" i="43"/>
  <c r="I6" i="43" s="1"/>
  <c r="L13" i="43" s="1"/>
  <c r="H10" i="43"/>
  <c r="I10" i="43"/>
  <c r="J10" i="43" s="1"/>
  <c r="K10" i="43" s="1"/>
  <c r="L10" i="43"/>
  <c r="G11" i="43"/>
  <c r="H11" i="43"/>
  <c r="I11" i="43" s="1"/>
  <c r="J11" i="43" s="1"/>
  <c r="K11" i="43"/>
  <c r="L11" i="43"/>
  <c r="G12" i="43"/>
  <c r="H12" i="43"/>
  <c r="I12" i="43"/>
  <c r="J12" i="43"/>
  <c r="K12" i="43"/>
  <c r="L12" i="43"/>
  <c r="G13" i="43"/>
  <c r="H13" i="43"/>
  <c r="I13" i="43"/>
  <c r="J13" i="43"/>
  <c r="K13" i="43"/>
  <c r="G14" i="43"/>
  <c r="H14" i="43"/>
  <c r="I14" i="43"/>
  <c r="J14" i="43"/>
  <c r="K14" i="43"/>
  <c r="G15" i="43"/>
  <c r="H15" i="43"/>
  <c r="I15" i="43"/>
  <c r="J15" i="43"/>
  <c r="K15" i="43"/>
  <c r="L15" i="43"/>
  <c r="G16" i="43"/>
  <c r="H16" i="43"/>
  <c r="I16" i="43"/>
  <c r="J16" i="43"/>
  <c r="K16" i="43"/>
  <c r="G17" i="43"/>
  <c r="H17" i="43"/>
  <c r="I17" i="43"/>
  <c r="J17" i="43"/>
  <c r="K17" i="43" s="1"/>
  <c r="G18" i="43"/>
  <c r="L18" i="43" s="1"/>
  <c r="H18" i="43"/>
  <c r="I18" i="43"/>
  <c r="J18" i="43" s="1"/>
  <c r="K18" i="43" s="1"/>
  <c r="G19" i="43"/>
  <c r="L19" i="43" s="1"/>
  <c r="H19" i="43"/>
  <c r="I19" i="43" s="1"/>
  <c r="J19" i="43" s="1"/>
  <c r="K19" i="43" s="1"/>
  <c r="G20" i="43"/>
  <c r="L20" i="43" s="1"/>
  <c r="H20" i="43"/>
  <c r="I20" i="43"/>
  <c r="J20" i="43"/>
  <c r="K20" i="43"/>
  <c r="G21" i="43"/>
  <c r="H21" i="43"/>
  <c r="I21" i="43"/>
  <c r="J21" i="43"/>
  <c r="K21" i="43"/>
  <c r="G22" i="43"/>
  <c r="H22" i="43"/>
  <c r="I22" i="43" s="1"/>
  <c r="J22" i="43" s="1"/>
  <c r="K22" i="43" s="1"/>
  <c r="G23" i="43"/>
  <c r="L23" i="43" s="1"/>
  <c r="H23" i="43"/>
  <c r="I23" i="43"/>
  <c r="J23" i="43" s="1"/>
  <c r="K23" i="43" s="1"/>
  <c r="G24" i="43"/>
  <c r="L24" i="43" s="1"/>
  <c r="H24" i="43"/>
  <c r="I24" i="43"/>
  <c r="J24" i="43"/>
  <c r="K24" i="43" s="1"/>
  <c r="G25" i="43"/>
  <c r="H25" i="43"/>
  <c r="I25" i="43"/>
  <c r="J25" i="43"/>
  <c r="K25" i="43" s="1"/>
  <c r="G26" i="43"/>
  <c r="H26" i="43"/>
  <c r="I26" i="43"/>
  <c r="J26" i="43" s="1"/>
  <c r="K26" i="43" s="1"/>
  <c r="L26" i="43"/>
  <c r="G27" i="43"/>
  <c r="H27" i="43"/>
  <c r="I27" i="43" s="1"/>
  <c r="J27" i="43" s="1"/>
  <c r="K27" i="43"/>
  <c r="L27" i="43"/>
  <c r="G28" i="43"/>
  <c r="H28" i="43"/>
  <c r="I28" i="43"/>
  <c r="J28" i="43"/>
  <c r="K28" i="43"/>
  <c r="L28" i="43"/>
  <c r="G29" i="43"/>
  <c r="H29" i="43"/>
  <c r="I29" i="43"/>
  <c r="J29" i="43"/>
  <c r="K29" i="43"/>
  <c r="L29" i="43"/>
  <c r="G30" i="43"/>
  <c r="H30" i="43"/>
  <c r="I30" i="43"/>
  <c r="J30" i="43"/>
  <c r="K30" i="43"/>
  <c r="L30" i="43"/>
  <c r="G31" i="43"/>
  <c r="H31" i="43"/>
  <c r="I31" i="43"/>
  <c r="J31" i="43"/>
  <c r="K31" i="43"/>
  <c r="L31" i="43"/>
  <c r="G32" i="43"/>
  <c r="L32" i="43" s="1"/>
  <c r="H32" i="43"/>
  <c r="I32" i="43"/>
  <c r="J32" i="43"/>
  <c r="K32" i="43"/>
  <c r="G33" i="43"/>
  <c r="L33" i="43" s="1"/>
  <c r="H33" i="43"/>
  <c r="I33" i="43" s="1"/>
  <c r="J33" i="43" s="1"/>
  <c r="K33" i="43" s="1"/>
  <c r="G34" i="43"/>
  <c r="L34" i="43" s="1"/>
  <c r="H34" i="43"/>
  <c r="I34" i="43"/>
  <c r="J34" i="43" s="1"/>
  <c r="K34" i="43" s="1"/>
  <c r="G35" i="43"/>
  <c r="H35" i="43"/>
  <c r="I35" i="43" s="1"/>
  <c r="J35" i="43" s="1"/>
  <c r="K35" i="43"/>
  <c r="L35" i="43"/>
  <c r="G36" i="43"/>
  <c r="L36" i="43" s="1"/>
  <c r="H36" i="43"/>
  <c r="I36" i="43"/>
  <c r="J36" i="43"/>
  <c r="K36" i="43"/>
  <c r="G37" i="43"/>
  <c r="H37" i="43"/>
  <c r="I37" i="43"/>
  <c r="J37" i="43"/>
  <c r="K37" i="43" s="1"/>
  <c r="G38" i="43"/>
  <c r="H38" i="43"/>
  <c r="I38" i="43"/>
  <c r="J38" i="43"/>
  <c r="K38" i="43" s="1"/>
  <c r="G39" i="43"/>
  <c r="L39" i="43" s="1"/>
  <c r="H39" i="43"/>
  <c r="I39" i="43"/>
  <c r="J39" i="43"/>
  <c r="K39" i="43"/>
  <c r="G40" i="43"/>
  <c r="H40" i="43"/>
  <c r="I40" i="43"/>
  <c r="J40" i="43"/>
  <c r="K40" i="43"/>
  <c r="G41" i="43"/>
  <c r="H41" i="43"/>
  <c r="I41" i="43"/>
  <c r="J41" i="43"/>
  <c r="K41" i="43" s="1"/>
  <c r="G42" i="43"/>
  <c r="H42" i="43"/>
  <c r="I42" i="43"/>
  <c r="J42" i="43" s="1"/>
  <c r="K42" i="43" s="1"/>
  <c r="G43" i="43"/>
  <c r="L43" i="43" s="1"/>
  <c r="H43" i="43"/>
  <c r="I43" i="43" s="1"/>
  <c r="J43" i="43" s="1"/>
  <c r="K43" i="43"/>
  <c r="G44" i="43"/>
  <c r="L44" i="43" s="1"/>
  <c r="H44" i="43"/>
  <c r="I44" i="43"/>
  <c r="J44" i="43"/>
  <c r="K44" i="43"/>
  <c r="G45" i="43"/>
  <c r="H45" i="43"/>
  <c r="I45" i="43"/>
  <c r="J45" i="43"/>
  <c r="K45" i="43"/>
  <c r="L45" i="43"/>
  <c r="G46" i="43"/>
  <c r="H46" i="43"/>
  <c r="I46" i="43"/>
  <c r="J46" i="43"/>
  <c r="K46" i="43"/>
  <c r="L46" i="43"/>
  <c r="G47" i="43"/>
  <c r="L47" i="43" s="1"/>
  <c r="H47" i="43"/>
  <c r="I47" i="43" s="1"/>
  <c r="J47" i="43" s="1"/>
  <c r="K47" i="43" s="1"/>
  <c r="G48" i="43"/>
  <c r="L48" i="43" s="1"/>
  <c r="H48" i="43"/>
  <c r="I48" i="43"/>
  <c r="J48" i="43" s="1"/>
  <c r="K48" i="43" s="1"/>
  <c r="G49" i="43"/>
  <c r="L49" i="43" s="1"/>
  <c r="H49" i="43"/>
  <c r="I49" i="43"/>
  <c r="J49" i="43"/>
  <c r="K49" i="43" s="1"/>
  <c r="G50" i="43"/>
  <c r="H50" i="43"/>
  <c r="I50" i="43"/>
  <c r="J50" i="43" s="1"/>
  <c r="K50" i="43" s="1"/>
  <c r="L50" i="43"/>
  <c r="G51" i="43"/>
  <c r="H51" i="43"/>
  <c r="I51" i="43" s="1"/>
  <c r="J51" i="43" s="1"/>
  <c r="K51" i="43"/>
  <c r="L51" i="43"/>
  <c r="G52" i="43"/>
  <c r="H52" i="43"/>
  <c r="I52" i="43"/>
  <c r="J52" i="43"/>
  <c r="K52" i="43"/>
  <c r="L52" i="43"/>
  <c r="G53" i="43"/>
  <c r="H53" i="43"/>
  <c r="I53" i="43"/>
  <c r="J53" i="43"/>
  <c r="K53" i="43"/>
  <c r="L53" i="43"/>
  <c r="G54" i="43"/>
  <c r="H54" i="43"/>
  <c r="I54" i="43"/>
  <c r="J54" i="43"/>
  <c r="K54" i="43"/>
  <c r="L54" i="43"/>
  <c r="G55" i="43"/>
  <c r="H55" i="43"/>
  <c r="I55" i="43"/>
  <c r="J55" i="43"/>
  <c r="K55" i="43"/>
  <c r="L55" i="43"/>
  <c r="G56" i="43"/>
  <c r="H56" i="43"/>
  <c r="I56" i="43"/>
  <c r="J56" i="43"/>
  <c r="K56" i="43"/>
  <c r="G57" i="43"/>
  <c r="L57" i="43" s="1"/>
  <c r="H57" i="43"/>
  <c r="I57" i="43"/>
  <c r="J57" i="43"/>
  <c r="K57" i="43" s="1"/>
  <c r="G58" i="43"/>
  <c r="L58" i="43" s="1"/>
  <c r="H58" i="43"/>
  <c r="I58" i="43" s="1"/>
  <c r="J58" i="43" s="1"/>
  <c r="K58" i="43" s="1"/>
  <c r="G59" i="43"/>
  <c r="L59" i="43" s="1"/>
  <c r="H59" i="43"/>
  <c r="I59" i="43" s="1"/>
  <c r="J59" i="43" s="1"/>
  <c r="K59" i="43"/>
  <c r="G60" i="43"/>
  <c r="L60" i="43" s="1"/>
  <c r="H60" i="43"/>
  <c r="I60" i="43"/>
  <c r="J60" i="43"/>
  <c r="K60" i="43" s="1"/>
  <c r="G61" i="43"/>
  <c r="H61" i="43"/>
  <c r="I61" i="43"/>
  <c r="J61" i="43" s="1"/>
  <c r="K61" i="43" s="1"/>
  <c r="G62" i="43"/>
  <c r="L62" i="43" s="1"/>
  <c r="H62" i="43"/>
  <c r="I62" i="43"/>
  <c r="J62" i="43" s="1"/>
  <c r="K62" i="43" s="1"/>
  <c r="N21" i="45" l="1"/>
  <c r="E21" i="45" s="1"/>
  <c r="N49" i="45"/>
  <c r="E49" i="45" s="1"/>
  <c r="N32" i="45"/>
  <c r="E32" i="45" s="1"/>
  <c r="N16" i="45"/>
  <c r="E16" i="45" s="1"/>
  <c r="N60" i="45"/>
  <c r="E60" i="45" s="1"/>
  <c r="N13" i="45"/>
  <c r="E13" i="45" s="1"/>
  <c r="N61" i="45"/>
  <c r="E61" i="45" s="1"/>
  <c r="N28" i="45"/>
  <c r="E28" i="45" s="1"/>
  <c r="N17" i="45"/>
  <c r="E17" i="45" s="1"/>
  <c r="N27" i="45"/>
  <c r="E27" i="45" s="1"/>
  <c r="N26" i="45"/>
  <c r="E26" i="45" s="1"/>
  <c r="N59" i="45"/>
  <c r="E59" i="45" s="1"/>
  <c r="N12" i="45"/>
  <c r="E12" i="45" s="1"/>
  <c r="N53" i="45"/>
  <c r="E53" i="45" s="1"/>
  <c r="N57" i="45"/>
  <c r="E57" i="45" s="1"/>
  <c r="N23" i="45"/>
  <c r="E23" i="45" s="1"/>
  <c r="N55" i="45"/>
  <c r="E55" i="45" s="1"/>
  <c r="N47" i="45"/>
  <c r="E47" i="45" s="1"/>
  <c r="N59" i="44"/>
  <c r="E59" i="44" s="1"/>
  <c r="N58" i="44"/>
  <c r="E58" i="44" s="1"/>
  <c r="N11" i="44"/>
  <c r="E11" i="44" s="1"/>
  <c r="M26" i="44"/>
  <c r="M58" i="44"/>
  <c r="M20" i="44"/>
  <c r="M36" i="44"/>
  <c r="M52" i="44"/>
  <c r="M19" i="44"/>
  <c r="M11" i="44"/>
  <c r="M42" i="44"/>
  <c r="N42" i="44" s="1"/>
  <c r="E42" i="44" s="1"/>
  <c r="M21" i="44"/>
  <c r="M22" i="44"/>
  <c r="M38" i="44"/>
  <c r="M34" i="44"/>
  <c r="N34" i="44" s="1"/>
  <c r="E34" i="44" s="1"/>
  <c r="M37" i="44"/>
  <c r="M54" i="44"/>
  <c r="M50" i="44"/>
  <c r="N50" i="44" s="1"/>
  <c r="E50" i="44" s="1"/>
  <c r="M53" i="44"/>
  <c r="M35" i="44"/>
  <c r="M18" i="44"/>
  <c r="M51" i="44"/>
  <c r="M49" i="44"/>
  <c r="N49" i="44" s="1"/>
  <c r="E49" i="44" s="1"/>
  <c r="N16" i="44"/>
  <c r="E16" i="44" s="1"/>
  <c r="L13" i="44"/>
  <c r="N13" i="44" s="1"/>
  <c r="E13" i="44" s="1"/>
  <c r="L14" i="44"/>
  <c r="N14" i="44" s="1"/>
  <c r="E14" i="44" s="1"/>
  <c r="L29" i="44"/>
  <c r="N29" i="44" s="1"/>
  <c r="E29" i="44" s="1"/>
  <c r="L30" i="44"/>
  <c r="N30" i="44" s="1"/>
  <c r="E30" i="44" s="1"/>
  <c r="L45" i="44"/>
  <c r="N45" i="44" s="1"/>
  <c r="E45" i="44" s="1"/>
  <c r="L46" i="44"/>
  <c r="N46" i="44" s="1"/>
  <c r="E46" i="44" s="1"/>
  <c r="L61" i="44"/>
  <c r="L62" i="44"/>
  <c r="N62" i="44" s="1"/>
  <c r="E62" i="44" s="1"/>
  <c r="L23" i="44"/>
  <c r="N23" i="44" s="1"/>
  <c r="E23" i="44" s="1"/>
  <c r="L52" i="44"/>
  <c r="N52" i="44" s="1"/>
  <c r="E52" i="44" s="1"/>
  <c r="L19" i="44"/>
  <c r="N19" i="44" s="1"/>
  <c r="E19" i="44" s="1"/>
  <c r="L21" i="44"/>
  <c r="N21" i="44" s="1"/>
  <c r="E21" i="44" s="1"/>
  <c r="L35" i="44"/>
  <c r="L38" i="44"/>
  <c r="N38" i="44" s="1"/>
  <c r="E38" i="44" s="1"/>
  <c r="L51" i="44"/>
  <c r="N51" i="44" s="1"/>
  <c r="E51" i="44" s="1"/>
  <c r="L53" i="44"/>
  <c r="L54" i="44"/>
  <c r="N54" i="44" s="1"/>
  <c r="E54" i="44" s="1"/>
  <c r="L20" i="44"/>
  <c r="N20" i="44" s="1"/>
  <c r="E20" i="44" s="1"/>
  <c r="L36" i="44"/>
  <c r="N36" i="44" s="1"/>
  <c r="E36" i="44" s="1"/>
  <c r="L39" i="44"/>
  <c r="N39" i="44" s="1"/>
  <c r="E39" i="44" s="1"/>
  <c r="L55" i="44"/>
  <c r="N55" i="44" s="1"/>
  <c r="E55" i="44" s="1"/>
  <c r="L22" i="44"/>
  <c r="N22" i="44" s="1"/>
  <c r="E22" i="44" s="1"/>
  <c r="L37" i="44"/>
  <c r="L44" i="44"/>
  <c r="L47" i="44"/>
  <c r="N47" i="44" s="1"/>
  <c r="E47" i="44" s="1"/>
  <c r="L12" i="44"/>
  <c r="N12" i="44" s="1"/>
  <c r="E12" i="44" s="1"/>
  <c r="L15" i="44"/>
  <c r="N15" i="44" s="1"/>
  <c r="E15" i="44" s="1"/>
  <c r="L31" i="44"/>
  <c r="N31" i="44" s="1"/>
  <c r="E31" i="44" s="1"/>
  <c r="L60" i="44"/>
  <c r="N60" i="44" s="1"/>
  <c r="E60" i="44" s="1"/>
  <c r="L28" i="44"/>
  <c r="M10" i="44"/>
  <c r="M12" i="44"/>
  <c r="M61" i="44"/>
  <c r="M27" i="44"/>
  <c r="N27" i="44" s="1"/>
  <c r="E27" i="44" s="1"/>
  <c r="M28" i="44"/>
  <c r="M40" i="44"/>
  <c r="N40" i="44" s="1"/>
  <c r="E40" i="44" s="1"/>
  <c r="N17" i="44"/>
  <c r="E17" i="44" s="1"/>
  <c r="N56" i="44"/>
  <c r="E56" i="44" s="1"/>
  <c r="N10" i="44"/>
  <c r="N33" i="44"/>
  <c r="E33" i="44" s="1"/>
  <c r="M17" i="44"/>
  <c r="M59" i="44"/>
  <c r="M30" i="44"/>
  <c r="L26" i="44"/>
  <c r="L18" i="44"/>
  <c r="N18" i="44" s="1"/>
  <c r="E18" i="44" s="1"/>
  <c r="M25" i="44"/>
  <c r="N25" i="44" s="1"/>
  <c r="E25" i="44" s="1"/>
  <c r="L43" i="44"/>
  <c r="N43" i="44" s="1"/>
  <c r="E43" i="44" s="1"/>
  <c r="M44" i="44"/>
  <c r="M62" i="44"/>
  <c r="M31" i="44"/>
  <c r="M24" i="44"/>
  <c r="N24" i="44" s="1"/>
  <c r="E24" i="44" s="1"/>
  <c r="M49" i="43"/>
  <c r="N49" i="43" s="1"/>
  <c r="E49" i="43" s="1"/>
  <c r="M38" i="43"/>
  <c r="M36" i="43"/>
  <c r="N36" i="43" s="1"/>
  <c r="E36" i="43" s="1"/>
  <c r="N24" i="43"/>
  <c r="E24" i="43" s="1"/>
  <c r="M19" i="43"/>
  <c r="M34" i="43"/>
  <c r="N34" i="43" s="1"/>
  <c r="E34" i="43" s="1"/>
  <c r="M23" i="43"/>
  <c r="N23" i="43" s="1"/>
  <c r="E23" i="43" s="1"/>
  <c r="N19" i="43"/>
  <c r="E19" i="43" s="1"/>
  <c r="M53" i="43"/>
  <c r="N53" i="43" s="1"/>
  <c r="E53" i="43" s="1"/>
  <c r="N32" i="43"/>
  <c r="E32" i="43" s="1"/>
  <c r="M13" i="43"/>
  <c r="M10" i="43"/>
  <c r="N10" i="43" s="1"/>
  <c r="N54" i="43"/>
  <c r="E54" i="43" s="1"/>
  <c r="M62" i="43"/>
  <c r="M54" i="43"/>
  <c r="M48" i="43"/>
  <c r="N48" i="43" s="1"/>
  <c r="E48" i="43" s="1"/>
  <c r="M33" i="43"/>
  <c r="N33" i="43" s="1"/>
  <c r="E33" i="43" s="1"/>
  <c r="M22" i="43"/>
  <c r="N13" i="43"/>
  <c r="E13" i="43" s="1"/>
  <c r="M24" i="43"/>
  <c r="M14" i="43"/>
  <c r="N62" i="43"/>
  <c r="E62" i="43" s="1"/>
  <c r="M59" i="43"/>
  <c r="N59" i="43" s="1"/>
  <c r="E59" i="43" s="1"/>
  <c r="M61" i="43"/>
  <c r="M47" i="43"/>
  <c r="N47" i="43" s="1"/>
  <c r="E47" i="43" s="1"/>
  <c r="N15" i="43"/>
  <c r="E15" i="43" s="1"/>
  <c r="M15" i="43"/>
  <c r="M55" i="43"/>
  <c r="N55" i="43" s="1"/>
  <c r="E55" i="43" s="1"/>
  <c r="M16" i="43"/>
  <c r="M56" i="43"/>
  <c r="L42" i="43"/>
  <c r="M32" i="43"/>
  <c r="L25" i="43"/>
  <c r="L22" i="43"/>
  <c r="N22" i="43" s="1"/>
  <c r="E22" i="43" s="1"/>
  <c r="L21" i="43"/>
  <c r="L61" i="43"/>
  <c r="N61" i="43" s="1"/>
  <c r="E61" i="43" s="1"/>
  <c r="L40" i="43"/>
  <c r="I7" i="43"/>
  <c r="L41" i="43"/>
  <c r="L38" i="43"/>
  <c r="L37" i="43"/>
  <c r="L16" i="43"/>
  <c r="L56" i="43"/>
  <c r="L17" i="43"/>
  <c r="L14" i="43"/>
  <c r="B6" i="42"/>
  <c r="B7" i="42"/>
  <c r="E10" i="42"/>
  <c r="G10" i="42"/>
  <c r="H10" i="42"/>
  <c r="I10" i="42"/>
  <c r="J10" i="42" s="1"/>
  <c r="K10" i="42" s="1"/>
  <c r="G11" i="42"/>
  <c r="H11" i="42"/>
  <c r="I11" i="42" s="1"/>
  <c r="J11" i="42" s="1"/>
  <c r="K11" i="42" s="1"/>
  <c r="G12" i="42"/>
  <c r="H12" i="42"/>
  <c r="I12" i="42"/>
  <c r="J12" i="42" s="1"/>
  <c r="K12" i="42" s="1"/>
  <c r="G13" i="42"/>
  <c r="H13" i="42"/>
  <c r="I13" i="42" s="1"/>
  <c r="J13" i="42" s="1"/>
  <c r="K13" i="42"/>
  <c r="G14" i="42"/>
  <c r="H14" i="42"/>
  <c r="I14" i="42"/>
  <c r="J14" i="42"/>
  <c r="K14" i="42"/>
  <c r="G15" i="42"/>
  <c r="H15" i="42"/>
  <c r="I15" i="42"/>
  <c r="J15" i="42"/>
  <c r="K15" i="42"/>
  <c r="G16" i="42"/>
  <c r="H16" i="42"/>
  <c r="I16" i="42"/>
  <c r="J16" i="42" s="1"/>
  <c r="K16" i="42" s="1"/>
  <c r="G17" i="42"/>
  <c r="H17" i="42"/>
  <c r="I17" i="42"/>
  <c r="J17" i="42"/>
  <c r="K17" i="42" s="1"/>
  <c r="G18" i="42"/>
  <c r="H18" i="42"/>
  <c r="I18" i="42"/>
  <c r="J18" i="42" s="1"/>
  <c r="K18" i="42" s="1"/>
  <c r="G19" i="42"/>
  <c r="H19" i="42"/>
  <c r="I19" i="42" s="1"/>
  <c r="J19" i="42" s="1"/>
  <c r="K19" i="42" s="1"/>
  <c r="G20" i="42"/>
  <c r="H20" i="42"/>
  <c r="I20" i="42"/>
  <c r="J20" i="42" s="1"/>
  <c r="K20" i="42" s="1"/>
  <c r="G21" i="42"/>
  <c r="H21" i="42"/>
  <c r="I21" i="42" s="1"/>
  <c r="J21" i="42" s="1"/>
  <c r="K21" i="42"/>
  <c r="G22" i="42"/>
  <c r="H22" i="42"/>
  <c r="I22" i="42"/>
  <c r="J22" i="42"/>
  <c r="K22" i="42"/>
  <c r="G23" i="42"/>
  <c r="H23" i="42"/>
  <c r="I23" i="42"/>
  <c r="J23" i="42" s="1"/>
  <c r="K23" i="42" s="1"/>
  <c r="G24" i="42"/>
  <c r="H24" i="42"/>
  <c r="I24" i="42" s="1"/>
  <c r="J24" i="42" s="1"/>
  <c r="K24" i="42" s="1"/>
  <c r="G25" i="42"/>
  <c r="H25" i="42"/>
  <c r="I25" i="42"/>
  <c r="J25" i="42"/>
  <c r="K25" i="42" s="1"/>
  <c r="G26" i="42"/>
  <c r="H26" i="42"/>
  <c r="I26" i="42"/>
  <c r="J26" i="42" s="1"/>
  <c r="K26" i="42"/>
  <c r="G27" i="42"/>
  <c r="H27" i="42"/>
  <c r="I27" i="42" s="1"/>
  <c r="J27" i="42" s="1"/>
  <c r="K27" i="42" s="1"/>
  <c r="G28" i="42"/>
  <c r="H28" i="42"/>
  <c r="I28" i="42"/>
  <c r="J28" i="42" s="1"/>
  <c r="K28" i="42" s="1"/>
  <c r="G29" i="42"/>
  <c r="H29" i="42"/>
  <c r="I29" i="42" s="1"/>
  <c r="J29" i="42" s="1"/>
  <c r="K29" i="42"/>
  <c r="G30" i="42"/>
  <c r="H30" i="42"/>
  <c r="I30" i="42"/>
  <c r="J30" i="42"/>
  <c r="K30" i="42"/>
  <c r="G31" i="42"/>
  <c r="H31" i="42"/>
  <c r="I31" i="42"/>
  <c r="J31" i="42"/>
  <c r="K31" i="42"/>
  <c r="G32" i="42"/>
  <c r="H32" i="42"/>
  <c r="I32" i="42"/>
  <c r="J32" i="42"/>
  <c r="K32" i="42"/>
  <c r="G33" i="42"/>
  <c r="H33" i="42"/>
  <c r="I33" i="42" s="1"/>
  <c r="J33" i="42" s="1"/>
  <c r="K33" i="42" s="1"/>
  <c r="G34" i="42"/>
  <c r="H34" i="42"/>
  <c r="I34" i="42" s="1"/>
  <c r="J34" i="42" s="1"/>
  <c r="K34" i="42" s="1"/>
  <c r="G35" i="42"/>
  <c r="H35" i="42"/>
  <c r="I35" i="42" s="1"/>
  <c r="J35" i="42"/>
  <c r="K35" i="42" s="1"/>
  <c r="G36" i="42"/>
  <c r="H36" i="42"/>
  <c r="I36" i="42"/>
  <c r="J36" i="42" s="1"/>
  <c r="K36" i="42" s="1"/>
  <c r="G37" i="42"/>
  <c r="H37" i="42"/>
  <c r="I37" i="42" s="1"/>
  <c r="J37" i="42" s="1"/>
  <c r="K37" i="42"/>
  <c r="G38" i="42"/>
  <c r="H38" i="42"/>
  <c r="I38" i="42"/>
  <c r="J38" i="42"/>
  <c r="K38" i="42"/>
  <c r="G39" i="42"/>
  <c r="H39" i="42"/>
  <c r="I39" i="42"/>
  <c r="J39" i="42" s="1"/>
  <c r="K39" i="42" s="1"/>
  <c r="G40" i="42"/>
  <c r="H40" i="42"/>
  <c r="I40" i="42" s="1"/>
  <c r="J40" i="42" s="1"/>
  <c r="K40" i="42" s="1"/>
  <c r="G41" i="42"/>
  <c r="H41" i="42"/>
  <c r="I41" i="42"/>
  <c r="J41" i="42"/>
  <c r="K41" i="42" s="1"/>
  <c r="G42" i="42"/>
  <c r="H42" i="42"/>
  <c r="I42" i="42"/>
  <c r="J42" i="42" s="1"/>
  <c r="K42" i="42"/>
  <c r="G43" i="42"/>
  <c r="H43" i="42"/>
  <c r="I43" i="42" s="1"/>
  <c r="J43" i="42" s="1"/>
  <c r="K43" i="42" s="1"/>
  <c r="G44" i="42"/>
  <c r="H44" i="42"/>
  <c r="I44" i="42"/>
  <c r="J44" i="42" s="1"/>
  <c r="K44" i="42" s="1"/>
  <c r="G45" i="42"/>
  <c r="H45" i="42"/>
  <c r="I45" i="42" s="1"/>
  <c r="J45" i="42" s="1"/>
  <c r="K45" i="42"/>
  <c r="G46" i="42"/>
  <c r="H46" i="42"/>
  <c r="I46" i="42"/>
  <c r="J46" i="42"/>
  <c r="K46" i="42"/>
  <c r="G47" i="42"/>
  <c r="H47" i="42"/>
  <c r="I47" i="42"/>
  <c r="J47" i="42"/>
  <c r="K47" i="42"/>
  <c r="G48" i="42"/>
  <c r="H48" i="42"/>
  <c r="I48" i="42"/>
  <c r="J48" i="42"/>
  <c r="K48" i="42"/>
  <c r="G49" i="42"/>
  <c r="H49" i="42"/>
  <c r="I49" i="42" s="1"/>
  <c r="J49" i="42" s="1"/>
  <c r="K49" i="42" s="1"/>
  <c r="G50" i="42"/>
  <c r="H50" i="42"/>
  <c r="I50" i="42" s="1"/>
  <c r="J50" i="42" s="1"/>
  <c r="K50" i="42" s="1"/>
  <c r="G51" i="42"/>
  <c r="H51" i="42"/>
  <c r="I51" i="42" s="1"/>
  <c r="J51" i="42"/>
  <c r="K51" i="42" s="1"/>
  <c r="G52" i="42"/>
  <c r="H52" i="42"/>
  <c r="I52" i="42"/>
  <c r="J52" i="42" s="1"/>
  <c r="K52" i="42" s="1"/>
  <c r="G53" i="42"/>
  <c r="H53" i="42"/>
  <c r="I53" i="42" s="1"/>
  <c r="J53" i="42" s="1"/>
  <c r="K53" i="42"/>
  <c r="G54" i="42"/>
  <c r="H54" i="42"/>
  <c r="I54" i="42"/>
  <c r="J54" i="42"/>
  <c r="K54" i="42"/>
  <c r="G55" i="42"/>
  <c r="H55" i="42"/>
  <c r="I55" i="42"/>
  <c r="J55" i="42" s="1"/>
  <c r="K55" i="42" s="1"/>
  <c r="G56" i="42"/>
  <c r="H56" i="42"/>
  <c r="I56" i="42" s="1"/>
  <c r="J56" i="42" s="1"/>
  <c r="K56" i="42" s="1"/>
  <c r="G57" i="42"/>
  <c r="H57" i="42"/>
  <c r="I57" i="42"/>
  <c r="J57" i="42"/>
  <c r="K57" i="42" s="1"/>
  <c r="G58" i="42"/>
  <c r="H58" i="42"/>
  <c r="I58" i="42"/>
  <c r="J58" i="42" s="1"/>
  <c r="K58" i="42"/>
  <c r="G59" i="42"/>
  <c r="H59" i="42"/>
  <c r="I59" i="42" s="1"/>
  <c r="J59" i="42" s="1"/>
  <c r="K59" i="42" s="1"/>
  <c r="G60" i="42"/>
  <c r="H60" i="42"/>
  <c r="I60" i="42"/>
  <c r="J60" i="42" s="1"/>
  <c r="K60" i="42"/>
  <c r="G61" i="42"/>
  <c r="H61" i="42"/>
  <c r="I61" i="42" s="1"/>
  <c r="J61" i="42" s="1"/>
  <c r="K61" i="42" s="1"/>
  <c r="G62" i="42"/>
  <c r="H62" i="42"/>
  <c r="I62" i="42"/>
  <c r="J62" i="42" s="1"/>
  <c r="K62" i="42" s="1"/>
  <c r="N26" i="44" l="1"/>
  <c r="E26" i="44" s="1"/>
  <c r="N44" i="44"/>
  <c r="E44" i="44" s="1"/>
  <c r="N61" i="44"/>
  <c r="E61" i="44" s="1"/>
  <c r="N28" i="44"/>
  <c r="E28" i="44" s="1"/>
  <c r="N53" i="44"/>
  <c r="E53" i="44" s="1"/>
  <c r="N37" i="44"/>
  <c r="E37" i="44" s="1"/>
  <c r="N35" i="44"/>
  <c r="E35" i="44" s="1"/>
  <c r="N56" i="43"/>
  <c r="E56" i="43" s="1"/>
  <c r="N16" i="43"/>
  <c r="E16" i="43" s="1"/>
  <c r="N37" i="43"/>
  <c r="E37" i="43" s="1"/>
  <c r="N25" i="43"/>
  <c r="E25" i="43" s="1"/>
  <c r="N38" i="43"/>
  <c r="E38" i="43" s="1"/>
  <c r="N41" i="43"/>
  <c r="E41" i="43" s="1"/>
  <c r="M18" i="43"/>
  <c r="N18" i="43" s="1"/>
  <c r="E18" i="43" s="1"/>
  <c r="M20" i="43"/>
  <c r="N20" i="43" s="1"/>
  <c r="E20" i="43" s="1"/>
  <c r="M43" i="43"/>
  <c r="N43" i="43" s="1"/>
  <c r="E43" i="43" s="1"/>
  <c r="M57" i="43"/>
  <c r="N57" i="43" s="1"/>
  <c r="E57" i="43" s="1"/>
  <c r="M17" i="43"/>
  <c r="N17" i="43" s="1"/>
  <c r="E17" i="43" s="1"/>
  <c r="M21" i="43"/>
  <c r="N21" i="43" s="1"/>
  <c r="E21" i="43" s="1"/>
  <c r="M42" i="43"/>
  <c r="N42" i="43" s="1"/>
  <c r="E42" i="43" s="1"/>
  <c r="M44" i="43"/>
  <c r="N44" i="43" s="1"/>
  <c r="E44" i="43" s="1"/>
  <c r="M27" i="43"/>
  <c r="N27" i="43" s="1"/>
  <c r="E27" i="43" s="1"/>
  <c r="M41" i="43"/>
  <c r="M45" i="43"/>
  <c r="N45" i="43" s="1"/>
  <c r="E45" i="43" s="1"/>
  <c r="M46" i="43"/>
  <c r="N46" i="43" s="1"/>
  <c r="E46" i="43" s="1"/>
  <c r="M26" i="43"/>
  <c r="N26" i="43" s="1"/>
  <c r="E26" i="43" s="1"/>
  <c r="M28" i="43"/>
  <c r="N28" i="43" s="1"/>
  <c r="E28" i="43" s="1"/>
  <c r="M51" i="43"/>
  <c r="N51" i="43" s="1"/>
  <c r="E51" i="43" s="1"/>
  <c r="M11" i="43"/>
  <c r="N11" i="43" s="1"/>
  <c r="E11" i="43" s="1"/>
  <c r="M52" i="43"/>
  <c r="N52" i="43" s="1"/>
  <c r="E52" i="43" s="1"/>
  <c r="M50" i="43"/>
  <c r="N50" i="43" s="1"/>
  <c r="E50" i="43" s="1"/>
  <c r="M30" i="43"/>
  <c r="N30" i="43" s="1"/>
  <c r="E30" i="43" s="1"/>
  <c r="M25" i="43"/>
  <c r="M29" i="43"/>
  <c r="N29" i="43" s="1"/>
  <c r="E29" i="43" s="1"/>
  <c r="M31" i="43"/>
  <c r="N31" i="43" s="1"/>
  <c r="E31" i="43" s="1"/>
  <c r="M40" i="43"/>
  <c r="N40" i="43" s="1"/>
  <c r="E40" i="43" s="1"/>
  <c r="M35" i="43"/>
  <c r="N35" i="43" s="1"/>
  <c r="E35" i="43" s="1"/>
  <c r="M37" i="43"/>
  <c r="M39" i="43"/>
  <c r="N39" i="43" s="1"/>
  <c r="E39" i="43" s="1"/>
  <c r="M60" i="43"/>
  <c r="N60" i="43" s="1"/>
  <c r="E60" i="43" s="1"/>
  <c r="M58" i="43"/>
  <c r="N58" i="43" s="1"/>
  <c r="E58" i="43" s="1"/>
  <c r="N14" i="43"/>
  <c r="E14" i="43" s="1"/>
  <c r="M12" i="43"/>
  <c r="N12" i="43" s="1"/>
  <c r="E12" i="43" s="1"/>
  <c r="M49" i="42"/>
  <c r="M43" i="42"/>
  <c r="M16" i="42"/>
  <c r="L46" i="42"/>
  <c r="L54" i="42"/>
  <c r="M45" i="42"/>
  <c r="L41" i="42"/>
  <c r="M33" i="42"/>
  <c r="M62" i="42"/>
  <c r="L60" i="42"/>
  <c r="M40" i="42"/>
  <c r="L30" i="42"/>
  <c r="M28" i="42"/>
  <c r="M23" i="42"/>
  <c r="M13" i="42"/>
  <c r="M56" i="42"/>
  <c r="L38" i="42"/>
  <c r="M29" i="42"/>
  <c r="L25" i="42"/>
  <c r="M17" i="42"/>
  <c r="M39" i="42"/>
  <c r="M24" i="42"/>
  <c r="M11" i="42"/>
  <c r="L56" i="42"/>
  <c r="N56" i="42" s="1"/>
  <c r="E56" i="42" s="1"/>
  <c r="I7" i="42"/>
  <c r="M10" i="42"/>
  <c r="L35" i="42"/>
  <c r="L17" i="42"/>
  <c r="M18" i="42"/>
  <c r="I6" i="42"/>
  <c r="L57" i="42" s="1"/>
  <c r="L48" i="42"/>
  <c r="L42" i="42"/>
  <c r="L32" i="42"/>
  <c r="L26" i="42"/>
  <c r="N26" i="42" s="1"/>
  <c r="E26" i="42" s="1"/>
  <c r="L40" i="42"/>
  <c r="N40" i="42" s="1"/>
  <c r="E40" i="42" s="1"/>
  <c r="L50" i="42"/>
  <c r="M26" i="42"/>
  <c r="M15" i="42"/>
  <c r="L51" i="42"/>
  <c r="L18" i="42"/>
  <c r="L59" i="42"/>
  <c r="L43" i="42"/>
  <c r="B6" i="41"/>
  <c r="B7" i="41"/>
  <c r="E10" i="41"/>
  <c r="G10" i="41"/>
  <c r="H10" i="41"/>
  <c r="I10" i="41"/>
  <c r="J10" i="41" s="1"/>
  <c r="K10" i="41" s="1"/>
  <c r="G11" i="41"/>
  <c r="H11" i="41"/>
  <c r="I11" i="41" s="1"/>
  <c r="J11" i="41" s="1"/>
  <c r="K11" i="41" s="1"/>
  <c r="G12" i="41"/>
  <c r="H12" i="41"/>
  <c r="I12" i="41" s="1"/>
  <c r="J12" i="41" s="1"/>
  <c r="K12" i="41" s="1"/>
  <c r="G13" i="41"/>
  <c r="H13" i="41"/>
  <c r="I13" i="41"/>
  <c r="J13" i="41"/>
  <c r="K13" i="41"/>
  <c r="G14" i="41"/>
  <c r="H14" i="41"/>
  <c r="I14" i="41"/>
  <c r="J14" i="41"/>
  <c r="K14" i="41"/>
  <c r="G15" i="41"/>
  <c r="H15" i="41"/>
  <c r="I15" i="41"/>
  <c r="J15" i="41"/>
  <c r="K15" i="41"/>
  <c r="G16" i="41"/>
  <c r="H16" i="41"/>
  <c r="I16" i="41"/>
  <c r="J16" i="41"/>
  <c r="K16" i="41"/>
  <c r="G17" i="41"/>
  <c r="H17" i="41"/>
  <c r="I17" i="41"/>
  <c r="J17" i="41" s="1"/>
  <c r="K17" i="41" s="1"/>
  <c r="G18" i="41"/>
  <c r="H18" i="41"/>
  <c r="I18" i="41"/>
  <c r="J18" i="41" s="1"/>
  <c r="K18" i="41" s="1"/>
  <c r="G19" i="41"/>
  <c r="H19" i="41"/>
  <c r="I19" i="41" s="1"/>
  <c r="J19" i="41" s="1"/>
  <c r="K19" i="41" s="1"/>
  <c r="G20" i="41"/>
  <c r="H20" i="41"/>
  <c r="I20" i="41" s="1"/>
  <c r="J20" i="41" s="1"/>
  <c r="K20" i="41" s="1"/>
  <c r="G21" i="41"/>
  <c r="H21" i="41"/>
  <c r="I21" i="41"/>
  <c r="J21" i="41"/>
  <c r="K21" i="41"/>
  <c r="G22" i="41"/>
  <c r="H22" i="41"/>
  <c r="I22" i="41"/>
  <c r="J22" i="41"/>
  <c r="K22" i="41"/>
  <c r="G23" i="41"/>
  <c r="H23" i="41"/>
  <c r="I23" i="41"/>
  <c r="J23" i="41"/>
  <c r="K23" i="41"/>
  <c r="G24" i="41"/>
  <c r="H24" i="41"/>
  <c r="I24" i="41"/>
  <c r="J24" i="41"/>
  <c r="K24" i="41"/>
  <c r="G25" i="41"/>
  <c r="H25" i="41"/>
  <c r="I25" i="41"/>
  <c r="J25" i="41"/>
  <c r="K25" i="41" s="1"/>
  <c r="G26" i="41"/>
  <c r="H26" i="41"/>
  <c r="I26" i="41"/>
  <c r="J26" i="41" s="1"/>
  <c r="K26" i="41" s="1"/>
  <c r="G27" i="41"/>
  <c r="H27" i="41"/>
  <c r="I27" i="41" s="1"/>
  <c r="J27" i="41" s="1"/>
  <c r="K27" i="41" s="1"/>
  <c r="G28" i="41"/>
  <c r="H28" i="41"/>
  <c r="I28" i="41" s="1"/>
  <c r="J28" i="41" s="1"/>
  <c r="K28" i="41" s="1"/>
  <c r="G29" i="41"/>
  <c r="H29" i="41"/>
  <c r="I29" i="41"/>
  <c r="J29" i="41"/>
  <c r="K29" i="41"/>
  <c r="G30" i="41"/>
  <c r="H30" i="41"/>
  <c r="I30" i="41"/>
  <c r="J30" i="41"/>
  <c r="K30" i="41"/>
  <c r="G31" i="41"/>
  <c r="H31" i="41"/>
  <c r="I31" i="41"/>
  <c r="J31" i="41"/>
  <c r="K31" i="41"/>
  <c r="G32" i="41"/>
  <c r="H32" i="41"/>
  <c r="I32" i="41" s="1"/>
  <c r="J32" i="41" s="1"/>
  <c r="K32" i="41" s="1"/>
  <c r="G33" i="41"/>
  <c r="H33" i="41"/>
  <c r="I33" i="41"/>
  <c r="J33" i="41"/>
  <c r="K33" i="41" s="1"/>
  <c r="G34" i="41"/>
  <c r="H34" i="41"/>
  <c r="I34" i="41"/>
  <c r="J34" i="41" s="1"/>
  <c r="K34" i="41" s="1"/>
  <c r="G35" i="41"/>
  <c r="H35" i="41"/>
  <c r="I35" i="41" s="1"/>
  <c r="J35" i="41" s="1"/>
  <c r="K35" i="41" s="1"/>
  <c r="G36" i="41"/>
  <c r="H36" i="41"/>
  <c r="I36" i="41" s="1"/>
  <c r="J36" i="41" s="1"/>
  <c r="K36" i="41" s="1"/>
  <c r="G37" i="41"/>
  <c r="H37" i="41"/>
  <c r="I37" i="41"/>
  <c r="J37" i="41"/>
  <c r="K37" i="41"/>
  <c r="G38" i="41"/>
  <c r="H38" i="41"/>
  <c r="I38" i="41"/>
  <c r="J38" i="41"/>
  <c r="K38" i="41"/>
  <c r="G39" i="41"/>
  <c r="H39" i="41"/>
  <c r="I39" i="41"/>
  <c r="J39" i="41"/>
  <c r="K39" i="41"/>
  <c r="G40" i="41"/>
  <c r="H40" i="41"/>
  <c r="I40" i="41"/>
  <c r="J40" i="41" s="1"/>
  <c r="K40" i="41" s="1"/>
  <c r="G41" i="41"/>
  <c r="H41" i="41"/>
  <c r="I41" i="41"/>
  <c r="J41" i="41"/>
  <c r="K41" i="41" s="1"/>
  <c r="G42" i="41"/>
  <c r="H42" i="41"/>
  <c r="I42" i="41"/>
  <c r="J42" i="41" s="1"/>
  <c r="K42" i="41" s="1"/>
  <c r="G43" i="41"/>
  <c r="H43" i="41"/>
  <c r="I43" i="41" s="1"/>
  <c r="J43" i="41" s="1"/>
  <c r="K43" i="41" s="1"/>
  <c r="G44" i="41"/>
  <c r="H44" i="41"/>
  <c r="I44" i="41" s="1"/>
  <c r="J44" i="41" s="1"/>
  <c r="K44" i="41" s="1"/>
  <c r="G45" i="41"/>
  <c r="H45" i="41"/>
  <c r="I45" i="41"/>
  <c r="J45" i="41"/>
  <c r="K45" i="41"/>
  <c r="G46" i="41"/>
  <c r="H46" i="41"/>
  <c r="I46" i="41"/>
  <c r="J46" i="41"/>
  <c r="K46" i="41"/>
  <c r="G47" i="41"/>
  <c r="H47" i="41"/>
  <c r="I47" i="41"/>
  <c r="J47" i="41"/>
  <c r="K47" i="41"/>
  <c r="G48" i="41"/>
  <c r="H48" i="41"/>
  <c r="I48" i="41"/>
  <c r="J48" i="41"/>
  <c r="K48" i="41" s="1"/>
  <c r="G49" i="41"/>
  <c r="H49" i="41"/>
  <c r="I49" i="41"/>
  <c r="J49" i="41"/>
  <c r="K49" i="41" s="1"/>
  <c r="G50" i="41"/>
  <c r="H50" i="41"/>
  <c r="I50" i="41" s="1"/>
  <c r="J50" i="41" s="1"/>
  <c r="K50" i="41" s="1"/>
  <c r="G51" i="41"/>
  <c r="H51" i="41"/>
  <c r="I51" i="41" s="1"/>
  <c r="J51" i="41" s="1"/>
  <c r="K51" i="41" s="1"/>
  <c r="G52" i="41"/>
  <c r="H52" i="41"/>
  <c r="I52" i="41" s="1"/>
  <c r="J52" i="41" s="1"/>
  <c r="K52" i="41" s="1"/>
  <c r="G53" i="41"/>
  <c r="H53" i="41"/>
  <c r="I53" i="41"/>
  <c r="J53" i="41"/>
  <c r="K53" i="41"/>
  <c r="G54" i="41"/>
  <c r="H54" i="41"/>
  <c r="I54" i="41"/>
  <c r="J54" i="41"/>
  <c r="K54" i="41"/>
  <c r="G55" i="41"/>
  <c r="H55" i="41"/>
  <c r="I55" i="41"/>
  <c r="J55" i="41" s="1"/>
  <c r="K55" i="41" s="1"/>
  <c r="G56" i="41"/>
  <c r="H56" i="41"/>
  <c r="I56" i="41"/>
  <c r="J56" i="41"/>
  <c r="K56" i="41"/>
  <c r="G57" i="41"/>
  <c r="H57" i="41"/>
  <c r="I57" i="41"/>
  <c r="J57" i="41"/>
  <c r="K57" i="41" s="1"/>
  <c r="G58" i="41"/>
  <c r="H58" i="41"/>
  <c r="I58" i="41"/>
  <c r="J58" i="41" s="1"/>
  <c r="K58" i="41" s="1"/>
  <c r="G59" i="41"/>
  <c r="H59" i="41"/>
  <c r="I59" i="41" s="1"/>
  <c r="J59" i="41" s="1"/>
  <c r="K59" i="41" s="1"/>
  <c r="G60" i="41"/>
  <c r="H60" i="41"/>
  <c r="I60" i="41" s="1"/>
  <c r="J60" i="41" s="1"/>
  <c r="K60" i="41"/>
  <c r="G61" i="41"/>
  <c r="H61" i="41"/>
  <c r="I61" i="41"/>
  <c r="J61" i="41"/>
  <c r="K61" i="41"/>
  <c r="G62" i="41"/>
  <c r="H62" i="41"/>
  <c r="I62" i="41"/>
  <c r="J62" i="41"/>
  <c r="K62" i="41"/>
  <c r="N59" i="42" l="1"/>
  <c r="E59" i="42" s="1"/>
  <c r="N18" i="42"/>
  <c r="E18" i="42" s="1"/>
  <c r="N35" i="42"/>
  <c r="E35" i="42" s="1"/>
  <c r="N38" i="42"/>
  <c r="E38" i="42" s="1"/>
  <c r="N54" i="42"/>
  <c r="E54" i="42" s="1"/>
  <c r="M37" i="42"/>
  <c r="M53" i="42"/>
  <c r="M54" i="42"/>
  <c r="M52" i="42"/>
  <c r="M38" i="42"/>
  <c r="M21" i="42"/>
  <c r="M22" i="42"/>
  <c r="M36" i="42"/>
  <c r="M32" i="42"/>
  <c r="M35" i="42"/>
  <c r="M20" i="42"/>
  <c r="M48" i="42"/>
  <c r="N48" i="42" s="1"/>
  <c r="E48" i="42" s="1"/>
  <c r="M51" i="42"/>
  <c r="N51" i="42" s="1"/>
  <c r="E51" i="42" s="1"/>
  <c r="M44" i="42"/>
  <c r="M57" i="42"/>
  <c r="N57" i="42" s="1"/>
  <c r="E57" i="42" s="1"/>
  <c r="M30" i="42"/>
  <c r="N30" i="42" s="1"/>
  <c r="E30" i="42" s="1"/>
  <c r="M12" i="42"/>
  <c r="M55" i="42"/>
  <c r="M60" i="42"/>
  <c r="L11" i="42"/>
  <c r="N11" i="42" s="1"/>
  <c r="E11" i="42" s="1"/>
  <c r="L24" i="42"/>
  <c r="N24" i="42" s="1"/>
  <c r="E24" i="42" s="1"/>
  <c r="L58" i="42"/>
  <c r="M42" i="42"/>
  <c r="N42" i="42" s="1"/>
  <c r="E42" i="42" s="1"/>
  <c r="M46" i="42"/>
  <c r="N46" i="42" s="1"/>
  <c r="E46" i="42" s="1"/>
  <c r="M59" i="42"/>
  <c r="L44" i="42"/>
  <c r="L16" i="42"/>
  <c r="N16" i="42" s="1"/>
  <c r="E16" i="42" s="1"/>
  <c r="M14" i="42"/>
  <c r="M19" i="42"/>
  <c r="N17" i="42"/>
  <c r="E17" i="42" s="1"/>
  <c r="N41" i="42"/>
  <c r="E41" i="42" s="1"/>
  <c r="N60" i="42"/>
  <c r="E60" i="42" s="1"/>
  <c r="L27" i="42"/>
  <c r="L34" i="42"/>
  <c r="L10" i="42"/>
  <c r="N10" i="42" s="1"/>
  <c r="M58" i="42"/>
  <c r="L62" i="42"/>
  <c r="N62" i="42" s="1"/>
  <c r="E62" i="42" s="1"/>
  <c r="M34" i="42"/>
  <c r="M27" i="42"/>
  <c r="M25" i="42"/>
  <c r="M41" i="42"/>
  <c r="N25" i="42"/>
  <c r="E25" i="42" s="1"/>
  <c r="N32" i="42"/>
  <c r="E32" i="42" s="1"/>
  <c r="N43" i="42"/>
  <c r="E43" i="42" s="1"/>
  <c r="L29" i="42"/>
  <c r="N29" i="42" s="1"/>
  <c r="E29" i="42" s="1"/>
  <c r="L31" i="42"/>
  <c r="N31" i="42" s="1"/>
  <c r="E31" i="42" s="1"/>
  <c r="L45" i="42"/>
  <c r="N45" i="42" s="1"/>
  <c r="E45" i="42" s="1"/>
  <c r="L47" i="42"/>
  <c r="L33" i="42"/>
  <c r="N33" i="42" s="1"/>
  <c r="E33" i="42" s="1"/>
  <c r="L21" i="42"/>
  <c r="N21" i="42" s="1"/>
  <c r="E21" i="42" s="1"/>
  <c r="L22" i="42"/>
  <c r="N22" i="42" s="1"/>
  <c r="E22" i="42" s="1"/>
  <c r="L36" i="42"/>
  <c r="N36" i="42" s="1"/>
  <c r="E36" i="42" s="1"/>
  <c r="L52" i="42"/>
  <c r="L20" i="42"/>
  <c r="N20" i="42" s="1"/>
  <c r="E20" i="42" s="1"/>
  <c r="L61" i="42"/>
  <c r="L23" i="42"/>
  <c r="N23" i="42" s="1"/>
  <c r="E23" i="42" s="1"/>
  <c r="L37" i="42"/>
  <c r="N37" i="42" s="1"/>
  <c r="E37" i="42" s="1"/>
  <c r="L39" i="42"/>
  <c r="N39" i="42" s="1"/>
  <c r="E39" i="42" s="1"/>
  <c r="L49" i="42"/>
  <c r="N49" i="42" s="1"/>
  <c r="E49" i="42" s="1"/>
  <c r="L53" i="42"/>
  <c r="N53" i="42" s="1"/>
  <c r="E53" i="42" s="1"/>
  <c r="L55" i="42"/>
  <c r="L15" i="42"/>
  <c r="N15" i="42" s="1"/>
  <c r="E15" i="42" s="1"/>
  <c r="L13" i="42"/>
  <c r="N13" i="42" s="1"/>
  <c r="E13" i="42" s="1"/>
  <c r="L14" i="42"/>
  <c r="N14" i="42" s="1"/>
  <c r="E14" i="42" s="1"/>
  <c r="L19" i="42"/>
  <c r="N19" i="42" s="1"/>
  <c r="E19" i="42" s="1"/>
  <c r="L12" i="42"/>
  <c r="N12" i="42" s="1"/>
  <c r="E12" i="42" s="1"/>
  <c r="M47" i="42"/>
  <c r="M50" i="42"/>
  <c r="N50" i="42" s="1"/>
  <c r="E50" i="42" s="1"/>
  <c r="M31" i="42"/>
  <c r="L28" i="42"/>
  <c r="N28" i="42" s="1"/>
  <c r="E28" i="42" s="1"/>
  <c r="M61" i="42"/>
  <c r="M22" i="41"/>
  <c r="L24" i="41"/>
  <c r="I7" i="41"/>
  <c r="M10" i="41"/>
  <c r="I6" i="41"/>
  <c r="L32" i="41" s="1"/>
  <c r="L59" i="41"/>
  <c r="L41" i="41"/>
  <c r="L27" i="41"/>
  <c r="L58" i="41"/>
  <c r="M57" i="41"/>
  <c r="L56" i="41"/>
  <c r="L18" i="41"/>
  <c r="L49" i="41"/>
  <c r="B6" i="40"/>
  <c r="B7" i="40"/>
  <c r="E10" i="40"/>
  <c r="G10" i="40"/>
  <c r="I6" i="40" s="1"/>
  <c r="H10" i="40"/>
  <c r="I10" i="40"/>
  <c r="J10" i="40" s="1"/>
  <c r="K10" i="40" s="1"/>
  <c r="G11" i="40"/>
  <c r="L11" i="40" s="1"/>
  <c r="H11" i="40"/>
  <c r="I11" i="40" s="1"/>
  <c r="J11" i="40" s="1"/>
  <c r="K11" i="40" s="1"/>
  <c r="G12" i="40"/>
  <c r="H12" i="40"/>
  <c r="I12" i="40" s="1"/>
  <c r="J12" i="40" s="1"/>
  <c r="K12" i="40" s="1"/>
  <c r="G13" i="40"/>
  <c r="H13" i="40"/>
  <c r="I13" i="40" s="1"/>
  <c r="J13" i="40" s="1"/>
  <c r="K13" i="40" s="1"/>
  <c r="G14" i="40"/>
  <c r="H14" i="40"/>
  <c r="I14" i="40"/>
  <c r="J14" i="40"/>
  <c r="K14" i="40"/>
  <c r="G15" i="40"/>
  <c r="H15" i="40"/>
  <c r="I15" i="40"/>
  <c r="J15" i="40"/>
  <c r="K15" i="40"/>
  <c r="G16" i="40"/>
  <c r="H16" i="40"/>
  <c r="I16" i="40"/>
  <c r="J16" i="40"/>
  <c r="K16" i="40"/>
  <c r="G17" i="40"/>
  <c r="L17" i="40" s="1"/>
  <c r="H17" i="40"/>
  <c r="I17" i="40"/>
  <c r="J17" i="40"/>
  <c r="K17" i="40" s="1"/>
  <c r="G18" i="40"/>
  <c r="L18" i="40" s="1"/>
  <c r="H18" i="40"/>
  <c r="I18" i="40"/>
  <c r="J18" i="40" s="1"/>
  <c r="K18" i="40" s="1"/>
  <c r="G19" i="40"/>
  <c r="L19" i="40" s="1"/>
  <c r="H19" i="40"/>
  <c r="I19" i="40" s="1"/>
  <c r="J19" i="40" s="1"/>
  <c r="K19" i="40" s="1"/>
  <c r="G20" i="40"/>
  <c r="H20" i="40"/>
  <c r="I20" i="40" s="1"/>
  <c r="J20" i="40" s="1"/>
  <c r="K20" i="40" s="1"/>
  <c r="G21" i="40"/>
  <c r="H21" i="40"/>
  <c r="I21" i="40" s="1"/>
  <c r="J21" i="40" s="1"/>
  <c r="K21" i="40" s="1"/>
  <c r="G22" i="40"/>
  <c r="H22" i="40"/>
  <c r="I22" i="40"/>
  <c r="J22" i="40"/>
  <c r="K22" i="40"/>
  <c r="G23" i="40"/>
  <c r="H23" i="40"/>
  <c r="I23" i="40"/>
  <c r="J23" i="40"/>
  <c r="K23" i="40"/>
  <c r="G24" i="40"/>
  <c r="H24" i="40"/>
  <c r="I24" i="40"/>
  <c r="J24" i="40"/>
  <c r="K24" i="40"/>
  <c r="G25" i="40"/>
  <c r="L25" i="40" s="1"/>
  <c r="H25" i="40"/>
  <c r="I25" i="40"/>
  <c r="J25" i="40"/>
  <c r="K25" i="40" s="1"/>
  <c r="G26" i="40"/>
  <c r="L26" i="40" s="1"/>
  <c r="H26" i="40"/>
  <c r="I26" i="40"/>
  <c r="J26" i="40" s="1"/>
  <c r="K26" i="40" s="1"/>
  <c r="G27" i="40"/>
  <c r="L27" i="40" s="1"/>
  <c r="H27" i="40"/>
  <c r="I27" i="40" s="1"/>
  <c r="J27" i="40" s="1"/>
  <c r="K27" i="40" s="1"/>
  <c r="G28" i="40"/>
  <c r="H28" i="40"/>
  <c r="I28" i="40" s="1"/>
  <c r="J28" i="40" s="1"/>
  <c r="K28" i="40" s="1"/>
  <c r="G29" i="40"/>
  <c r="H29" i="40"/>
  <c r="I29" i="40" s="1"/>
  <c r="J29" i="40" s="1"/>
  <c r="K29" i="40" s="1"/>
  <c r="G30" i="40"/>
  <c r="H30" i="40"/>
  <c r="I30" i="40"/>
  <c r="J30" i="40"/>
  <c r="K30" i="40"/>
  <c r="G31" i="40"/>
  <c r="H31" i="40"/>
  <c r="I31" i="40"/>
  <c r="J31" i="40"/>
  <c r="K31" i="40"/>
  <c r="G32" i="40"/>
  <c r="H32" i="40"/>
  <c r="I32" i="40"/>
  <c r="J32" i="40"/>
  <c r="K32" i="40"/>
  <c r="G33" i="40"/>
  <c r="L33" i="40" s="1"/>
  <c r="H33" i="40"/>
  <c r="I33" i="40"/>
  <c r="J33" i="40" s="1"/>
  <c r="K33" i="40" s="1"/>
  <c r="G34" i="40"/>
  <c r="L34" i="40" s="1"/>
  <c r="H34" i="40"/>
  <c r="I34" i="40"/>
  <c r="J34" i="40" s="1"/>
  <c r="K34" i="40" s="1"/>
  <c r="G35" i="40"/>
  <c r="L35" i="40" s="1"/>
  <c r="H35" i="40"/>
  <c r="I35" i="40" s="1"/>
  <c r="J35" i="40" s="1"/>
  <c r="K35" i="40" s="1"/>
  <c r="G36" i="40"/>
  <c r="H36" i="40"/>
  <c r="I36" i="40" s="1"/>
  <c r="J36" i="40" s="1"/>
  <c r="K36" i="40" s="1"/>
  <c r="G37" i="40"/>
  <c r="H37" i="40"/>
  <c r="I37" i="40" s="1"/>
  <c r="J37" i="40" s="1"/>
  <c r="K37" i="40" s="1"/>
  <c r="G38" i="40"/>
  <c r="H38" i="40"/>
  <c r="I38" i="40"/>
  <c r="J38" i="40"/>
  <c r="K38" i="40"/>
  <c r="L38" i="40"/>
  <c r="G39" i="40"/>
  <c r="H39" i="40"/>
  <c r="I39" i="40"/>
  <c r="J39" i="40"/>
  <c r="K39" i="40"/>
  <c r="L39" i="40"/>
  <c r="G40" i="40"/>
  <c r="L40" i="40" s="1"/>
  <c r="H40" i="40"/>
  <c r="I40" i="40"/>
  <c r="J40" i="40"/>
  <c r="K40" i="40" s="1"/>
  <c r="G41" i="40"/>
  <c r="L41" i="40" s="1"/>
  <c r="H41" i="40"/>
  <c r="I41" i="40"/>
  <c r="J41" i="40"/>
  <c r="K41" i="40" s="1"/>
  <c r="G42" i="40"/>
  <c r="L42" i="40" s="1"/>
  <c r="H42" i="40"/>
  <c r="I42" i="40"/>
  <c r="J42" i="40" s="1"/>
  <c r="K42" i="40" s="1"/>
  <c r="G43" i="40"/>
  <c r="H43" i="40"/>
  <c r="I43" i="40" s="1"/>
  <c r="J43" i="40" s="1"/>
  <c r="K43" i="40" s="1"/>
  <c r="G44" i="40"/>
  <c r="L44" i="40" s="1"/>
  <c r="H44" i="40"/>
  <c r="I44" i="40" s="1"/>
  <c r="J44" i="40" s="1"/>
  <c r="K44" i="40" s="1"/>
  <c r="G45" i="40"/>
  <c r="H45" i="40"/>
  <c r="I45" i="40" s="1"/>
  <c r="J45" i="40" s="1"/>
  <c r="K45" i="40" s="1"/>
  <c r="G46" i="40"/>
  <c r="H46" i="40"/>
  <c r="I46" i="40"/>
  <c r="J46" i="40"/>
  <c r="K46" i="40"/>
  <c r="G47" i="40"/>
  <c r="H47" i="40"/>
  <c r="I47" i="40"/>
  <c r="J47" i="40"/>
  <c r="K47" i="40"/>
  <c r="G48" i="40"/>
  <c r="H48" i="40"/>
  <c r="I48" i="40"/>
  <c r="J48" i="40"/>
  <c r="K48" i="40"/>
  <c r="G49" i="40"/>
  <c r="L49" i="40" s="1"/>
  <c r="H49" i="40"/>
  <c r="I49" i="40"/>
  <c r="J49" i="40" s="1"/>
  <c r="K49" i="40" s="1"/>
  <c r="G50" i="40"/>
  <c r="L50" i="40" s="1"/>
  <c r="H50" i="40"/>
  <c r="I50" i="40"/>
  <c r="J50" i="40" s="1"/>
  <c r="K50" i="40" s="1"/>
  <c r="G51" i="40"/>
  <c r="L51" i="40" s="1"/>
  <c r="H51" i="40"/>
  <c r="I51" i="40" s="1"/>
  <c r="J51" i="40" s="1"/>
  <c r="K51" i="40" s="1"/>
  <c r="G52" i="40"/>
  <c r="H52" i="40"/>
  <c r="I52" i="40" s="1"/>
  <c r="J52" i="40" s="1"/>
  <c r="K52" i="40" s="1"/>
  <c r="G53" i="40"/>
  <c r="H53" i="40"/>
  <c r="I53" i="40" s="1"/>
  <c r="J53" i="40" s="1"/>
  <c r="K53" i="40" s="1"/>
  <c r="G54" i="40"/>
  <c r="H54" i="40"/>
  <c r="I54" i="40"/>
  <c r="J54" i="40"/>
  <c r="K54" i="40"/>
  <c r="L54" i="40"/>
  <c r="G55" i="40"/>
  <c r="H55" i="40"/>
  <c r="I55" i="40"/>
  <c r="J55" i="40"/>
  <c r="K55" i="40"/>
  <c r="L55" i="40"/>
  <c r="G56" i="40"/>
  <c r="L56" i="40" s="1"/>
  <c r="H56" i="40"/>
  <c r="I56" i="40"/>
  <c r="J56" i="40"/>
  <c r="K56" i="40" s="1"/>
  <c r="G57" i="40"/>
  <c r="L57" i="40" s="1"/>
  <c r="H57" i="40"/>
  <c r="I57" i="40"/>
  <c r="J57" i="40"/>
  <c r="K57" i="40" s="1"/>
  <c r="G58" i="40"/>
  <c r="L58" i="40" s="1"/>
  <c r="H58" i="40"/>
  <c r="I58" i="40"/>
  <c r="J58" i="40" s="1"/>
  <c r="K58" i="40" s="1"/>
  <c r="G59" i="40"/>
  <c r="H59" i="40"/>
  <c r="I59" i="40" s="1"/>
  <c r="J59" i="40" s="1"/>
  <c r="K59" i="40" s="1"/>
  <c r="G60" i="40"/>
  <c r="L60" i="40" s="1"/>
  <c r="H60" i="40"/>
  <c r="I60" i="40"/>
  <c r="J60" i="40" s="1"/>
  <c r="K60" i="40" s="1"/>
  <c r="G61" i="40"/>
  <c r="H61" i="40"/>
  <c r="I61" i="40" s="1"/>
  <c r="J61" i="40" s="1"/>
  <c r="K61" i="40" s="1"/>
  <c r="G62" i="40"/>
  <c r="H62" i="40"/>
  <c r="I62" i="40"/>
  <c r="J62" i="40"/>
  <c r="K62" i="40"/>
  <c r="L62" i="40"/>
  <c r="N58" i="42" l="1"/>
  <c r="E58" i="42" s="1"/>
  <c r="N47" i="42"/>
  <c r="E47" i="42" s="1"/>
  <c r="N34" i="42"/>
  <c r="E34" i="42" s="1"/>
  <c r="N61" i="42"/>
  <c r="E61" i="42" s="1"/>
  <c r="N27" i="42"/>
  <c r="E27" i="42" s="1"/>
  <c r="N44" i="42"/>
  <c r="E44" i="42" s="1"/>
  <c r="N55" i="42"/>
  <c r="E55" i="42" s="1"/>
  <c r="N52" i="42"/>
  <c r="E52" i="42" s="1"/>
  <c r="N41" i="41"/>
  <c r="E41" i="41" s="1"/>
  <c r="M60" i="41"/>
  <c r="M45" i="41"/>
  <c r="M46" i="41"/>
  <c r="M51" i="41"/>
  <c r="M37" i="41"/>
  <c r="M38" i="41"/>
  <c r="M43" i="41"/>
  <c r="M20" i="41"/>
  <c r="M29" i="41"/>
  <c r="M30" i="41"/>
  <c r="M35" i="41"/>
  <c r="M19" i="41"/>
  <c r="M11" i="41"/>
  <c r="M52" i="41"/>
  <c r="M44" i="41"/>
  <c r="M53" i="41"/>
  <c r="M54" i="41"/>
  <c r="M59" i="41"/>
  <c r="N59" i="41" s="1"/>
  <c r="E59" i="41" s="1"/>
  <c r="M61" i="41"/>
  <c r="M62" i="41"/>
  <c r="M36" i="41"/>
  <c r="M28" i="41"/>
  <c r="L42" i="41"/>
  <c r="N42" i="41" s="1"/>
  <c r="E42" i="41" s="1"/>
  <c r="M55" i="41"/>
  <c r="M34" i="41"/>
  <c r="M16" i="41"/>
  <c r="M33" i="41"/>
  <c r="M56" i="41"/>
  <c r="N56" i="41" s="1"/>
  <c r="E56" i="41" s="1"/>
  <c r="L25" i="41"/>
  <c r="L19" i="41"/>
  <c r="N19" i="41" s="1"/>
  <c r="E19" i="41" s="1"/>
  <c r="M23" i="41"/>
  <c r="M17" i="41"/>
  <c r="L11" i="41"/>
  <c r="N11" i="41" s="1"/>
  <c r="E11" i="41" s="1"/>
  <c r="L43" i="41"/>
  <c r="N43" i="41" s="1"/>
  <c r="E43" i="41" s="1"/>
  <c r="M24" i="41"/>
  <c r="N24" i="41" s="1"/>
  <c r="E24" i="41" s="1"/>
  <c r="L40" i="41"/>
  <c r="M21" i="41"/>
  <c r="L60" i="41"/>
  <c r="L34" i="41"/>
  <c r="M39" i="41"/>
  <c r="L35" i="41"/>
  <c r="L26" i="41"/>
  <c r="N26" i="41" s="1"/>
  <c r="E26" i="41" s="1"/>
  <c r="M31" i="41"/>
  <c r="M32" i="41"/>
  <c r="N32" i="41" s="1"/>
  <c r="E32" i="41" s="1"/>
  <c r="M40" i="41"/>
  <c r="L13" i="41"/>
  <c r="L14" i="41"/>
  <c r="N14" i="41" s="1"/>
  <c r="E14" i="41" s="1"/>
  <c r="L52" i="41"/>
  <c r="L53" i="41"/>
  <c r="L61" i="41"/>
  <c r="L62" i="41"/>
  <c r="N62" i="41" s="1"/>
  <c r="E62" i="41" s="1"/>
  <c r="L39" i="41"/>
  <c r="N39" i="41" s="1"/>
  <c r="E39" i="41" s="1"/>
  <c r="L45" i="41"/>
  <c r="L28" i="41"/>
  <c r="N28" i="41" s="1"/>
  <c r="E28" i="41" s="1"/>
  <c r="L37" i="41"/>
  <c r="N37" i="41" s="1"/>
  <c r="E37" i="41" s="1"/>
  <c r="L38" i="41"/>
  <c r="L23" i="41"/>
  <c r="L30" i="41"/>
  <c r="L15" i="41"/>
  <c r="L22" i="41"/>
  <c r="N22" i="41" s="1"/>
  <c r="E22" i="41" s="1"/>
  <c r="L55" i="41"/>
  <c r="N55" i="41" s="1"/>
  <c r="E55" i="41" s="1"/>
  <c r="L44" i="41"/>
  <c r="N44" i="41" s="1"/>
  <c r="E44" i="41" s="1"/>
  <c r="L47" i="41"/>
  <c r="N47" i="41" s="1"/>
  <c r="E47" i="41" s="1"/>
  <c r="L54" i="41"/>
  <c r="L36" i="41"/>
  <c r="N36" i="41" s="1"/>
  <c r="E36" i="41" s="1"/>
  <c r="L46" i="41"/>
  <c r="L31" i="41"/>
  <c r="L20" i="41"/>
  <c r="N20" i="41" s="1"/>
  <c r="E20" i="41" s="1"/>
  <c r="L29" i="41"/>
  <c r="N29" i="41" s="1"/>
  <c r="E29" i="41" s="1"/>
  <c r="L12" i="41"/>
  <c r="N12" i="41" s="1"/>
  <c r="E12" i="41" s="1"/>
  <c r="L21" i="41"/>
  <c r="N21" i="41" s="1"/>
  <c r="E21" i="41" s="1"/>
  <c r="L17" i="41"/>
  <c r="M48" i="41"/>
  <c r="M47" i="41"/>
  <c r="L10" i="41"/>
  <c r="N10" i="41" s="1"/>
  <c r="M14" i="41"/>
  <c r="M26" i="41"/>
  <c r="M25" i="41"/>
  <c r="M50" i="41"/>
  <c r="L16" i="41"/>
  <c r="L33" i="41"/>
  <c r="L48" i="41"/>
  <c r="N48" i="41" s="1"/>
  <c r="E48" i="41" s="1"/>
  <c r="M58" i="41"/>
  <c r="N58" i="41" s="1"/>
  <c r="E58" i="41" s="1"/>
  <c r="M18" i="41"/>
  <c r="N18" i="41" s="1"/>
  <c r="E18" i="41" s="1"/>
  <c r="M15" i="41"/>
  <c r="M27" i="41"/>
  <c r="N27" i="41" s="1"/>
  <c r="E27" i="41" s="1"/>
  <c r="L57" i="41"/>
  <c r="N57" i="41" s="1"/>
  <c r="E57" i="41" s="1"/>
  <c r="L51" i="41"/>
  <c r="N51" i="41" s="1"/>
  <c r="E51" i="41" s="1"/>
  <c r="M41" i="41"/>
  <c r="M42" i="41"/>
  <c r="M49" i="41"/>
  <c r="N49" i="41" s="1"/>
  <c r="E49" i="41" s="1"/>
  <c r="L50" i="41"/>
  <c r="M12" i="41"/>
  <c r="M13" i="41"/>
  <c r="L13" i="40"/>
  <c r="L45" i="40"/>
  <c r="L53" i="40"/>
  <c r="L30" i="40"/>
  <c r="L37" i="40"/>
  <c r="L61" i="40"/>
  <c r="L14" i="40"/>
  <c r="L21" i="40"/>
  <c r="L29" i="40"/>
  <c r="L22" i="40"/>
  <c r="L59" i="40"/>
  <c r="L48" i="40"/>
  <c r="L46" i="40"/>
  <c r="L43" i="40"/>
  <c r="L32" i="40"/>
  <c r="L24" i="40"/>
  <c r="L16" i="40"/>
  <c r="M41" i="40"/>
  <c r="N41" i="40" s="1"/>
  <c r="E41" i="40" s="1"/>
  <c r="I7" i="40"/>
  <c r="M39" i="40"/>
  <c r="L47" i="40"/>
  <c r="L36" i="40"/>
  <c r="L31" i="40"/>
  <c r="L23" i="40"/>
  <c r="L15" i="40"/>
  <c r="M27" i="40"/>
  <c r="N27" i="40" s="1"/>
  <c r="E27" i="40" s="1"/>
  <c r="N39" i="40"/>
  <c r="E39" i="40" s="1"/>
  <c r="L52" i="40"/>
  <c r="M47" i="40"/>
  <c r="L28" i="40"/>
  <c r="L20" i="40"/>
  <c r="L12" i="40"/>
  <c r="L10" i="40"/>
  <c r="B6" i="39"/>
  <c r="B7" i="39"/>
  <c r="E10" i="39"/>
  <c r="G10" i="39"/>
  <c r="H10" i="39"/>
  <c r="I10" i="39"/>
  <c r="J10" i="39" s="1"/>
  <c r="K10" i="39"/>
  <c r="G11" i="39"/>
  <c r="H11" i="39"/>
  <c r="I11" i="39" s="1"/>
  <c r="J11" i="39"/>
  <c r="K11" i="39" s="1"/>
  <c r="G12" i="39"/>
  <c r="H12" i="39"/>
  <c r="I12" i="39"/>
  <c r="J12" i="39" s="1"/>
  <c r="K12" i="39" s="1"/>
  <c r="G13" i="39"/>
  <c r="H13" i="39"/>
  <c r="I13" i="39" s="1"/>
  <c r="J13" i="39" s="1"/>
  <c r="K13" i="39"/>
  <c r="G14" i="39"/>
  <c r="H14" i="39"/>
  <c r="I14" i="39"/>
  <c r="J14" i="39"/>
  <c r="K14" i="39"/>
  <c r="G15" i="39"/>
  <c r="H15" i="39"/>
  <c r="I15" i="39"/>
  <c r="J15" i="39" s="1"/>
  <c r="K15" i="39" s="1"/>
  <c r="G16" i="39"/>
  <c r="H16" i="39"/>
  <c r="I16" i="39"/>
  <c r="J16" i="39"/>
  <c r="K16" i="39" s="1"/>
  <c r="G17" i="39"/>
  <c r="H17" i="39"/>
  <c r="I17" i="39"/>
  <c r="J17" i="39"/>
  <c r="K17" i="39" s="1"/>
  <c r="G18" i="39"/>
  <c r="H18" i="39"/>
  <c r="I18" i="39" s="1"/>
  <c r="J18" i="39" s="1"/>
  <c r="K18" i="39" s="1"/>
  <c r="G19" i="39"/>
  <c r="H19" i="39"/>
  <c r="I19" i="39" s="1"/>
  <c r="J19" i="39" s="1"/>
  <c r="K19" i="39" s="1"/>
  <c r="G20" i="39"/>
  <c r="H20" i="39"/>
  <c r="I20" i="39"/>
  <c r="J20" i="39" s="1"/>
  <c r="K20" i="39" s="1"/>
  <c r="G21" i="39"/>
  <c r="H21" i="39"/>
  <c r="I21" i="39" s="1"/>
  <c r="J21" i="39" s="1"/>
  <c r="K21" i="39"/>
  <c r="G22" i="39"/>
  <c r="H22" i="39"/>
  <c r="I22" i="39"/>
  <c r="J22" i="39"/>
  <c r="K22" i="39"/>
  <c r="G23" i="39"/>
  <c r="H23" i="39"/>
  <c r="I23" i="39"/>
  <c r="J23" i="39"/>
  <c r="K23" i="39"/>
  <c r="G24" i="39"/>
  <c r="H24" i="39"/>
  <c r="I24" i="39" s="1"/>
  <c r="J24" i="39" s="1"/>
  <c r="K24" i="39" s="1"/>
  <c r="G25" i="39"/>
  <c r="H25" i="39"/>
  <c r="I25" i="39" s="1"/>
  <c r="J25" i="39" s="1"/>
  <c r="K25" i="39" s="1"/>
  <c r="G26" i="39"/>
  <c r="H26" i="39"/>
  <c r="I26" i="39"/>
  <c r="J26" i="39" s="1"/>
  <c r="K26" i="39"/>
  <c r="G27" i="39"/>
  <c r="H27" i="39"/>
  <c r="I27" i="39" s="1"/>
  <c r="J27" i="39"/>
  <c r="K27" i="39" s="1"/>
  <c r="G28" i="39"/>
  <c r="H28" i="39"/>
  <c r="I28" i="39"/>
  <c r="J28" i="39" s="1"/>
  <c r="K28" i="39" s="1"/>
  <c r="G29" i="39"/>
  <c r="H29" i="39"/>
  <c r="I29" i="39" s="1"/>
  <c r="J29" i="39" s="1"/>
  <c r="K29" i="39"/>
  <c r="G30" i="39"/>
  <c r="H30" i="39"/>
  <c r="I30" i="39"/>
  <c r="J30" i="39"/>
  <c r="K30" i="39"/>
  <c r="G31" i="39"/>
  <c r="H31" i="39"/>
  <c r="I31" i="39"/>
  <c r="J31" i="39" s="1"/>
  <c r="K31" i="39" s="1"/>
  <c r="G32" i="39"/>
  <c r="H32" i="39"/>
  <c r="I32" i="39"/>
  <c r="J32" i="39"/>
  <c r="K32" i="39" s="1"/>
  <c r="G33" i="39"/>
  <c r="H33" i="39"/>
  <c r="I33" i="39"/>
  <c r="J33" i="39"/>
  <c r="K33" i="39" s="1"/>
  <c r="G34" i="39"/>
  <c r="H34" i="39"/>
  <c r="I34" i="39" s="1"/>
  <c r="J34" i="39" s="1"/>
  <c r="K34" i="39" s="1"/>
  <c r="G35" i="39"/>
  <c r="H35" i="39"/>
  <c r="I35" i="39" s="1"/>
  <c r="J35" i="39" s="1"/>
  <c r="K35" i="39" s="1"/>
  <c r="G36" i="39"/>
  <c r="H36" i="39"/>
  <c r="I36" i="39"/>
  <c r="J36" i="39" s="1"/>
  <c r="K36" i="39" s="1"/>
  <c r="G37" i="39"/>
  <c r="H37" i="39"/>
  <c r="I37" i="39" s="1"/>
  <c r="J37" i="39" s="1"/>
  <c r="K37" i="39"/>
  <c r="G38" i="39"/>
  <c r="H38" i="39"/>
  <c r="I38" i="39"/>
  <c r="J38" i="39"/>
  <c r="K38" i="39"/>
  <c r="G39" i="39"/>
  <c r="H39" i="39"/>
  <c r="I39" i="39"/>
  <c r="J39" i="39"/>
  <c r="K39" i="39"/>
  <c r="G40" i="39"/>
  <c r="H40" i="39"/>
  <c r="I40" i="39" s="1"/>
  <c r="J40" i="39" s="1"/>
  <c r="K40" i="39" s="1"/>
  <c r="G41" i="39"/>
  <c r="H41" i="39"/>
  <c r="I41" i="39" s="1"/>
  <c r="J41" i="39" s="1"/>
  <c r="K41" i="39" s="1"/>
  <c r="G42" i="39"/>
  <c r="H42" i="39"/>
  <c r="I42" i="39"/>
  <c r="J42" i="39" s="1"/>
  <c r="K42" i="39"/>
  <c r="G43" i="39"/>
  <c r="H43" i="39"/>
  <c r="I43" i="39" s="1"/>
  <c r="J43" i="39"/>
  <c r="K43" i="39" s="1"/>
  <c r="G44" i="39"/>
  <c r="H44" i="39"/>
  <c r="I44" i="39"/>
  <c r="J44" i="39" s="1"/>
  <c r="K44" i="39" s="1"/>
  <c r="G45" i="39"/>
  <c r="H45" i="39"/>
  <c r="I45" i="39" s="1"/>
  <c r="J45" i="39" s="1"/>
  <c r="K45" i="39"/>
  <c r="G46" i="39"/>
  <c r="H46" i="39"/>
  <c r="I46" i="39"/>
  <c r="J46" i="39"/>
  <c r="K46" i="39"/>
  <c r="G47" i="39"/>
  <c r="H47" i="39"/>
  <c r="I47" i="39"/>
  <c r="J47" i="39" s="1"/>
  <c r="K47" i="39" s="1"/>
  <c r="G48" i="39"/>
  <c r="H48" i="39"/>
  <c r="I48" i="39"/>
  <c r="J48" i="39" s="1"/>
  <c r="K48" i="39" s="1"/>
  <c r="G49" i="39"/>
  <c r="H49" i="39"/>
  <c r="I49" i="39"/>
  <c r="J49" i="39"/>
  <c r="K49" i="39" s="1"/>
  <c r="G50" i="39"/>
  <c r="H50" i="39"/>
  <c r="I50" i="39"/>
  <c r="J50" i="39"/>
  <c r="K50" i="39"/>
  <c r="G51" i="39"/>
  <c r="H51" i="39"/>
  <c r="I51" i="39"/>
  <c r="J51" i="39"/>
  <c r="K51" i="39" s="1"/>
  <c r="G52" i="39"/>
  <c r="H52" i="39"/>
  <c r="I52" i="39"/>
  <c r="J52" i="39" s="1"/>
  <c r="K52" i="39" s="1"/>
  <c r="G53" i="39"/>
  <c r="H53" i="39"/>
  <c r="I53" i="39" s="1"/>
  <c r="J53" i="39" s="1"/>
  <c r="K53" i="39" s="1"/>
  <c r="G54" i="39"/>
  <c r="H54" i="39"/>
  <c r="I54" i="39"/>
  <c r="J54" i="39"/>
  <c r="K54" i="39"/>
  <c r="G55" i="39"/>
  <c r="H55" i="39"/>
  <c r="I55" i="39"/>
  <c r="J55" i="39"/>
  <c r="K55" i="39"/>
  <c r="G56" i="39"/>
  <c r="H56" i="39"/>
  <c r="I56" i="39" s="1"/>
  <c r="J56" i="39" s="1"/>
  <c r="K56" i="39" s="1"/>
  <c r="G57" i="39"/>
  <c r="H57" i="39"/>
  <c r="I57" i="39"/>
  <c r="J57" i="39" s="1"/>
  <c r="K57" i="39" s="1"/>
  <c r="G58" i="39"/>
  <c r="H58" i="39"/>
  <c r="I58" i="39" s="1"/>
  <c r="J58" i="39" s="1"/>
  <c r="K58" i="39" s="1"/>
  <c r="G59" i="39"/>
  <c r="H59" i="39"/>
  <c r="I59" i="39"/>
  <c r="J59" i="39" s="1"/>
  <c r="K59" i="39" s="1"/>
  <c r="G60" i="39"/>
  <c r="H60" i="39"/>
  <c r="I60" i="39"/>
  <c r="J60" i="39" s="1"/>
  <c r="K60" i="39"/>
  <c r="G61" i="39"/>
  <c r="H61" i="39"/>
  <c r="I61" i="39" s="1"/>
  <c r="J61" i="39"/>
  <c r="K61" i="39"/>
  <c r="G62" i="39"/>
  <c r="H62" i="39"/>
  <c r="I62" i="39"/>
  <c r="J62" i="39"/>
  <c r="K62" i="39" s="1"/>
  <c r="N13" i="41" l="1"/>
  <c r="E13" i="41" s="1"/>
  <c r="N30" i="41"/>
  <c r="E30" i="41" s="1"/>
  <c r="N33" i="41"/>
  <c r="E33" i="41" s="1"/>
  <c r="N23" i="41"/>
  <c r="E23" i="41" s="1"/>
  <c r="N53" i="41"/>
  <c r="E53" i="41" s="1"/>
  <c r="N25" i="41"/>
  <c r="E25" i="41" s="1"/>
  <c r="N45" i="41"/>
  <c r="E45" i="41" s="1"/>
  <c r="N35" i="41"/>
  <c r="E35" i="41" s="1"/>
  <c r="N50" i="41"/>
  <c r="E50" i="41" s="1"/>
  <c r="N31" i="41"/>
  <c r="E31" i="41" s="1"/>
  <c r="N15" i="41"/>
  <c r="E15" i="41" s="1"/>
  <c r="N34" i="41"/>
  <c r="E34" i="41" s="1"/>
  <c r="N46" i="41"/>
  <c r="E46" i="41" s="1"/>
  <c r="N61" i="41"/>
  <c r="E61" i="41" s="1"/>
  <c r="N60" i="41"/>
  <c r="E60" i="41" s="1"/>
  <c r="N16" i="41"/>
  <c r="E16" i="41" s="1"/>
  <c r="N17" i="41"/>
  <c r="E17" i="41" s="1"/>
  <c r="N54" i="41"/>
  <c r="E54" i="41" s="1"/>
  <c r="N38" i="41"/>
  <c r="E38" i="41" s="1"/>
  <c r="N52" i="41"/>
  <c r="E52" i="41" s="1"/>
  <c r="N40" i="41"/>
  <c r="E40" i="41" s="1"/>
  <c r="M45" i="40"/>
  <c r="M46" i="40"/>
  <c r="M14" i="40"/>
  <c r="M22" i="40"/>
  <c r="M61" i="40"/>
  <c r="N61" i="40" s="1"/>
  <c r="E61" i="40" s="1"/>
  <c r="M37" i="40"/>
  <c r="M38" i="40"/>
  <c r="N38" i="40" s="1"/>
  <c r="E38" i="40" s="1"/>
  <c r="M53" i="40"/>
  <c r="N53" i="40" s="1"/>
  <c r="E53" i="40" s="1"/>
  <c r="M54" i="40"/>
  <c r="N54" i="40" s="1"/>
  <c r="E54" i="40" s="1"/>
  <c r="M30" i="40"/>
  <c r="M62" i="40"/>
  <c r="N62" i="40" s="1"/>
  <c r="E62" i="40" s="1"/>
  <c r="M17" i="40"/>
  <c r="N17" i="40" s="1"/>
  <c r="E17" i="40" s="1"/>
  <c r="M18" i="40"/>
  <c r="N18" i="40" s="1"/>
  <c r="E18" i="40" s="1"/>
  <c r="N12" i="40"/>
  <c r="E12" i="40" s="1"/>
  <c r="N47" i="40"/>
  <c r="E47" i="40" s="1"/>
  <c r="M15" i="40"/>
  <c r="N15" i="40" s="1"/>
  <c r="E15" i="40" s="1"/>
  <c r="M58" i="40"/>
  <c r="N58" i="40" s="1"/>
  <c r="E58" i="40" s="1"/>
  <c r="M34" i="40"/>
  <c r="N34" i="40" s="1"/>
  <c r="E34" i="40" s="1"/>
  <c r="M11" i="40"/>
  <c r="N11" i="40" s="1"/>
  <c r="E11" i="40" s="1"/>
  <c r="M25" i="40"/>
  <c r="N25" i="40" s="1"/>
  <c r="E25" i="40" s="1"/>
  <c r="M59" i="40"/>
  <c r="N59" i="40" s="1"/>
  <c r="E59" i="40" s="1"/>
  <c r="M20" i="40"/>
  <c r="N20" i="40" s="1"/>
  <c r="E20" i="40" s="1"/>
  <c r="M50" i="40"/>
  <c r="N50" i="40" s="1"/>
  <c r="E50" i="40" s="1"/>
  <c r="M40" i="40"/>
  <c r="N40" i="40" s="1"/>
  <c r="E40" i="40" s="1"/>
  <c r="M23" i="40"/>
  <c r="M29" i="40"/>
  <c r="N29" i="40" s="1"/>
  <c r="E29" i="40" s="1"/>
  <c r="M44" i="40"/>
  <c r="N44" i="40" s="1"/>
  <c r="E44" i="40" s="1"/>
  <c r="N23" i="40"/>
  <c r="E23" i="40" s="1"/>
  <c r="M36" i="40"/>
  <c r="N36" i="40" s="1"/>
  <c r="E36" i="40" s="1"/>
  <c r="M48" i="40"/>
  <c r="M56" i="40"/>
  <c r="N56" i="40" s="1"/>
  <c r="E56" i="40" s="1"/>
  <c r="N16" i="40"/>
  <c r="E16" i="40" s="1"/>
  <c r="N37" i="40"/>
  <c r="E37" i="40" s="1"/>
  <c r="M19" i="40"/>
  <c r="N19" i="40" s="1"/>
  <c r="E19" i="40" s="1"/>
  <c r="N10" i="40"/>
  <c r="M16" i="40"/>
  <c r="M42" i="40"/>
  <c r="N42" i="40" s="1"/>
  <c r="E42" i="40" s="1"/>
  <c r="N30" i="40"/>
  <c r="E30" i="40" s="1"/>
  <c r="M12" i="40"/>
  <c r="M10" i="40"/>
  <c r="N22" i="40"/>
  <c r="E22" i="40" s="1"/>
  <c r="N32" i="40"/>
  <c r="E32" i="40" s="1"/>
  <c r="M24" i="40"/>
  <c r="M55" i="40"/>
  <c r="N55" i="40" s="1"/>
  <c r="E55" i="40" s="1"/>
  <c r="M28" i="40"/>
  <c r="N28" i="40" s="1"/>
  <c r="E28" i="40" s="1"/>
  <c r="M32" i="40"/>
  <c r="N43" i="40"/>
  <c r="E43" i="40" s="1"/>
  <c r="N14" i="40"/>
  <c r="E14" i="40" s="1"/>
  <c r="M43" i="40"/>
  <c r="M49" i="40"/>
  <c r="N49" i="40" s="1"/>
  <c r="E49" i="40" s="1"/>
  <c r="N48" i="40"/>
  <c r="E48" i="40" s="1"/>
  <c r="M21" i="40"/>
  <c r="N21" i="40" s="1"/>
  <c r="E21" i="40" s="1"/>
  <c r="M51" i="40"/>
  <c r="N51" i="40" s="1"/>
  <c r="E51" i="40" s="1"/>
  <c r="M52" i="40"/>
  <c r="N52" i="40" s="1"/>
  <c r="E52" i="40" s="1"/>
  <c r="M35" i="40"/>
  <c r="N35" i="40" s="1"/>
  <c r="E35" i="40" s="1"/>
  <c r="N24" i="40"/>
  <c r="E24" i="40" s="1"/>
  <c r="M60" i="40"/>
  <c r="N60" i="40" s="1"/>
  <c r="E60" i="40" s="1"/>
  <c r="N45" i="40"/>
  <c r="E45" i="40" s="1"/>
  <c r="M31" i="40"/>
  <c r="M26" i="40"/>
  <c r="N26" i="40" s="1"/>
  <c r="E26" i="40" s="1"/>
  <c r="N31" i="40"/>
  <c r="E31" i="40" s="1"/>
  <c r="M13" i="40"/>
  <c r="N13" i="40" s="1"/>
  <c r="E13" i="40" s="1"/>
  <c r="N46" i="40"/>
  <c r="E46" i="40" s="1"/>
  <c r="M57" i="40"/>
  <c r="N57" i="40" s="1"/>
  <c r="E57" i="40" s="1"/>
  <c r="M33" i="40"/>
  <c r="N33" i="40" s="1"/>
  <c r="E33" i="40" s="1"/>
  <c r="M40" i="39"/>
  <c r="L61" i="39"/>
  <c r="M31" i="39"/>
  <c r="L62" i="39"/>
  <c r="M56" i="39"/>
  <c r="L46" i="39"/>
  <c r="L25" i="39"/>
  <c r="M20" i="39"/>
  <c r="L30" i="39"/>
  <c r="I7" i="39"/>
  <c r="M53" i="39" s="1"/>
  <c r="M10" i="39"/>
  <c r="L59" i="39"/>
  <c r="L43" i="39"/>
  <c r="L27" i="39"/>
  <c r="L11" i="39"/>
  <c r="I6" i="39"/>
  <c r="L35" i="39"/>
  <c r="L19" i="39"/>
  <c r="M39" i="39"/>
  <c r="B6" i="38"/>
  <c r="B7" i="38"/>
  <c r="E10" i="38"/>
  <c r="G10" i="38"/>
  <c r="I6" i="38" s="1"/>
  <c r="H10" i="38"/>
  <c r="I10" i="38" s="1"/>
  <c r="J10" i="38" s="1"/>
  <c r="K10" i="38" s="1"/>
  <c r="G11" i="38"/>
  <c r="H11" i="38"/>
  <c r="I11" i="38" s="1"/>
  <c r="J11" i="38" s="1"/>
  <c r="K11" i="38" s="1"/>
  <c r="G12" i="38"/>
  <c r="H12" i="38"/>
  <c r="I12" i="38" s="1"/>
  <c r="J12" i="38" s="1"/>
  <c r="K12" i="38" s="1"/>
  <c r="G13" i="38"/>
  <c r="H13" i="38"/>
  <c r="I13" i="38" s="1"/>
  <c r="J13" i="38" s="1"/>
  <c r="K13" i="38" s="1"/>
  <c r="G14" i="38"/>
  <c r="H14" i="38"/>
  <c r="I14" i="38"/>
  <c r="J14" i="38" s="1"/>
  <c r="K14" i="38" s="1"/>
  <c r="G15" i="38"/>
  <c r="H15" i="38"/>
  <c r="I15" i="38" s="1"/>
  <c r="J15" i="38" s="1"/>
  <c r="K15" i="38" s="1"/>
  <c r="G16" i="38"/>
  <c r="L16" i="38" s="1"/>
  <c r="H16" i="38"/>
  <c r="I16" i="38" s="1"/>
  <c r="J16" i="38" s="1"/>
  <c r="K16" i="38" s="1"/>
  <c r="G17" i="38"/>
  <c r="L17" i="38" s="1"/>
  <c r="H17" i="38"/>
  <c r="I17" i="38" s="1"/>
  <c r="J17" i="38" s="1"/>
  <c r="K17" i="38" s="1"/>
  <c r="G18" i="38"/>
  <c r="L18" i="38" s="1"/>
  <c r="H18" i="38"/>
  <c r="I18" i="38" s="1"/>
  <c r="J18" i="38" s="1"/>
  <c r="K18" i="38" s="1"/>
  <c r="G19" i="38"/>
  <c r="H19" i="38"/>
  <c r="I19" i="38" s="1"/>
  <c r="J19" i="38" s="1"/>
  <c r="K19" i="38" s="1"/>
  <c r="G20" i="38"/>
  <c r="H20" i="38"/>
  <c r="I20" i="38" s="1"/>
  <c r="J20" i="38" s="1"/>
  <c r="K20" i="38" s="1"/>
  <c r="G21" i="38"/>
  <c r="H21" i="38"/>
  <c r="I21" i="38" s="1"/>
  <c r="J21" i="38" s="1"/>
  <c r="K21" i="38" s="1"/>
  <c r="G22" i="38"/>
  <c r="H22" i="38"/>
  <c r="I22" i="38"/>
  <c r="J22" i="38" s="1"/>
  <c r="K22" i="38" s="1"/>
  <c r="G23" i="38"/>
  <c r="H23" i="38"/>
  <c r="I23" i="38" s="1"/>
  <c r="J23" i="38" s="1"/>
  <c r="K23" i="38" s="1"/>
  <c r="G24" i="38"/>
  <c r="L24" i="38" s="1"/>
  <c r="H24" i="38"/>
  <c r="I24" i="38" s="1"/>
  <c r="J24" i="38" s="1"/>
  <c r="K24" i="38" s="1"/>
  <c r="G25" i="38"/>
  <c r="L25" i="38" s="1"/>
  <c r="H25" i="38"/>
  <c r="I25" i="38" s="1"/>
  <c r="J25" i="38" s="1"/>
  <c r="K25" i="38" s="1"/>
  <c r="G26" i="38"/>
  <c r="L26" i="38" s="1"/>
  <c r="H26" i="38"/>
  <c r="I26" i="38" s="1"/>
  <c r="J26" i="38" s="1"/>
  <c r="K26" i="38" s="1"/>
  <c r="G27" i="38"/>
  <c r="H27" i="38"/>
  <c r="I27" i="38" s="1"/>
  <c r="J27" i="38" s="1"/>
  <c r="K27" i="38" s="1"/>
  <c r="G28" i="38"/>
  <c r="H28" i="38"/>
  <c r="I28" i="38" s="1"/>
  <c r="J28" i="38" s="1"/>
  <c r="K28" i="38" s="1"/>
  <c r="G29" i="38"/>
  <c r="H29" i="38"/>
  <c r="I29" i="38" s="1"/>
  <c r="J29" i="38" s="1"/>
  <c r="K29" i="38" s="1"/>
  <c r="G30" i="38"/>
  <c r="H30" i="38"/>
  <c r="I30" i="38"/>
  <c r="J30" i="38"/>
  <c r="K30" i="38" s="1"/>
  <c r="G31" i="38"/>
  <c r="H31" i="38"/>
  <c r="I31" i="38"/>
  <c r="J31" i="38" s="1"/>
  <c r="K31" i="38" s="1"/>
  <c r="G32" i="38"/>
  <c r="L32" i="38" s="1"/>
  <c r="H32" i="38"/>
  <c r="I32" i="38" s="1"/>
  <c r="J32" i="38" s="1"/>
  <c r="K32" i="38" s="1"/>
  <c r="G33" i="38"/>
  <c r="L33" i="38" s="1"/>
  <c r="H33" i="38"/>
  <c r="I33" i="38" s="1"/>
  <c r="J33" i="38" s="1"/>
  <c r="K33" i="38" s="1"/>
  <c r="G34" i="38"/>
  <c r="L34" i="38" s="1"/>
  <c r="H34" i="38"/>
  <c r="I34" i="38" s="1"/>
  <c r="J34" i="38" s="1"/>
  <c r="K34" i="38" s="1"/>
  <c r="G35" i="38"/>
  <c r="L35" i="38" s="1"/>
  <c r="H35" i="38"/>
  <c r="I35" i="38" s="1"/>
  <c r="J35" i="38" s="1"/>
  <c r="K35" i="38" s="1"/>
  <c r="G36" i="38"/>
  <c r="H36" i="38"/>
  <c r="I36" i="38" s="1"/>
  <c r="J36" i="38" s="1"/>
  <c r="K36" i="38" s="1"/>
  <c r="G37" i="38"/>
  <c r="H37" i="38"/>
  <c r="I37" i="38" s="1"/>
  <c r="J37" i="38" s="1"/>
  <c r="K37" i="38" s="1"/>
  <c r="G38" i="38"/>
  <c r="H38" i="38"/>
  <c r="I38" i="38"/>
  <c r="J38" i="38"/>
  <c r="K38" i="38" s="1"/>
  <c r="G39" i="38"/>
  <c r="L39" i="38" s="1"/>
  <c r="H39" i="38"/>
  <c r="I39" i="38"/>
  <c r="J39" i="38" s="1"/>
  <c r="K39" i="38" s="1"/>
  <c r="G40" i="38"/>
  <c r="L40" i="38" s="1"/>
  <c r="H40" i="38"/>
  <c r="I40" i="38" s="1"/>
  <c r="J40" i="38" s="1"/>
  <c r="K40" i="38" s="1"/>
  <c r="G41" i="38"/>
  <c r="L41" i="38" s="1"/>
  <c r="H41" i="38"/>
  <c r="I41" i="38" s="1"/>
  <c r="J41" i="38" s="1"/>
  <c r="K41" i="38" s="1"/>
  <c r="G42" i="38"/>
  <c r="L42" i="38" s="1"/>
  <c r="H42" i="38"/>
  <c r="I42" i="38" s="1"/>
  <c r="J42" i="38" s="1"/>
  <c r="K42" i="38" s="1"/>
  <c r="G43" i="38"/>
  <c r="L43" i="38" s="1"/>
  <c r="H43" i="38"/>
  <c r="I43" i="38" s="1"/>
  <c r="J43" i="38" s="1"/>
  <c r="K43" i="38" s="1"/>
  <c r="G44" i="38"/>
  <c r="H44" i="38"/>
  <c r="I44" i="38"/>
  <c r="J44" i="38" s="1"/>
  <c r="K44" i="38" s="1"/>
  <c r="G45" i="38"/>
  <c r="H45" i="38"/>
  <c r="I45" i="38" s="1"/>
  <c r="J45" i="38" s="1"/>
  <c r="K45" i="38" s="1"/>
  <c r="G46" i="38"/>
  <c r="H46" i="38"/>
  <c r="I46" i="38"/>
  <c r="J46" i="38"/>
  <c r="K46" i="38" s="1"/>
  <c r="G47" i="38"/>
  <c r="H47" i="38"/>
  <c r="I47" i="38"/>
  <c r="J47" i="38" s="1"/>
  <c r="K47" i="38" s="1"/>
  <c r="G48" i="38"/>
  <c r="L48" i="38" s="1"/>
  <c r="H48" i="38"/>
  <c r="I48" i="38" s="1"/>
  <c r="J48" i="38" s="1"/>
  <c r="K48" i="38" s="1"/>
  <c r="G49" i="38"/>
  <c r="L49" i="38" s="1"/>
  <c r="H49" i="38"/>
  <c r="I49" i="38" s="1"/>
  <c r="J49" i="38" s="1"/>
  <c r="K49" i="38" s="1"/>
  <c r="G50" i="38"/>
  <c r="L50" i="38" s="1"/>
  <c r="H50" i="38"/>
  <c r="I50" i="38" s="1"/>
  <c r="J50" i="38" s="1"/>
  <c r="K50" i="38" s="1"/>
  <c r="G51" i="38"/>
  <c r="L51" i="38" s="1"/>
  <c r="H51" i="38"/>
  <c r="I51" i="38" s="1"/>
  <c r="J51" i="38" s="1"/>
  <c r="K51" i="38" s="1"/>
  <c r="G52" i="38"/>
  <c r="H52" i="38"/>
  <c r="I52" i="38"/>
  <c r="J52" i="38" s="1"/>
  <c r="K52" i="38" s="1"/>
  <c r="G53" i="38"/>
  <c r="H53" i="38"/>
  <c r="I53" i="38" s="1"/>
  <c r="J53" i="38" s="1"/>
  <c r="K53" i="38" s="1"/>
  <c r="G54" i="38"/>
  <c r="H54" i="38"/>
  <c r="I54" i="38"/>
  <c r="J54" i="38"/>
  <c r="K54" i="38" s="1"/>
  <c r="G55" i="38"/>
  <c r="H55" i="38"/>
  <c r="I55" i="38"/>
  <c r="J55" i="38" s="1"/>
  <c r="K55" i="38" s="1"/>
  <c r="G56" i="38"/>
  <c r="L56" i="38" s="1"/>
  <c r="H56" i="38"/>
  <c r="I56" i="38" s="1"/>
  <c r="J56" i="38" s="1"/>
  <c r="K56" i="38" s="1"/>
  <c r="G57" i="38"/>
  <c r="L57" i="38" s="1"/>
  <c r="H57" i="38"/>
  <c r="I57" i="38" s="1"/>
  <c r="J57" i="38" s="1"/>
  <c r="K57" i="38" s="1"/>
  <c r="G58" i="38"/>
  <c r="L58" i="38" s="1"/>
  <c r="H58" i="38"/>
  <c r="I58" i="38" s="1"/>
  <c r="J58" i="38" s="1"/>
  <c r="K58" i="38" s="1"/>
  <c r="G59" i="38"/>
  <c r="L59" i="38" s="1"/>
  <c r="H59" i="38"/>
  <c r="I59" i="38" s="1"/>
  <c r="J59" i="38" s="1"/>
  <c r="K59" i="38" s="1"/>
  <c r="G60" i="38"/>
  <c r="H60" i="38"/>
  <c r="I60" i="38"/>
  <c r="J60" i="38" s="1"/>
  <c r="K60" i="38" s="1"/>
  <c r="G61" i="38"/>
  <c r="H61" i="38"/>
  <c r="I61" i="38" s="1"/>
  <c r="J61" i="38" s="1"/>
  <c r="K61" i="38" s="1"/>
  <c r="G62" i="38"/>
  <c r="H62" i="38"/>
  <c r="I62" i="38"/>
  <c r="J62" i="38"/>
  <c r="K62" i="38" s="1"/>
  <c r="L16" i="39" l="1"/>
  <c r="N16" i="39" s="1"/>
  <c r="E16" i="39" s="1"/>
  <c r="L24" i="39"/>
  <c r="N24" i="39" s="1"/>
  <c r="E24" i="39" s="1"/>
  <c r="L32" i="39"/>
  <c r="N32" i="39" s="1"/>
  <c r="E32" i="39" s="1"/>
  <c r="L40" i="39"/>
  <c r="N40" i="39" s="1"/>
  <c r="E40" i="39" s="1"/>
  <c r="L28" i="39"/>
  <c r="N28" i="39" s="1"/>
  <c r="E28" i="39" s="1"/>
  <c r="L44" i="39"/>
  <c r="L52" i="39"/>
  <c r="L17" i="39"/>
  <c r="L21" i="39"/>
  <c r="L23" i="39"/>
  <c r="N23" i="39" s="1"/>
  <c r="E23" i="39" s="1"/>
  <c r="L39" i="39"/>
  <c r="N39" i="39" s="1"/>
  <c r="E39" i="39" s="1"/>
  <c r="L12" i="39"/>
  <c r="N12" i="39" s="1"/>
  <c r="E12" i="39" s="1"/>
  <c r="L53" i="39"/>
  <c r="N53" i="39" s="1"/>
  <c r="E53" i="39" s="1"/>
  <c r="L55" i="39"/>
  <c r="L36" i="39"/>
  <c r="L13" i="39"/>
  <c r="L15" i="39"/>
  <c r="N15" i="39" s="1"/>
  <c r="E15" i="39" s="1"/>
  <c r="L29" i="39"/>
  <c r="L31" i="39"/>
  <c r="N31" i="39" s="1"/>
  <c r="E31" i="39" s="1"/>
  <c r="L45" i="39"/>
  <c r="L47" i="39"/>
  <c r="L48" i="39"/>
  <c r="L56" i="39"/>
  <c r="N56" i="39" s="1"/>
  <c r="E56" i="39" s="1"/>
  <c r="L22" i="39"/>
  <c r="L33" i="39"/>
  <c r="L37" i="39"/>
  <c r="L38" i="39"/>
  <c r="N38" i="39" s="1"/>
  <c r="E38" i="39" s="1"/>
  <c r="L20" i="39"/>
  <c r="N20" i="39" s="1"/>
  <c r="E20" i="39" s="1"/>
  <c r="L54" i="39"/>
  <c r="N54" i="39" s="1"/>
  <c r="E54" i="39" s="1"/>
  <c r="M41" i="39"/>
  <c r="L34" i="39"/>
  <c r="M17" i="39"/>
  <c r="L10" i="39"/>
  <c r="N10" i="39" s="1"/>
  <c r="M32" i="39"/>
  <c r="M58" i="39"/>
  <c r="L41" i="39"/>
  <c r="N41" i="39" s="1"/>
  <c r="E41" i="39" s="1"/>
  <c r="M60" i="39"/>
  <c r="M24" i="39"/>
  <c r="N25" i="39"/>
  <c r="E25" i="39" s="1"/>
  <c r="M59" i="39"/>
  <c r="N59" i="39" s="1"/>
  <c r="E59" i="39" s="1"/>
  <c r="L51" i="39"/>
  <c r="N51" i="39" s="1"/>
  <c r="E51" i="39" s="1"/>
  <c r="M42" i="39"/>
  <c r="M16" i="39"/>
  <c r="L49" i="39"/>
  <c r="L18" i="39"/>
  <c r="L14" i="39"/>
  <c r="N14" i="39" s="1"/>
  <c r="E14" i="39" s="1"/>
  <c r="M57" i="39"/>
  <c r="L42" i="39"/>
  <c r="L58" i="39"/>
  <c r="N58" i="39" s="1"/>
  <c r="E58" i="39" s="1"/>
  <c r="L26" i="39"/>
  <c r="N26" i="39" s="1"/>
  <c r="E26" i="39" s="1"/>
  <c r="M35" i="39"/>
  <c r="M18" i="39"/>
  <c r="L57" i="39"/>
  <c r="M62" i="39"/>
  <c r="N30" i="39"/>
  <c r="E30" i="39" s="1"/>
  <c r="N62" i="39"/>
  <c r="E62" i="39" s="1"/>
  <c r="N19" i="39"/>
  <c r="E19" i="39" s="1"/>
  <c r="N35" i="39"/>
  <c r="E35" i="39" s="1"/>
  <c r="M14" i="39"/>
  <c r="M30" i="39"/>
  <c r="M46" i="39"/>
  <c r="N46" i="39" s="1"/>
  <c r="E46" i="39" s="1"/>
  <c r="M12" i="39"/>
  <c r="M21" i="39"/>
  <c r="M37" i="39"/>
  <c r="M29" i="39"/>
  <c r="M45" i="39"/>
  <c r="M28" i="39"/>
  <c r="M11" i="39"/>
  <c r="N11" i="39" s="1"/>
  <c r="E11" i="39" s="1"/>
  <c r="M51" i="39"/>
  <c r="M55" i="39"/>
  <c r="M13" i="39"/>
  <c r="M44" i="39"/>
  <c r="M27" i="39"/>
  <c r="N27" i="39" s="1"/>
  <c r="E27" i="39" s="1"/>
  <c r="M43" i="39"/>
  <c r="N43" i="39" s="1"/>
  <c r="E43" i="39" s="1"/>
  <c r="M52" i="39"/>
  <c r="M54" i="39"/>
  <c r="M22" i="39"/>
  <c r="M38" i="39"/>
  <c r="M61" i="39"/>
  <c r="N61" i="39" s="1"/>
  <c r="E61" i="39" s="1"/>
  <c r="M48" i="39"/>
  <c r="M50" i="39"/>
  <c r="M34" i="39"/>
  <c r="M19" i="39"/>
  <c r="L50" i="39"/>
  <c r="M36" i="39"/>
  <c r="M23" i="39"/>
  <c r="M26" i="39"/>
  <c r="M33" i="39"/>
  <c r="M49" i="39"/>
  <c r="M47" i="39"/>
  <c r="L60" i="39"/>
  <c r="M15" i="39"/>
  <c r="M25" i="39"/>
  <c r="I7" i="38"/>
  <c r="M33" i="38" s="1"/>
  <c r="N33" i="38" s="1"/>
  <c r="E33" i="38" s="1"/>
  <c r="L19" i="38"/>
  <c r="L36" i="38"/>
  <c r="L44" i="38"/>
  <c r="L11" i="38"/>
  <c r="L27" i="38"/>
  <c r="L12" i="38"/>
  <c r="L20" i="38"/>
  <c r="L28" i="38"/>
  <c r="L60" i="38"/>
  <c r="L13" i="38"/>
  <c r="L21" i="38"/>
  <c r="L29" i="38"/>
  <c r="L37" i="38"/>
  <c r="L45" i="38"/>
  <c r="L53" i="38"/>
  <c r="L61" i="38"/>
  <c r="L14" i="38"/>
  <c r="L22" i="38"/>
  <c r="L30" i="38"/>
  <c r="L38" i="38"/>
  <c r="L46" i="38"/>
  <c r="L54" i="38"/>
  <c r="L62" i="38"/>
  <c r="L15" i="38"/>
  <c r="L23" i="38"/>
  <c r="L31" i="38"/>
  <c r="L47" i="38"/>
  <c r="L55" i="38"/>
  <c r="L52" i="38"/>
  <c r="L10" i="38"/>
  <c r="B6" i="37"/>
  <c r="B7" i="37"/>
  <c r="E10" i="37"/>
  <c r="G10" i="37"/>
  <c r="I6" i="37" s="1"/>
  <c r="H10" i="37"/>
  <c r="I10" i="37"/>
  <c r="J10" i="37" s="1"/>
  <c r="K10" i="37" s="1"/>
  <c r="G11" i="37"/>
  <c r="L11" i="37" s="1"/>
  <c r="H11" i="37"/>
  <c r="I11" i="37" s="1"/>
  <c r="J11" i="37" s="1"/>
  <c r="K11" i="37" s="1"/>
  <c r="G12" i="37"/>
  <c r="H12" i="37"/>
  <c r="I12" i="37" s="1"/>
  <c r="J12" i="37" s="1"/>
  <c r="K12" i="37" s="1"/>
  <c r="G13" i="37"/>
  <c r="H13" i="37"/>
  <c r="I13" i="37" s="1"/>
  <c r="J13" i="37" s="1"/>
  <c r="K13" i="37" s="1"/>
  <c r="G14" i="37"/>
  <c r="H14" i="37"/>
  <c r="I14" i="37"/>
  <c r="J14" i="37"/>
  <c r="K14" i="37"/>
  <c r="L14" i="37"/>
  <c r="G15" i="37"/>
  <c r="H15" i="37"/>
  <c r="I15" i="37"/>
  <c r="J15" i="37"/>
  <c r="K15" i="37"/>
  <c r="G16" i="37"/>
  <c r="L16" i="37" s="1"/>
  <c r="H16" i="37"/>
  <c r="I16" i="37"/>
  <c r="J16" i="37"/>
  <c r="K16" i="37" s="1"/>
  <c r="G17" i="37"/>
  <c r="H17" i="37"/>
  <c r="I17" i="37"/>
  <c r="J17" i="37"/>
  <c r="K17" i="37" s="1"/>
  <c r="G18" i="37"/>
  <c r="L18" i="37" s="1"/>
  <c r="H18" i="37"/>
  <c r="I18" i="37"/>
  <c r="J18" i="37" s="1"/>
  <c r="K18" i="37" s="1"/>
  <c r="G19" i="37"/>
  <c r="H19" i="37"/>
  <c r="I19" i="37" s="1"/>
  <c r="J19" i="37" s="1"/>
  <c r="K19" i="37" s="1"/>
  <c r="G20" i="37"/>
  <c r="L20" i="37" s="1"/>
  <c r="H20" i="37"/>
  <c r="I20" i="37" s="1"/>
  <c r="J20" i="37" s="1"/>
  <c r="K20" i="37" s="1"/>
  <c r="G21" i="37"/>
  <c r="H21" i="37"/>
  <c r="I21" i="37" s="1"/>
  <c r="J21" i="37" s="1"/>
  <c r="K21" i="37" s="1"/>
  <c r="G22" i="37"/>
  <c r="H22" i="37"/>
  <c r="I22" i="37"/>
  <c r="J22" i="37"/>
  <c r="K22" i="37"/>
  <c r="G23" i="37"/>
  <c r="H23" i="37"/>
  <c r="I23" i="37"/>
  <c r="J23" i="37"/>
  <c r="K23" i="37"/>
  <c r="L23" i="37"/>
  <c r="G24" i="37"/>
  <c r="H24" i="37"/>
  <c r="I24" i="37"/>
  <c r="J24" i="37"/>
  <c r="K24" i="37"/>
  <c r="G25" i="37"/>
  <c r="L25" i="37" s="1"/>
  <c r="H25" i="37"/>
  <c r="I25" i="37"/>
  <c r="J25" i="37" s="1"/>
  <c r="K25" i="37" s="1"/>
  <c r="G26" i="37"/>
  <c r="H26" i="37"/>
  <c r="I26" i="37"/>
  <c r="J26" i="37" s="1"/>
  <c r="K26" i="37" s="1"/>
  <c r="G27" i="37"/>
  <c r="L27" i="37" s="1"/>
  <c r="H27" i="37"/>
  <c r="I27" i="37" s="1"/>
  <c r="J27" i="37" s="1"/>
  <c r="K27" i="37" s="1"/>
  <c r="G28" i="37"/>
  <c r="L28" i="37" s="1"/>
  <c r="H28" i="37"/>
  <c r="I28" i="37" s="1"/>
  <c r="J28" i="37" s="1"/>
  <c r="K28" i="37" s="1"/>
  <c r="G29" i="37"/>
  <c r="H29" i="37"/>
  <c r="I29" i="37" s="1"/>
  <c r="J29" i="37" s="1"/>
  <c r="K29" i="37" s="1"/>
  <c r="G30" i="37"/>
  <c r="H30" i="37"/>
  <c r="I30" i="37"/>
  <c r="J30" i="37"/>
  <c r="K30" i="37"/>
  <c r="L30" i="37"/>
  <c r="G31" i="37"/>
  <c r="H31" i="37"/>
  <c r="I31" i="37"/>
  <c r="J31" i="37"/>
  <c r="K31" i="37"/>
  <c r="L31" i="37"/>
  <c r="G32" i="37"/>
  <c r="L32" i="37" s="1"/>
  <c r="H32" i="37"/>
  <c r="I32" i="37"/>
  <c r="J32" i="37"/>
  <c r="K32" i="37" s="1"/>
  <c r="G33" i="37"/>
  <c r="H33" i="37"/>
  <c r="I33" i="37"/>
  <c r="J33" i="37"/>
  <c r="K33" i="37" s="1"/>
  <c r="G34" i="37"/>
  <c r="L34" i="37" s="1"/>
  <c r="H34" i="37"/>
  <c r="I34" i="37"/>
  <c r="J34" i="37" s="1"/>
  <c r="K34" i="37" s="1"/>
  <c r="G35" i="37"/>
  <c r="H35" i="37"/>
  <c r="I35" i="37" s="1"/>
  <c r="J35" i="37" s="1"/>
  <c r="K35" i="37" s="1"/>
  <c r="G36" i="37"/>
  <c r="L36" i="37" s="1"/>
  <c r="H36" i="37"/>
  <c r="I36" i="37" s="1"/>
  <c r="J36" i="37" s="1"/>
  <c r="K36" i="37" s="1"/>
  <c r="G37" i="37"/>
  <c r="H37" i="37"/>
  <c r="I37" i="37" s="1"/>
  <c r="J37" i="37" s="1"/>
  <c r="K37" i="37" s="1"/>
  <c r="G38" i="37"/>
  <c r="H38" i="37"/>
  <c r="I38" i="37"/>
  <c r="J38" i="37"/>
  <c r="K38" i="37"/>
  <c r="G39" i="37"/>
  <c r="H39" i="37"/>
  <c r="I39" i="37"/>
  <c r="J39" i="37"/>
  <c r="K39" i="37"/>
  <c r="L39" i="37"/>
  <c r="G40" i="37"/>
  <c r="H40" i="37"/>
  <c r="I40" i="37"/>
  <c r="J40" i="37"/>
  <c r="K40" i="37"/>
  <c r="G41" i="37"/>
  <c r="L41" i="37" s="1"/>
  <c r="H41" i="37"/>
  <c r="I41" i="37"/>
  <c r="J41" i="37" s="1"/>
  <c r="K41" i="37" s="1"/>
  <c r="G42" i="37"/>
  <c r="H42" i="37"/>
  <c r="I42" i="37"/>
  <c r="J42" i="37" s="1"/>
  <c r="K42" i="37" s="1"/>
  <c r="G43" i="37"/>
  <c r="L43" i="37" s="1"/>
  <c r="H43" i="37"/>
  <c r="I43" i="37" s="1"/>
  <c r="J43" i="37" s="1"/>
  <c r="K43" i="37" s="1"/>
  <c r="G44" i="37"/>
  <c r="L44" i="37" s="1"/>
  <c r="H44" i="37"/>
  <c r="I44" i="37" s="1"/>
  <c r="J44" i="37" s="1"/>
  <c r="K44" i="37" s="1"/>
  <c r="G45" i="37"/>
  <c r="H45" i="37"/>
  <c r="I45" i="37" s="1"/>
  <c r="J45" i="37" s="1"/>
  <c r="K45" i="37" s="1"/>
  <c r="G46" i="37"/>
  <c r="H46" i="37"/>
  <c r="I46" i="37"/>
  <c r="J46" i="37"/>
  <c r="K46" i="37"/>
  <c r="L46" i="37"/>
  <c r="G47" i="37"/>
  <c r="H47" i="37"/>
  <c r="I47" i="37"/>
  <c r="J47" i="37"/>
  <c r="K47" i="37"/>
  <c r="L47" i="37"/>
  <c r="G48" i="37"/>
  <c r="L48" i="37" s="1"/>
  <c r="H48" i="37"/>
  <c r="I48" i="37"/>
  <c r="J48" i="37"/>
  <c r="K48" i="37" s="1"/>
  <c r="G49" i="37"/>
  <c r="H49" i="37"/>
  <c r="I49" i="37"/>
  <c r="J49" i="37"/>
  <c r="K49" i="37" s="1"/>
  <c r="G50" i="37"/>
  <c r="L50" i="37" s="1"/>
  <c r="H50" i="37"/>
  <c r="I50" i="37"/>
  <c r="J50" i="37" s="1"/>
  <c r="K50" i="37" s="1"/>
  <c r="G51" i="37"/>
  <c r="H51" i="37"/>
  <c r="I51" i="37" s="1"/>
  <c r="J51" i="37" s="1"/>
  <c r="K51" i="37" s="1"/>
  <c r="G52" i="37"/>
  <c r="L52" i="37" s="1"/>
  <c r="H52" i="37"/>
  <c r="I52" i="37" s="1"/>
  <c r="J52" i="37" s="1"/>
  <c r="K52" i="37" s="1"/>
  <c r="G53" i="37"/>
  <c r="H53" i="37"/>
  <c r="I53" i="37" s="1"/>
  <c r="J53" i="37" s="1"/>
  <c r="K53" i="37" s="1"/>
  <c r="G54" i="37"/>
  <c r="H54" i="37"/>
  <c r="I54" i="37"/>
  <c r="J54" i="37"/>
  <c r="K54" i="37"/>
  <c r="L54" i="37"/>
  <c r="G55" i="37"/>
  <c r="H55" i="37"/>
  <c r="I55" i="37"/>
  <c r="J55" i="37"/>
  <c r="K55" i="37"/>
  <c r="L55" i="37"/>
  <c r="G56" i="37"/>
  <c r="L56" i="37" s="1"/>
  <c r="H56" i="37"/>
  <c r="I56" i="37"/>
  <c r="J56" i="37"/>
  <c r="K56" i="37"/>
  <c r="G57" i="37"/>
  <c r="L57" i="37" s="1"/>
  <c r="H57" i="37"/>
  <c r="I57" i="37"/>
  <c r="J57" i="37" s="1"/>
  <c r="K57" i="37" s="1"/>
  <c r="G58" i="37"/>
  <c r="H58" i="37"/>
  <c r="I58" i="37"/>
  <c r="J58" i="37" s="1"/>
  <c r="K58" i="37" s="1"/>
  <c r="G59" i="37"/>
  <c r="L59" i="37" s="1"/>
  <c r="H59" i="37"/>
  <c r="I59" i="37" s="1"/>
  <c r="J59" i="37" s="1"/>
  <c r="K59" i="37" s="1"/>
  <c r="G60" i="37"/>
  <c r="L60" i="37" s="1"/>
  <c r="H60" i="37"/>
  <c r="I60" i="37" s="1"/>
  <c r="J60" i="37" s="1"/>
  <c r="K60" i="37" s="1"/>
  <c r="G61" i="37"/>
  <c r="H61" i="37"/>
  <c r="I61" i="37" s="1"/>
  <c r="J61" i="37" s="1"/>
  <c r="K61" i="37" s="1"/>
  <c r="G62" i="37"/>
  <c r="H62" i="37"/>
  <c r="I62" i="37"/>
  <c r="J62" i="37"/>
  <c r="K62" i="37"/>
  <c r="L62" i="37"/>
  <c r="N57" i="39" l="1"/>
  <c r="E57" i="39" s="1"/>
  <c r="N18" i="39"/>
  <c r="E18" i="39" s="1"/>
  <c r="N22" i="39"/>
  <c r="E22" i="39" s="1"/>
  <c r="N13" i="39"/>
  <c r="E13" i="39" s="1"/>
  <c r="N17" i="39"/>
  <c r="E17" i="39" s="1"/>
  <c r="N47" i="39"/>
  <c r="E47" i="39" s="1"/>
  <c r="N45" i="39"/>
  <c r="E45" i="39" s="1"/>
  <c r="N42" i="39"/>
  <c r="E42" i="39" s="1"/>
  <c r="N49" i="39"/>
  <c r="E49" i="39" s="1"/>
  <c r="N34" i="39"/>
  <c r="E34" i="39" s="1"/>
  <c r="N36" i="39"/>
  <c r="E36" i="39" s="1"/>
  <c r="N52" i="39"/>
  <c r="E52" i="39" s="1"/>
  <c r="N37" i="39"/>
  <c r="E37" i="39" s="1"/>
  <c r="N29" i="39"/>
  <c r="E29" i="39" s="1"/>
  <c r="N33" i="39"/>
  <c r="E33" i="39" s="1"/>
  <c r="N21" i="39"/>
  <c r="E21" i="39" s="1"/>
  <c r="N50" i="39"/>
  <c r="E50" i="39" s="1"/>
  <c r="N60" i="39"/>
  <c r="E60" i="39" s="1"/>
  <c r="N48" i="39"/>
  <c r="E48" i="39" s="1"/>
  <c r="N55" i="39"/>
  <c r="E55" i="39" s="1"/>
  <c r="N44" i="39"/>
  <c r="E44" i="39" s="1"/>
  <c r="M43" i="38"/>
  <c r="N43" i="38" s="1"/>
  <c r="E43" i="38" s="1"/>
  <c r="M30" i="38"/>
  <c r="M48" i="38"/>
  <c r="N48" i="38" s="1"/>
  <c r="E48" i="38" s="1"/>
  <c r="M61" i="38"/>
  <c r="N46" i="38"/>
  <c r="E46" i="38" s="1"/>
  <c r="N37" i="38"/>
  <c r="E37" i="38" s="1"/>
  <c r="N27" i="38"/>
  <c r="E27" i="38" s="1"/>
  <c r="M31" i="38"/>
  <c r="M14" i="38"/>
  <c r="M49" i="38"/>
  <c r="N49" i="38" s="1"/>
  <c r="E49" i="38" s="1"/>
  <c r="M38" i="38"/>
  <c r="M45" i="38"/>
  <c r="M39" i="38"/>
  <c r="N39" i="38" s="1"/>
  <c r="E39" i="38" s="1"/>
  <c r="M62" i="38"/>
  <c r="M46" i="38"/>
  <c r="N38" i="38"/>
  <c r="E38" i="38" s="1"/>
  <c r="N11" i="38"/>
  <c r="E11" i="38" s="1"/>
  <c r="M35" i="38"/>
  <c r="N35" i="38" s="1"/>
  <c r="E35" i="38" s="1"/>
  <c r="M25" i="38"/>
  <c r="N25" i="38" s="1"/>
  <c r="E25" i="38" s="1"/>
  <c r="M18" i="38"/>
  <c r="N18" i="38" s="1"/>
  <c r="E18" i="38" s="1"/>
  <c r="M53" i="38"/>
  <c r="M55" i="38"/>
  <c r="N55" i="38" s="1"/>
  <c r="E55" i="38" s="1"/>
  <c r="M23" i="38"/>
  <c r="N23" i="38" s="1"/>
  <c r="E23" i="38" s="1"/>
  <c r="M57" i="38"/>
  <c r="N57" i="38" s="1"/>
  <c r="E57" i="38" s="1"/>
  <c r="M21" i="38"/>
  <c r="N45" i="38"/>
  <c r="E45" i="38" s="1"/>
  <c r="M40" i="38"/>
  <c r="N40" i="38" s="1"/>
  <c r="E40" i="38" s="1"/>
  <c r="M16" i="38"/>
  <c r="N16" i="38" s="1"/>
  <c r="E16" i="38" s="1"/>
  <c r="M60" i="38"/>
  <c r="N60" i="38" s="1"/>
  <c r="E60" i="38" s="1"/>
  <c r="M13" i="38"/>
  <c r="N30" i="38"/>
  <c r="E30" i="38" s="1"/>
  <c r="N21" i="38"/>
  <c r="E21" i="38" s="1"/>
  <c r="N44" i="38"/>
  <c r="E44" i="38" s="1"/>
  <c r="M29" i="38"/>
  <c r="N29" i="38" s="1"/>
  <c r="E29" i="38" s="1"/>
  <c r="M11" i="38"/>
  <c r="M59" i="38"/>
  <c r="N59" i="38" s="1"/>
  <c r="E59" i="38" s="1"/>
  <c r="N53" i="38"/>
  <c r="E53" i="38" s="1"/>
  <c r="M58" i="38"/>
  <c r="N58" i="38" s="1"/>
  <c r="E58" i="38" s="1"/>
  <c r="N10" i="38"/>
  <c r="M50" i="38"/>
  <c r="N50" i="38" s="1"/>
  <c r="E50" i="38" s="1"/>
  <c r="M20" i="38"/>
  <c r="N20" i="38" s="1"/>
  <c r="E20" i="38" s="1"/>
  <c r="M28" i="38"/>
  <c r="N31" i="38"/>
  <c r="E31" i="38" s="1"/>
  <c r="N13" i="38"/>
  <c r="E13" i="38" s="1"/>
  <c r="M32" i="38"/>
  <c r="N32" i="38" s="1"/>
  <c r="E32" i="38" s="1"/>
  <c r="M22" i="38"/>
  <c r="N22" i="38" s="1"/>
  <c r="E22" i="38" s="1"/>
  <c r="M15" i="38"/>
  <c r="N15" i="38" s="1"/>
  <c r="E15" i="38" s="1"/>
  <c r="N62" i="38"/>
  <c r="E62" i="38" s="1"/>
  <c r="M10" i="38"/>
  <c r="M56" i="38"/>
  <c r="N56" i="38" s="1"/>
  <c r="E56" i="38" s="1"/>
  <c r="N14" i="38"/>
  <c r="E14" i="38" s="1"/>
  <c r="N19" i="38"/>
  <c r="E19" i="38" s="1"/>
  <c r="M52" i="38"/>
  <c r="N52" i="38" s="1"/>
  <c r="E52" i="38" s="1"/>
  <c r="M36" i="38"/>
  <c r="N36" i="38" s="1"/>
  <c r="E36" i="38" s="1"/>
  <c r="M26" i="38"/>
  <c r="N26" i="38" s="1"/>
  <c r="E26" i="38" s="1"/>
  <c r="M19" i="38"/>
  <c r="M27" i="38"/>
  <c r="M54" i="38"/>
  <c r="N54" i="38" s="1"/>
  <c r="E54" i="38" s="1"/>
  <c r="M44" i="38"/>
  <c r="M37" i="38"/>
  <c r="M12" i="38"/>
  <c r="N12" i="38" s="1"/>
  <c r="E12" i="38" s="1"/>
  <c r="M24" i="38"/>
  <c r="N24" i="38" s="1"/>
  <c r="E24" i="38" s="1"/>
  <c r="M51" i="38"/>
  <c r="N51" i="38" s="1"/>
  <c r="E51" i="38" s="1"/>
  <c r="M34" i="38"/>
  <c r="N34" i="38" s="1"/>
  <c r="E34" i="38" s="1"/>
  <c r="M41" i="38"/>
  <c r="N41" i="38" s="1"/>
  <c r="E41" i="38" s="1"/>
  <c r="M47" i="38"/>
  <c r="N47" i="38" s="1"/>
  <c r="E47" i="38" s="1"/>
  <c r="N61" i="38"/>
  <c r="E61" i="38" s="1"/>
  <c r="N28" i="38"/>
  <c r="E28" i="38" s="1"/>
  <c r="M17" i="38"/>
  <c r="N17" i="38" s="1"/>
  <c r="E17" i="38" s="1"/>
  <c r="M42" i="38"/>
  <c r="N42" i="38" s="1"/>
  <c r="E42" i="38" s="1"/>
  <c r="M53" i="37"/>
  <c r="M23" i="37"/>
  <c r="N23" i="37" s="1"/>
  <c r="E23" i="37" s="1"/>
  <c r="I7" i="37"/>
  <c r="M41" i="37" s="1"/>
  <c r="N41" i="37" s="1"/>
  <c r="E41" i="37" s="1"/>
  <c r="M49" i="37"/>
  <c r="M42" i="37"/>
  <c r="L21" i="37"/>
  <c r="L29" i="37"/>
  <c r="L45" i="37"/>
  <c r="L53" i="37"/>
  <c r="L13" i="37"/>
  <c r="L37" i="37"/>
  <c r="L61" i="37"/>
  <c r="M43" i="37"/>
  <c r="N43" i="37" s="1"/>
  <c r="E43" i="37" s="1"/>
  <c r="M24" i="37"/>
  <c r="L15" i="37"/>
  <c r="L58" i="37"/>
  <c r="L49" i="37"/>
  <c r="L42" i="37"/>
  <c r="N42" i="37" s="1"/>
  <c r="E42" i="37" s="1"/>
  <c r="L33" i="37"/>
  <c r="L26" i="37"/>
  <c r="L17" i="37"/>
  <c r="M50" i="37"/>
  <c r="N50" i="37" s="1"/>
  <c r="E50" i="37" s="1"/>
  <c r="M11" i="37"/>
  <c r="N11" i="37" s="1"/>
  <c r="E11" i="37" s="1"/>
  <c r="M20" i="37"/>
  <c r="N20" i="37" s="1"/>
  <c r="E20" i="37" s="1"/>
  <c r="M60" i="37"/>
  <c r="N60" i="37" s="1"/>
  <c r="E60" i="37" s="1"/>
  <c r="L51" i="37"/>
  <c r="L40" i="37"/>
  <c r="L38" i="37"/>
  <c r="L35" i="37"/>
  <c r="M28" i="37"/>
  <c r="N28" i="37" s="1"/>
  <c r="E28" i="37" s="1"/>
  <c r="L24" i="37"/>
  <c r="L22" i="37"/>
  <c r="L19" i="37"/>
  <c r="L12" i="37"/>
  <c r="L10" i="37"/>
  <c r="B6" i="36"/>
  <c r="B7" i="36"/>
  <c r="E10" i="36"/>
  <c r="G10" i="36"/>
  <c r="H10" i="36"/>
  <c r="I10" i="36"/>
  <c r="J10" i="36" s="1"/>
  <c r="K10" i="36" s="1"/>
  <c r="G11" i="36"/>
  <c r="H11" i="36"/>
  <c r="I11" i="36" s="1"/>
  <c r="J11" i="36" s="1"/>
  <c r="K11" i="36" s="1"/>
  <c r="G12" i="36"/>
  <c r="H12" i="36"/>
  <c r="I12" i="36" s="1"/>
  <c r="J12" i="36" s="1"/>
  <c r="K12" i="36" s="1"/>
  <c r="G13" i="36"/>
  <c r="H13" i="36"/>
  <c r="I13" i="36"/>
  <c r="J13" i="36"/>
  <c r="K13" i="36"/>
  <c r="G14" i="36"/>
  <c r="H14" i="36"/>
  <c r="I14" i="36"/>
  <c r="J14" i="36"/>
  <c r="K14" i="36"/>
  <c r="G15" i="36"/>
  <c r="H15" i="36"/>
  <c r="I15" i="36"/>
  <c r="J15" i="36"/>
  <c r="K15" i="36"/>
  <c r="G16" i="36"/>
  <c r="H16" i="36"/>
  <c r="I16" i="36"/>
  <c r="J16" i="36"/>
  <c r="K16" i="36"/>
  <c r="G17" i="36"/>
  <c r="H17" i="36"/>
  <c r="I17" i="36"/>
  <c r="J17" i="36" s="1"/>
  <c r="K17" i="36" s="1"/>
  <c r="G18" i="36"/>
  <c r="H18" i="36"/>
  <c r="I18" i="36"/>
  <c r="J18" i="36" s="1"/>
  <c r="K18" i="36" s="1"/>
  <c r="G19" i="36"/>
  <c r="H19" i="36"/>
  <c r="I19" i="36" s="1"/>
  <c r="J19" i="36" s="1"/>
  <c r="K19" i="36" s="1"/>
  <c r="G20" i="36"/>
  <c r="H20" i="36"/>
  <c r="I20" i="36" s="1"/>
  <c r="J20" i="36" s="1"/>
  <c r="K20" i="36" s="1"/>
  <c r="G21" i="36"/>
  <c r="H21" i="36"/>
  <c r="I21" i="36"/>
  <c r="J21" i="36"/>
  <c r="K21" i="36"/>
  <c r="G22" i="36"/>
  <c r="H22" i="36"/>
  <c r="I22" i="36"/>
  <c r="J22" i="36"/>
  <c r="K22" i="36"/>
  <c r="G23" i="36"/>
  <c r="H23" i="36"/>
  <c r="I23" i="36"/>
  <c r="J23" i="36"/>
  <c r="K23" i="36"/>
  <c r="G24" i="36"/>
  <c r="H24" i="36"/>
  <c r="I24" i="36" s="1"/>
  <c r="J24" i="36" s="1"/>
  <c r="K24" i="36" s="1"/>
  <c r="G25" i="36"/>
  <c r="H25" i="36"/>
  <c r="I25" i="36"/>
  <c r="J25" i="36"/>
  <c r="K25" i="36" s="1"/>
  <c r="G26" i="36"/>
  <c r="H26" i="36"/>
  <c r="I26" i="36"/>
  <c r="J26" i="36" s="1"/>
  <c r="K26" i="36" s="1"/>
  <c r="G27" i="36"/>
  <c r="H27" i="36"/>
  <c r="I27" i="36" s="1"/>
  <c r="J27" i="36" s="1"/>
  <c r="K27" i="36" s="1"/>
  <c r="G28" i="36"/>
  <c r="H28" i="36"/>
  <c r="I28" i="36" s="1"/>
  <c r="J28" i="36" s="1"/>
  <c r="K28" i="36" s="1"/>
  <c r="G29" i="36"/>
  <c r="H29" i="36"/>
  <c r="I29" i="36"/>
  <c r="J29" i="36"/>
  <c r="K29" i="36"/>
  <c r="G30" i="36"/>
  <c r="H30" i="36"/>
  <c r="I30" i="36"/>
  <c r="J30" i="36"/>
  <c r="K30" i="36"/>
  <c r="G31" i="36"/>
  <c r="H31" i="36"/>
  <c r="I31" i="36"/>
  <c r="J31" i="36"/>
  <c r="K31" i="36"/>
  <c r="G32" i="36"/>
  <c r="H32" i="36"/>
  <c r="I32" i="36" s="1"/>
  <c r="J32" i="36" s="1"/>
  <c r="K32" i="36" s="1"/>
  <c r="G33" i="36"/>
  <c r="H33" i="36"/>
  <c r="I33" i="36"/>
  <c r="J33" i="36"/>
  <c r="K33" i="36" s="1"/>
  <c r="G34" i="36"/>
  <c r="H34" i="36"/>
  <c r="I34" i="36"/>
  <c r="J34" i="36" s="1"/>
  <c r="K34" i="36" s="1"/>
  <c r="G35" i="36"/>
  <c r="H35" i="36"/>
  <c r="I35" i="36" s="1"/>
  <c r="J35" i="36" s="1"/>
  <c r="K35" i="36" s="1"/>
  <c r="G36" i="36"/>
  <c r="H36" i="36"/>
  <c r="I36" i="36" s="1"/>
  <c r="J36" i="36" s="1"/>
  <c r="K36" i="36" s="1"/>
  <c r="G37" i="36"/>
  <c r="H37" i="36"/>
  <c r="I37" i="36"/>
  <c r="J37" i="36"/>
  <c r="K37" i="36" s="1"/>
  <c r="G38" i="36"/>
  <c r="H38" i="36"/>
  <c r="I38" i="36"/>
  <c r="J38" i="36" s="1"/>
  <c r="K38" i="36" s="1"/>
  <c r="G39" i="36"/>
  <c r="H39" i="36"/>
  <c r="I39" i="36"/>
  <c r="J39" i="36"/>
  <c r="K39" i="36" s="1"/>
  <c r="G40" i="36"/>
  <c r="H40" i="36"/>
  <c r="I40" i="36"/>
  <c r="J40" i="36"/>
  <c r="K40" i="36"/>
  <c r="G41" i="36"/>
  <c r="H41" i="36"/>
  <c r="I41" i="36"/>
  <c r="J41" i="36"/>
  <c r="K41" i="36" s="1"/>
  <c r="G42" i="36"/>
  <c r="H42" i="36"/>
  <c r="I42" i="36" s="1"/>
  <c r="J42" i="36" s="1"/>
  <c r="K42" i="36" s="1"/>
  <c r="G43" i="36"/>
  <c r="H43" i="36"/>
  <c r="I43" i="36" s="1"/>
  <c r="J43" i="36" s="1"/>
  <c r="K43" i="36" s="1"/>
  <c r="G44" i="36"/>
  <c r="H44" i="36"/>
  <c r="I44" i="36" s="1"/>
  <c r="J44" i="36" s="1"/>
  <c r="K44" i="36"/>
  <c r="G45" i="36"/>
  <c r="H45" i="36"/>
  <c r="I45" i="36"/>
  <c r="J45" i="36"/>
  <c r="K45" i="36"/>
  <c r="G46" i="36"/>
  <c r="H46" i="36"/>
  <c r="I46" i="36"/>
  <c r="J46" i="36"/>
  <c r="K46" i="36"/>
  <c r="G47" i="36"/>
  <c r="H47" i="36"/>
  <c r="I47" i="36"/>
  <c r="J47" i="36"/>
  <c r="K47" i="36"/>
  <c r="G48" i="36"/>
  <c r="H48" i="36"/>
  <c r="I48" i="36" s="1"/>
  <c r="J48" i="36" s="1"/>
  <c r="K48" i="36" s="1"/>
  <c r="G49" i="36"/>
  <c r="H49" i="36"/>
  <c r="I49" i="36"/>
  <c r="J49" i="36"/>
  <c r="K49" i="36" s="1"/>
  <c r="G50" i="36"/>
  <c r="H50" i="36"/>
  <c r="I50" i="36"/>
  <c r="J50" i="36" s="1"/>
  <c r="K50" i="36" s="1"/>
  <c r="G51" i="36"/>
  <c r="H51" i="36"/>
  <c r="I51" i="36" s="1"/>
  <c r="J51" i="36" s="1"/>
  <c r="K51" i="36" s="1"/>
  <c r="G52" i="36"/>
  <c r="H52" i="36"/>
  <c r="I52" i="36" s="1"/>
  <c r="J52" i="36" s="1"/>
  <c r="K52" i="36" s="1"/>
  <c r="G53" i="36"/>
  <c r="H53" i="36"/>
  <c r="I53" i="36"/>
  <c r="J53" i="36"/>
  <c r="K53" i="36" s="1"/>
  <c r="G54" i="36"/>
  <c r="H54" i="36"/>
  <c r="I54" i="36"/>
  <c r="J54" i="36" s="1"/>
  <c r="K54" i="36" s="1"/>
  <c r="G55" i="36"/>
  <c r="H55" i="36"/>
  <c r="I55" i="36"/>
  <c r="J55" i="36"/>
  <c r="K55" i="36" s="1"/>
  <c r="G56" i="36"/>
  <c r="H56" i="36"/>
  <c r="I56" i="36"/>
  <c r="J56" i="36"/>
  <c r="K56" i="36"/>
  <c r="G57" i="36"/>
  <c r="H57" i="36"/>
  <c r="I57" i="36"/>
  <c r="J57" i="36"/>
  <c r="K57" i="36" s="1"/>
  <c r="G58" i="36"/>
  <c r="H58" i="36"/>
  <c r="I58" i="36" s="1"/>
  <c r="J58" i="36" s="1"/>
  <c r="K58" i="36" s="1"/>
  <c r="G59" i="36"/>
  <c r="H59" i="36"/>
  <c r="I59" i="36" s="1"/>
  <c r="J59" i="36" s="1"/>
  <c r="K59" i="36" s="1"/>
  <c r="G60" i="36"/>
  <c r="H60" i="36"/>
  <c r="I60" i="36" s="1"/>
  <c r="J60" i="36" s="1"/>
  <c r="K60" i="36"/>
  <c r="G61" i="36"/>
  <c r="H61" i="36"/>
  <c r="I61" i="36"/>
  <c r="J61" i="36"/>
  <c r="K61" i="36"/>
  <c r="G62" i="36"/>
  <c r="H62" i="36"/>
  <c r="I62" i="36"/>
  <c r="J62" i="36"/>
  <c r="K62" i="36"/>
  <c r="M56" i="37" l="1"/>
  <c r="N56" i="37" s="1"/>
  <c r="E56" i="37" s="1"/>
  <c r="M32" i="37"/>
  <c r="N32" i="37" s="1"/>
  <c r="E32" i="37" s="1"/>
  <c r="M12" i="37"/>
  <c r="N13" i="37"/>
  <c r="E13" i="37" s="1"/>
  <c r="N40" i="37"/>
  <c r="E40" i="37" s="1"/>
  <c r="N58" i="37"/>
  <c r="E58" i="37" s="1"/>
  <c r="M18" i="37"/>
  <c r="N18" i="37" s="1"/>
  <c r="E18" i="37" s="1"/>
  <c r="N51" i="37"/>
  <c r="E51" i="37" s="1"/>
  <c r="M27" i="37"/>
  <c r="N27" i="37" s="1"/>
  <c r="E27" i="37" s="1"/>
  <c r="M26" i="37"/>
  <c r="N26" i="37" s="1"/>
  <c r="E26" i="37" s="1"/>
  <c r="M15" i="37"/>
  <c r="N15" i="37" s="1"/>
  <c r="E15" i="37" s="1"/>
  <c r="M33" i="37"/>
  <c r="M37" i="37"/>
  <c r="N37" i="37" s="1"/>
  <c r="E37" i="37" s="1"/>
  <c r="N49" i="37"/>
  <c r="E49" i="37" s="1"/>
  <c r="M14" i="37"/>
  <c r="N14" i="37" s="1"/>
  <c r="E14" i="37" s="1"/>
  <c r="M22" i="37"/>
  <c r="M38" i="37"/>
  <c r="M54" i="37"/>
  <c r="N54" i="37" s="1"/>
  <c r="E54" i="37" s="1"/>
  <c r="M13" i="37"/>
  <c r="M30" i="37"/>
  <c r="N30" i="37" s="1"/>
  <c r="E30" i="37" s="1"/>
  <c r="M62" i="37"/>
  <c r="N62" i="37" s="1"/>
  <c r="E62" i="37" s="1"/>
  <c r="M29" i="37"/>
  <c r="N29" i="37" s="1"/>
  <c r="E29" i="37" s="1"/>
  <c r="M45" i="37"/>
  <c r="N45" i="37" s="1"/>
  <c r="E45" i="37" s="1"/>
  <c r="M46" i="37"/>
  <c r="N46" i="37" s="1"/>
  <c r="E46" i="37" s="1"/>
  <c r="M61" i="37"/>
  <c r="N61" i="37" s="1"/>
  <c r="E61" i="37" s="1"/>
  <c r="N53" i="37"/>
  <c r="E53" i="37" s="1"/>
  <c r="M57" i="37"/>
  <c r="N57" i="37" s="1"/>
  <c r="E57" i="37" s="1"/>
  <c r="N12" i="37"/>
  <c r="E12" i="37" s="1"/>
  <c r="M44" i="37"/>
  <c r="N44" i="37" s="1"/>
  <c r="E44" i="37" s="1"/>
  <c r="M19" i="37"/>
  <c r="N19" i="37" s="1"/>
  <c r="E19" i="37" s="1"/>
  <c r="M34" i="37"/>
  <c r="N34" i="37" s="1"/>
  <c r="E34" i="37" s="1"/>
  <c r="N22" i="37"/>
  <c r="E22" i="37" s="1"/>
  <c r="M59" i="37"/>
  <c r="N59" i="37" s="1"/>
  <c r="E59" i="37" s="1"/>
  <c r="N33" i="37"/>
  <c r="E33" i="37" s="1"/>
  <c r="M31" i="37"/>
  <c r="N31" i="37" s="1"/>
  <c r="E31" i="37" s="1"/>
  <c r="M25" i="37"/>
  <c r="N25" i="37" s="1"/>
  <c r="E25" i="37" s="1"/>
  <c r="M48" i="37"/>
  <c r="N48" i="37" s="1"/>
  <c r="E48" i="37" s="1"/>
  <c r="N38" i="37"/>
  <c r="E38" i="37" s="1"/>
  <c r="M40" i="37"/>
  <c r="M51" i="37"/>
  <c r="M55" i="37"/>
  <c r="N55" i="37" s="1"/>
  <c r="E55" i="37" s="1"/>
  <c r="M17" i="37"/>
  <c r="N17" i="37"/>
  <c r="E17" i="37" s="1"/>
  <c r="M36" i="37"/>
  <c r="N36" i="37" s="1"/>
  <c r="E36" i="37" s="1"/>
  <c r="M10" i="37"/>
  <c r="N10" i="37" s="1"/>
  <c r="M52" i="37"/>
  <c r="N52" i="37" s="1"/>
  <c r="E52" i="37" s="1"/>
  <c r="M16" i="37"/>
  <c r="N16" i="37" s="1"/>
  <c r="E16" i="37" s="1"/>
  <c r="N24" i="37"/>
  <c r="E24" i="37" s="1"/>
  <c r="M39" i="37"/>
  <c r="N39" i="37" s="1"/>
  <c r="E39" i="37" s="1"/>
  <c r="M35" i="37"/>
  <c r="N35" i="37" s="1"/>
  <c r="E35" i="37" s="1"/>
  <c r="M58" i="37"/>
  <c r="M47" i="37"/>
  <c r="N47" i="37" s="1"/>
  <c r="E47" i="37" s="1"/>
  <c r="M21" i="37"/>
  <c r="N21" i="37" s="1"/>
  <c r="E21" i="37" s="1"/>
  <c r="M36" i="36"/>
  <c r="M54" i="36"/>
  <c r="L52" i="36"/>
  <c r="M42" i="36"/>
  <c r="M19" i="36"/>
  <c r="M58" i="36"/>
  <c r="L35" i="36"/>
  <c r="M32" i="36"/>
  <c r="L51" i="36"/>
  <c r="M48" i="36"/>
  <c r="M37" i="36"/>
  <c r="M14" i="36"/>
  <c r="M53" i="36"/>
  <c r="M39" i="36"/>
  <c r="M55" i="36"/>
  <c r="M22" i="36"/>
  <c r="M12" i="36"/>
  <c r="M38" i="36"/>
  <c r="L36" i="36"/>
  <c r="N36" i="36" s="1"/>
  <c r="E36" i="36" s="1"/>
  <c r="M13" i="36"/>
  <c r="M24" i="36"/>
  <c r="M17" i="36"/>
  <c r="L19" i="36"/>
  <c r="L58" i="36"/>
  <c r="L42" i="36"/>
  <c r="N42" i="36" s="1"/>
  <c r="E42" i="36" s="1"/>
  <c r="L32" i="36"/>
  <c r="N32" i="36" s="1"/>
  <c r="E32" i="36" s="1"/>
  <c r="L27" i="36"/>
  <c r="M23" i="36"/>
  <c r="M10" i="36"/>
  <c r="I7" i="36"/>
  <c r="L49" i="36"/>
  <c r="N49" i="36" s="1"/>
  <c r="E49" i="36" s="1"/>
  <c r="L33" i="36"/>
  <c r="N33" i="36" s="1"/>
  <c r="E33" i="36" s="1"/>
  <c r="L25" i="36"/>
  <c r="N25" i="36" s="1"/>
  <c r="E25" i="36" s="1"/>
  <c r="M16" i="36"/>
  <c r="M41" i="36"/>
  <c r="M26" i="36"/>
  <c r="I6" i="36"/>
  <c r="L24" i="36" s="1"/>
  <c r="N24" i="36" s="1"/>
  <c r="E24" i="36" s="1"/>
  <c r="L56" i="36"/>
  <c r="L50" i="36"/>
  <c r="L40" i="36"/>
  <c r="L34" i="36"/>
  <c r="L18" i="36"/>
  <c r="N18" i="36" s="1"/>
  <c r="E18" i="36" s="1"/>
  <c r="L26" i="36"/>
  <c r="N26" i="36" s="1"/>
  <c r="E26" i="36" s="1"/>
  <c r="M49" i="36"/>
  <c r="M33" i="36"/>
  <c r="M25" i="36"/>
  <c r="M56" i="36"/>
  <c r="L48" i="36"/>
  <c r="N48" i="36" s="1"/>
  <c r="E48" i="36" s="1"/>
  <c r="M40" i="36"/>
  <c r="M15" i="36"/>
  <c r="L17" i="36"/>
  <c r="N17" i="36" s="1"/>
  <c r="E17" i="36" s="1"/>
  <c r="M47" i="36"/>
  <c r="M31" i="36"/>
  <c r="M18" i="36"/>
  <c r="M57" i="36"/>
  <c r="L57" i="36"/>
  <c r="N57" i="36" s="1"/>
  <c r="E57" i="36" s="1"/>
  <c r="L41" i="36"/>
  <c r="L16" i="36"/>
  <c r="N16" i="36" s="1"/>
  <c r="E16" i="36" s="1"/>
  <c r="L11" i="36"/>
  <c r="B6" i="35"/>
  <c r="B7" i="35"/>
  <c r="E10" i="35"/>
  <c r="G10" i="35"/>
  <c r="H10" i="35"/>
  <c r="I10" i="35"/>
  <c r="J10" i="35" s="1"/>
  <c r="K10" i="35" s="1"/>
  <c r="G11" i="35"/>
  <c r="H11" i="35"/>
  <c r="I11" i="35" s="1"/>
  <c r="J11" i="35" s="1"/>
  <c r="K11" i="35" s="1"/>
  <c r="G12" i="35"/>
  <c r="H12" i="35"/>
  <c r="I12" i="35" s="1"/>
  <c r="J12" i="35" s="1"/>
  <c r="K12" i="35" s="1"/>
  <c r="G13" i="35"/>
  <c r="H13" i="35"/>
  <c r="I13" i="35"/>
  <c r="J13" i="35"/>
  <c r="K13" i="35"/>
  <c r="G14" i="35"/>
  <c r="H14" i="35"/>
  <c r="I14" i="35"/>
  <c r="J14" i="35"/>
  <c r="K14" i="35"/>
  <c r="G15" i="35"/>
  <c r="H15" i="35"/>
  <c r="I15" i="35"/>
  <c r="J15" i="35"/>
  <c r="K15" i="35"/>
  <c r="G16" i="35"/>
  <c r="H16" i="35"/>
  <c r="I16" i="35" s="1"/>
  <c r="J16" i="35" s="1"/>
  <c r="K16" i="35" s="1"/>
  <c r="G17" i="35"/>
  <c r="H17" i="35"/>
  <c r="I17" i="35"/>
  <c r="J17" i="35"/>
  <c r="K17" i="35" s="1"/>
  <c r="G18" i="35"/>
  <c r="H18" i="35"/>
  <c r="I18" i="35"/>
  <c r="J18" i="35" s="1"/>
  <c r="K18" i="35" s="1"/>
  <c r="G19" i="35"/>
  <c r="H19" i="35"/>
  <c r="I19" i="35" s="1"/>
  <c r="J19" i="35" s="1"/>
  <c r="K19" i="35" s="1"/>
  <c r="G20" i="35"/>
  <c r="H20" i="35"/>
  <c r="I20" i="35" s="1"/>
  <c r="J20" i="35" s="1"/>
  <c r="K20" i="35" s="1"/>
  <c r="G21" i="35"/>
  <c r="H21" i="35"/>
  <c r="I21" i="35"/>
  <c r="J21" i="35"/>
  <c r="K21" i="35"/>
  <c r="G22" i="35"/>
  <c r="H22" i="35"/>
  <c r="I22" i="35"/>
  <c r="J22" i="35"/>
  <c r="K22" i="35"/>
  <c r="G23" i="35"/>
  <c r="H23" i="35"/>
  <c r="I23" i="35"/>
  <c r="J23" i="35"/>
  <c r="K23" i="35"/>
  <c r="G24" i="35"/>
  <c r="H24" i="35"/>
  <c r="I24" i="35" s="1"/>
  <c r="J24" i="35" s="1"/>
  <c r="K24" i="35" s="1"/>
  <c r="G25" i="35"/>
  <c r="H25" i="35"/>
  <c r="I25" i="35"/>
  <c r="J25" i="35"/>
  <c r="K25" i="35" s="1"/>
  <c r="G26" i="35"/>
  <c r="H26" i="35"/>
  <c r="I26" i="35"/>
  <c r="J26" i="35" s="1"/>
  <c r="K26" i="35" s="1"/>
  <c r="G27" i="35"/>
  <c r="H27" i="35"/>
  <c r="I27" i="35" s="1"/>
  <c r="J27" i="35" s="1"/>
  <c r="K27" i="35" s="1"/>
  <c r="G28" i="35"/>
  <c r="H28" i="35"/>
  <c r="I28" i="35" s="1"/>
  <c r="J28" i="35" s="1"/>
  <c r="K28" i="35" s="1"/>
  <c r="G29" i="35"/>
  <c r="H29" i="35"/>
  <c r="I29" i="35"/>
  <c r="J29" i="35"/>
  <c r="K29" i="35"/>
  <c r="G30" i="35"/>
  <c r="H30" i="35"/>
  <c r="I30" i="35"/>
  <c r="J30" i="35"/>
  <c r="K30" i="35"/>
  <c r="G31" i="35"/>
  <c r="H31" i="35"/>
  <c r="I31" i="35"/>
  <c r="J31" i="35"/>
  <c r="K31" i="35"/>
  <c r="G32" i="35"/>
  <c r="H32" i="35"/>
  <c r="I32" i="35"/>
  <c r="J32" i="35" s="1"/>
  <c r="K32" i="35" s="1"/>
  <c r="G33" i="35"/>
  <c r="H33" i="35"/>
  <c r="I33" i="35"/>
  <c r="J33" i="35"/>
  <c r="K33" i="35" s="1"/>
  <c r="G34" i="35"/>
  <c r="H34" i="35"/>
  <c r="I34" i="35" s="1"/>
  <c r="J34" i="35" s="1"/>
  <c r="K34" i="35" s="1"/>
  <c r="G35" i="35"/>
  <c r="H35" i="35"/>
  <c r="I35" i="35" s="1"/>
  <c r="J35" i="35" s="1"/>
  <c r="K35" i="35" s="1"/>
  <c r="G36" i="35"/>
  <c r="H36" i="35"/>
  <c r="I36" i="35" s="1"/>
  <c r="J36" i="35" s="1"/>
  <c r="K36" i="35" s="1"/>
  <c r="G37" i="35"/>
  <c r="H37" i="35"/>
  <c r="I37" i="35"/>
  <c r="J37" i="35"/>
  <c r="K37" i="35"/>
  <c r="G38" i="35"/>
  <c r="H38" i="35"/>
  <c r="I38" i="35"/>
  <c r="J38" i="35"/>
  <c r="K38" i="35"/>
  <c r="G39" i="35"/>
  <c r="H39" i="35"/>
  <c r="I39" i="35"/>
  <c r="J39" i="35" s="1"/>
  <c r="K39" i="35" s="1"/>
  <c r="G40" i="35"/>
  <c r="H40" i="35"/>
  <c r="I40" i="35"/>
  <c r="J40" i="35"/>
  <c r="K40" i="35" s="1"/>
  <c r="G41" i="35"/>
  <c r="H41" i="35"/>
  <c r="I41" i="35"/>
  <c r="J41" i="35"/>
  <c r="K41" i="35" s="1"/>
  <c r="G42" i="35"/>
  <c r="H42" i="35"/>
  <c r="I42" i="35" s="1"/>
  <c r="J42" i="35" s="1"/>
  <c r="K42" i="35" s="1"/>
  <c r="G43" i="35"/>
  <c r="H43" i="35"/>
  <c r="I43" i="35" s="1"/>
  <c r="J43" i="35" s="1"/>
  <c r="K43" i="35" s="1"/>
  <c r="G44" i="35"/>
  <c r="H44" i="35"/>
  <c r="I44" i="35" s="1"/>
  <c r="J44" i="35" s="1"/>
  <c r="K44" i="35" s="1"/>
  <c r="G45" i="35"/>
  <c r="H45" i="35"/>
  <c r="I45" i="35"/>
  <c r="J45" i="35"/>
  <c r="K45" i="35"/>
  <c r="G46" i="35"/>
  <c r="H46" i="35"/>
  <c r="I46" i="35"/>
  <c r="J46" i="35"/>
  <c r="K46" i="35"/>
  <c r="G47" i="35"/>
  <c r="H47" i="35"/>
  <c r="I47" i="35"/>
  <c r="J47" i="35" s="1"/>
  <c r="K47" i="35" s="1"/>
  <c r="G48" i="35"/>
  <c r="H48" i="35"/>
  <c r="I48" i="35"/>
  <c r="J48" i="35"/>
  <c r="K48" i="35"/>
  <c r="G49" i="35"/>
  <c r="H49" i="35"/>
  <c r="I49" i="35"/>
  <c r="J49" i="35"/>
  <c r="K49" i="35" s="1"/>
  <c r="G50" i="35"/>
  <c r="H50" i="35"/>
  <c r="I50" i="35"/>
  <c r="J50" i="35" s="1"/>
  <c r="K50" i="35" s="1"/>
  <c r="G51" i="35"/>
  <c r="H51" i="35"/>
  <c r="I51" i="35" s="1"/>
  <c r="J51" i="35" s="1"/>
  <c r="K51" i="35" s="1"/>
  <c r="G52" i="35"/>
  <c r="H52" i="35"/>
  <c r="I52" i="35" s="1"/>
  <c r="J52" i="35" s="1"/>
  <c r="K52" i="35" s="1"/>
  <c r="G53" i="35"/>
  <c r="H53" i="35"/>
  <c r="I53" i="35"/>
  <c r="J53" i="35"/>
  <c r="K53" i="35"/>
  <c r="G54" i="35"/>
  <c r="H54" i="35"/>
  <c r="I54" i="35"/>
  <c r="J54" i="35"/>
  <c r="K54" i="35" s="1"/>
  <c r="G55" i="35"/>
  <c r="H55" i="35"/>
  <c r="I55" i="35"/>
  <c r="J55" i="35" s="1"/>
  <c r="K55" i="35" s="1"/>
  <c r="G56" i="35"/>
  <c r="H56" i="35"/>
  <c r="I56" i="35"/>
  <c r="J56" i="35"/>
  <c r="K56" i="35"/>
  <c r="G57" i="35"/>
  <c r="H57" i="35"/>
  <c r="I57" i="35" s="1"/>
  <c r="J57" i="35" s="1"/>
  <c r="K57" i="35" s="1"/>
  <c r="G58" i="35"/>
  <c r="H58" i="35"/>
  <c r="I58" i="35"/>
  <c r="J58" i="35" s="1"/>
  <c r="K58" i="35" s="1"/>
  <c r="G59" i="35"/>
  <c r="H59" i="35"/>
  <c r="I59" i="35" s="1"/>
  <c r="J59" i="35" s="1"/>
  <c r="K59" i="35" s="1"/>
  <c r="G60" i="35"/>
  <c r="H60" i="35"/>
  <c r="I60" i="35"/>
  <c r="J60" i="35"/>
  <c r="K60" i="35"/>
  <c r="G61" i="35"/>
  <c r="H61" i="35"/>
  <c r="I61" i="35"/>
  <c r="J61" i="35"/>
  <c r="K61" i="35"/>
  <c r="G62" i="35"/>
  <c r="H62" i="35"/>
  <c r="I62" i="35"/>
  <c r="J62" i="35"/>
  <c r="K62" i="35"/>
  <c r="N40" i="36" l="1"/>
  <c r="E40" i="36" s="1"/>
  <c r="N50" i="36"/>
  <c r="E50" i="36" s="1"/>
  <c r="N58" i="36"/>
  <c r="E58" i="36" s="1"/>
  <c r="N19" i="36"/>
  <c r="E19" i="36" s="1"/>
  <c r="N51" i="36"/>
  <c r="E51" i="36" s="1"/>
  <c r="L10" i="36"/>
  <c r="N10" i="36" s="1"/>
  <c r="M34" i="36"/>
  <c r="N34" i="36" s="1"/>
  <c r="E34" i="36" s="1"/>
  <c r="M28" i="36"/>
  <c r="M20" i="36"/>
  <c r="M29" i="36"/>
  <c r="M30" i="36"/>
  <c r="M45" i="36"/>
  <c r="M46" i="36"/>
  <c r="M11" i="36"/>
  <c r="N11" i="36" s="1"/>
  <c r="E11" i="36" s="1"/>
  <c r="M35" i="36"/>
  <c r="N35" i="36" s="1"/>
  <c r="E35" i="36" s="1"/>
  <c r="M51" i="36"/>
  <c r="M50" i="36"/>
  <c r="M44" i="36"/>
  <c r="M60" i="36"/>
  <c r="M43" i="36"/>
  <c r="M59" i="36"/>
  <c r="M61" i="36"/>
  <c r="M62" i="36"/>
  <c r="M27" i="36"/>
  <c r="M21" i="36"/>
  <c r="M52" i="36"/>
  <c r="N27" i="36"/>
  <c r="E27" i="36" s="1"/>
  <c r="N41" i="36"/>
  <c r="E41" i="36" s="1"/>
  <c r="N52" i="36"/>
  <c r="E52" i="36" s="1"/>
  <c r="N56" i="36"/>
  <c r="E56" i="36" s="1"/>
  <c r="L13" i="36"/>
  <c r="N13" i="36" s="1"/>
  <c r="E13" i="36" s="1"/>
  <c r="L14" i="36"/>
  <c r="N14" i="36" s="1"/>
  <c r="E14" i="36" s="1"/>
  <c r="L28" i="36"/>
  <c r="N28" i="36" s="1"/>
  <c r="E28" i="36" s="1"/>
  <c r="L31" i="36"/>
  <c r="N31" i="36" s="1"/>
  <c r="E31" i="36" s="1"/>
  <c r="L60" i="36"/>
  <c r="N60" i="36" s="1"/>
  <c r="E60" i="36" s="1"/>
  <c r="L20" i="36"/>
  <c r="N20" i="36" s="1"/>
  <c r="E20" i="36" s="1"/>
  <c r="L23" i="36"/>
  <c r="N23" i="36" s="1"/>
  <c r="E23" i="36" s="1"/>
  <c r="L30" i="36"/>
  <c r="L45" i="36"/>
  <c r="L61" i="36"/>
  <c r="L12" i="36"/>
  <c r="N12" i="36" s="1"/>
  <c r="E12" i="36" s="1"/>
  <c r="L22" i="36"/>
  <c r="N22" i="36" s="1"/>
  <c r="E22" i="36" s="1"/>
  <c r="L39" i="36"/>
  <c r="N39" i="36" s="1"/>
  <c r="E39" i="36" s="1"/>
  <c r="L55" i="36"/>
  <c r="N55" i="36" s="1"/>
  <c r="E55" i="36" s="1"/>
  <c r="L37" i="36"/>
  <c r="N37" i="36" s="1"/>
  <c r="E37" i="36" s="1"/>
  <c r="L38" i="36"/>
  <c r="N38" i="36" s="1"/>
  <c r="E38" i="36" s="1"/>
  <c r="L53" i="36"/>
  <c r="N53" i="36" s="1"/>
  <c r="E53" i="36" s="1"/>
  <c r="L54" i="36"/>
  <c r="N54" i="36" s="1"/>
  <c r="E54" i="36" s="1"/>
  <c r="L44" i="36"/>
  <c r="N44" i="36" s="1"/>
  <c r="E44" i="36" s="1"/>
  <c r="L47" i="36"/>
  <c r="N47" i="36" s="1"/>
  <c r="E47" i="36" s="1"/>
  <c r="L29" i="36"/>
  <c r="N29" i="36" s="1"/>
  <c r="E29" i="36" s="1"/>
  <c r="L43" i="36"/>
  <c r="N43" i="36" s="1"/>
  <c r="E43" i="36" s="1"/>
  <c r="L46" i="36"/>
  <c r="N46" i="36" s="1"/>
  <c r="E46" i="36" s="1"/>
  <c r="L59" i="36"/>
  <c r="L62" i="36"/>
  <c r="L15" i="36"/>
  <c r="N15" i="36" s="1"/>
  <c r="E15" i="36" s="1"/>
  <c r="L21" i="36"/>
  <c r="N21" i="36" s="1"/>
  <c r="E21" i="36" s="1"/>
  <c r="M56" i="35"/>
  <c r="I6" i="35"/>
  <c r="L18" i="35"/>
  <c r="I7" i="35"/>
  <c r="M57" i="35" s="1"/>
  <c r="L35" i="35"/>
  <c r="B6" i="34"/>
  <c r="B7" i="34"/>
  <c r="E10" i="34"/>
  <c r="G10" i="34"/>
  <c r="H10" i="34"/>
  <c r="I10" i="34"/>
  <c r="J10" i="34" s="1"/>
  <c r="K10" i="34" s="1"/>
  <c r="G11" i="34"/>
  <c r="H11" i="34"/>
  <c r="I11" i="34" s="1"/>
  <c r="J11" i="34" s="1"/>
  <c r="K11" i="34" s="1"/>
  <c r="G12" i="34"/>
  <c r="H12" i="34"/>
  <c r="I12" i="34" s="1"/>
  <c r="J12" i="34" s="1"/>
  <c r="K12" i="34" s="1"/>
  <c r="G13" i="34"/>
  <c r="H13" i="34"/>
  <c r="I13" i="34" s="1"/>
  <c r="J13" i="34" s="1"/>
  <c r="K13" i="34" s="1"/>
  <c r="G14" i="34"/>
  <c r="H14" i="34"/>
  <c r="I14" i="34"/>
  <c r="J14" i="34"/>
  <c r="K14" i="34"/>
  <c r="G15" i="34"/>
  <c r="H15" i="34"/>
  <c r="I15" i="34"/>
  <c r="J15" i="34"/>
  <c r="K15" i="34" s="1"/>
  <c r="G16" i="34"/>
  <c r="H16" i="34"/>
  <c r="I16" i="34"/>
  <c r="J16" i="34"/>
  <c r="K16" i="34"/>
  <c r="G17" i="34"/>
  <c r="H17" i="34"/>
  <c r="I17" i="34"/>
  <c r="J17" i="34" s="1"/>
  <c r="K17" i="34" s="1"/>
  <c r="G18" i="34"/>
  <c r="H18" i="34"/>
  <c r="I18" i="34"/>
  <c r="J18" i="34" s="1"/>
  <c r="K18" i="34" s="1"/>
  <c r="G19" i="34"/>
  <c r="H19" i="34"/>
  <c r="I19" i="34" s="1"/>
  <c r="J19" i="34" s="1"/>
  <c r="K19" i="34" s="1"/>
  <c r="G20" i="34"/>
  <c r="H20" i="34"/>
  <c r="I20" i="34"/>
  <c r="J20" i="34" s="1"/>
  <c r="K20" i="34" s="1"/>
  <c r="G21" i="34"/>
  <c r="H21" i="34"/>
  <c r="I21" i="34" s="1"/>
  <c r="J21" i="34" s="1"/>
  <c r="K21" i="34" s="1"/>
  <c r="G22" i="34"/>
  <c r="H22" i="34"/>
  <c r="I22" i="34"/>
  <c r="J22" i="34"/>
  <c r="K22" i="34"/>
  <c r="G23" i="34"/>
  <c r="H23" i="34"/>
  <c r="I23" i="34"/>
  <c r="J23" i="34"/>
  <c r="K23" i="34" s="1"/>
  <c r="G24" i="34"/>
  <c r="H24" i="34"/>
  <c r="I24" i="34"/>
  <c r="J24" i="34"/>
  <c r="K24" i="34"/>
  <c r="G25" i="34"/>
  <c r="H25" i="34"/>
  <c r="I25" i="34" s="1"/>
  <c r="J25" i="34" s="1"/>
  <c r="K25" i="34" s="1"/>
  <c r="G26" i="34"/>
  <c r="H26" i="34"/>
  <c r="I26" i="34"/>
  <c r="J26" i="34" s="1"/>
  <c r="K26" i="34" s="1"/>
  <c r="G27" i="34"/>
  <c r="H27" i="34"/>
  <c r="I27" i="34" s="1"/>
  <c r="J27" i="34" s="1"/>
  <c r="K27" i="34" s="1"/>
  <c r="G28" i="34"/>
  <c r="H28" i="34"/>
  <c r="I28" i="34"/>
  <c r="J28" i="34" s="1"/>
  <c r="K28" i="34" s="1"/>
  <c r="G29" i="34"/>
  <c r="H29" i="34"/>
  <c r="I29" i="34" s="1"/>
  <c r="J29" i="34" s="1"/>
  <c r="K29" i="34" s="1"/>
  <c r="G30" i="34"/>
  <c r="H30" i="34"/>
  <c r="I30" i="34"/>
  <c r="J30" i="34"/>
  <c r="K30" i="34"/>
  <c r="G31" i="34"/>
  <c r="H31" i="34"/>
  <c r="I31" i="34"/>
  <c r="J31" i="34"/>
  <c r="K31" i="34" s="1"/>
  <c r="G32" i="34"/>
  <c r="H32" i="34"/>
  <c r="I32" i="34"/>
  <c r="J32" i="34"/>
  <c r="K32" i="34" s="1"/>
  <c r="G33" i="34"/>
  <c r="H33" i="34"/>
  <c r="I33" i="34"/>
  <c r="J33" i="34"/>
  <c r="K33" i="34" s="1"/>
  <c r="G34" i="34"/>
  <c r="H34" i="34"/>
  <c r="I34" i="34"/>
  <c r="J34" i="34" s="1"/>
  <c r="K34" i="34" s="1"/>
  <c r="G35" i="34"/>
  <c r="H35" i="34"/>
  <c r="I35" i="34" s="1"/>
  <c r="J35" i="34" s="1"/>
  <c r="K35" i="34" s="1"/>
  <c r="G36" i="34"/>
  <c r="H36" i="34"/>
  <c r="I36" i="34"/>
  <c r="J36" i="34" s="1"/>
  <c r="K36" i="34" s="1"/>
  <c r="G37" i="34"/>
  <c r="H37" i="34"/>
  <c r="I37" i="34" s="1"/>
  <c r="J37" i="34" s="1"/>
  <c r="K37" i="34" s="1"/>
  <c r="G38" i="34"/>
  <c r="H38" i="34"/>
  <c r="I38" i="34"/>
  <c r="J38" i="34"/>
  <c r="K38" i="34"/>
  <c r="G39" i="34"/>
  <c r="H39" i="34"/>
  <c r="I39" i="34"/>
  <c r="J39" i="34"/>
  <c r="K39" i="34"/>
  <c r="G40" i="34"/>
  <c r="H40" i="34"/>
  <c r="I40" i="34"/>
  <c r="J40" i="34" s="1"/>
  <c r="K40" i="34" s="1"/>
  <c r="G41" i="34"/>
  <c r="H41" i="34"/>
  <c r="I41" i="34"/>
  <c r="J41" i="34"/>
  <c r="K41" i="34" s="1"/>
  <c r="G42" i="34"/>
  <c r="H42" i="34"/>
  <c r="I42" i="34" s="1"/>
  <c r="J42" i="34" s="1"/>
  <c r="K42" i="34" s="1"/>
  <c r="G43" i="34"/>
  <c r="H43" i="34"/>
  <c r="I43" i="34" s="1"/>
  <c r="J43" i="34" s="1"/>
  <c r="K43" i="34" s="1"/>
  <c r="G44" i="34"/>
  <c r="H44" i="34"/>
  <c r="I44" i="34"/>
  <c r="J44" i="34" s="1"/>
  <c r="K44" i="34" s="1"/>
  <c r="G45" i="34"/>
  <c r="H45" i="34"/>
  <c r="I45" i="34" s="1"/>
  <c r="J45" i="34" s="1"/>
  <c r="K45" i="34" s="1"/>
  <c r="G46" i="34"/>
  <c r="H46" i="34"/>
  <c r="I46" i="34"/>
  <c r="J46" i="34"/>
  <c r="K46" i="34"/>
  <c r="G47" i="34"/>
  <c r="H47" i="34"/>
  <c r="I47" i="34"/>
  <c r="J47" i="34"/>
  <c r="K47" i="34"/>
  <c r="G48" i="34"/>
  <c r="H48" i="34"/>
  <c r="I48" i="34"/>
  <c r="J48" i="34"/>
  <c r="K48" i="34" s="1"/>
  <c r="G49" i="34"/>
  <c r="H49" i="34"/>
  <c r="I49" i="34"/>
  <c r="J49" i="34"/>
  <c r="K49" i="34" s="1"/>
  <c r="G50" i="34"/>
  <c r="H50" i="34"/>
  <c r="I50" i="34"/>
  <c r="J50" i="34" s="1"/>
  <c r="K50" i="34" s="1"/>
  <c r="G51" i="34"/>
  <c r="H51" i="34"/>
  <c r="I51" i="34" s="1"/>
  <c r="J51" i="34" s="1"/>
  <c r="K51" i="34" s="1"/>
  <c r="G52" i="34"/>
  <c r="H52" i="34"/>
  <c r="I52" i="34"/>
  <c r="J52" i="34" s="1"/>
  <c r="K52" i="34" s="1"/>
  <c r="G53" i="34"/>
  <c r="H53" i="34"/>
  <c r="I53" i="34" s="1"/>
  <c r="J53" i="34" s="1"/>
  <c r="K53" i="34" s="1"/>
  <c r="G54" i="34"/>
  <c r="H54" i="34"/>
  <c r="I54" i="34"/>
  <c r="J54" i="34"/>
  <c r="K54" i="34"/>
  <c r="G55" i="34"/>
  <c r="H55" i="34"/>
  <c r="I55" i="34"/>
  <c r="J55" i="34"/>
  <c r="K55" i="34"/>
  <c r="G56" i="34"/>
  <c r="H56" i="34"/>
  <c r="I56" i="34"/>
  <c r="J56" i="34" s="1"/>
  <c r="K56" i="34" s="1"/>
  <c r="G57" i="34"/>
  <c r="H57" i="34"/>
  <c r="I57" i="34"/>
  <c r="J57" i="34"/>
  <c r="K57" i="34" s="1"/>
  <c r="G58" i="34"/>
  <c r="H58" i="34"/>
  <c r="I58" i="34"/>
  <c r="J58" i="34" s="1"/>
  <c r="K58" i="34" s="1"/>
  <c r="G59" i="34"/>
  <c r="H59" i="34"/>
  <c r="I59" i="34" s="1"/>
  <c r="J59" i="34" s="1"/>
  <c r="K59" i="34" s="1"/>
  <c r="G60" i="34"/>
  <c r="H60" i="34"/>
  <c r="I60" i="34"/>
  <c r="J60" i="34" s="1"/>
  <c r="K60" i="34" s="1"/>
  <c r="G61" i="34"/>
  <c r="H61" i="34"/>
  <c r="I61" i="34" s="1"/>
  <c r="J61" i="34" s="1"/>
  <c r="K61" i="34"/>
  <c r="G62" i="34"/>
  <c r="H62" i="34"/>
  <c r="I62" i="34"/>
  <c r="J62" i="34"/>
  <c r="K62" i="34"/>
  <c r="N62" i="36" l="1"/>
  <c r="E62" i="36" s="1"/>
  <c r="N45" i="36"/>
  <c r="E45" i="36" s="1"/>
  <c r="N61" i="36"/>
  <c r="E61" i="36" s="1"/>
  <c r="N59" i="36"/>
  <c r="E59" i="36" s="1"/>
  <c r="N30" i="36"/>
  <c r="E30" i="36" s="1"/>
  <c r="L36" i="35"/>
  <c r="L38" i="35"/>
  <c r="N38" i="35" s="1"/>
  <c r="E38" i="35" s="1"/>
  <c r="L61" i="35"/>
  <c r="L62" i="35"/>
  <c r="L15" i="35"/>
  <c r="N15" i="35" s="1"/>
  <c r="E15" i="35" s="1"/>
  <c r="L21" i="35"/>
  <c r="L55" i="35"/>
  <c r="L47" i="35"/>
  <c r="L53" i="35"/>
  <c r="L54" i="35"/>
  <c r="N54" i="35" s="1"/>
  <c r="E54" i="35" s="1"/>
  <c r="L39" i="35"/>
  <c r="L45" i="35"/>
  <c r="L46" i="35"/>
  <c r="L28" i="35"/>
  <c r="N28" i="35" s="1"/>
  <c r="E28" i="35" s="1"/>
  <c r="L31" i="35"/>
  <c r="N31" i="35" s="1"/>
  <c r="E31" i="35" s="1"/>
  <c r="L37" i="35"/>
  <c r="L20" i="35"/>
  <c r="L23" i="35"/>
  <c r="L29" i="35"/>
  <c r="L30" i="35"/>
  <c r="L12" i="35"/>
  <c r="L22" i="35"/>
  <c r="N22" i="35" s="1"/>
  <c r="E22" i="35" s="1"/>
  <c r="L13" i="35"/>
  <c r="N13" i="35" s="1"/>
  <c r="E13" i="35" s="1"/>
  <c r="L14" i="35"/>
  <c r="L27" i="35"/>
  <c r="L44" i="35"/>
  <c r="N44" i="35" s="1"/>
  <c r="E44" i="35" s="1"/>
  <c r="L34" i="35"/>
  <c r="N34" i="35" s="1"/>
  <c r="E34" i="35" s="1"/>
  <c r="L58" i="35"/>
  <c r="N58" i="35" s="1"/>
  <c r="E58" i="35" s="1"/>
  <c r="L41" i="35"/>
  <c r="L25" i="35"/>
  <c r="N25" i="35" s="1"/>
  <c r="E25" i="35" s="1"/>
  <c r="M33" i="35"/>
  <c r="M54" i="35"/>
  <c r="M47" i="35"/>
  <c r="L11" i="35"/>
  <c r="L26" i="35"/>
  <c r="M10" i="35"/>
  <c r="L59" i="35"/>
  <c r="N59" i="35" s="1"/>
  <c r="E59" i="35" s="1"/>
  <c r="L43" i="35"/>
  <c r="N43" i="35" s="1"/>
  <c r="E43" i="35" s="1"/>
  <c r="L19" i="35"/>
  <c r="N19" i="35" s="1"/>
  <c r="E19" i="35" s="1"/>
  <c r="M16" i="35"/>
  <c r="M34" i="35"/>
  <c r="M19" i="35"/>
  <c r="L49" i="35"/>
  <c r="N49" i="35" s="1"/>
  <c r="E49" i="35" s="1"/>
  <c r="M26" i="35"/>
  <c r="M50" i="35"/>
  <c r="L32" i="35"/>
  <c r="N32" i="35" s="1"/>
  <c r="E32" i="35" s="1"/>
  <c r="L33" i="35"/>
  <c r="N33" i="35" s="1"/>
  <c r="E33" i="35" s="1"/>
  <c r="M40" i="35"/>
  <c r="L60" i="35"/>
  <c r="M13" i="35"/>
  <c r="M14" i="35"/>
  <c r="L48" i="35"/>
  <c r="L24" i="35"/>
  <c r="N24" i="35" s="1"/>
  <c r="E24" i="35" s="1"/>
  <c r="L56" i="35"/>
  <c r="N56" i="35" s="1"/>
  <c r="E56" i="35" s="1"/>
  <c r="M41" i="35"/>
  <c r="M58" i="35"/>
  <c r="M42" i="35"/>
  <c r="M32" i="35"/>
  <c r="M28" i="35"/>
  <c r="M20" i="35"/>
  <c r="M29" i="35"/>
  <c r="M30" i="35"/>
  <c r="M44" i="35"/>
  <c r="M53" i="35"/>
  <c r="M59" i="35"/>
  <c r="M36" i="35"/>
  <c r="M45" i="35"/>
  <c r="M46" i="35"/>
  <c r="M51" i="35"/>
  <c r="M60" i="35"/>
  <c r="M37" i="35"/>
  <c r="M38" i="35"/>
  <c r="M43" i="35"/>
  <c r="M61" i="35"/>
  <c r="M62" i="35"/>
  <c r="M35" i="35"/>
  <c r="N35" i="35" s="1"/>
  <c r="E35" i="35" s="1"/>
  <c r="M12" i="35"/>
  <c r="M21" i="35"/>
  <c r="M22" i="35"/>
  <c r="M27" i="35"/>
  <c r="M49" i="35"/>
  <c r="L42" i="35"/>
  <c r="N42" i="35" s="1"/>
  <c r="E42" i="35" s="1"/>
  <c r="L57" i="35"/>
  <c r="N57" i="35" s="1"/>
  <c r="E57" i="35" s="1"/>
  <c r="L16" i="35"/>
  <c r="N16" i="35" s="1"/>
  <c r="E16" i="35" s="1"/>
  <c r="M18" i="35"/>
  <c r="N18" i="35" s="1"/>
  <c r="E18" i="35" s="1"/>
  <c r="M23" i="35"/>
  <c r="M24" i="35"/>
  <c r="M31" i="35"/>
  <c r="L50" i="35"/>
  <c r="L51" i="35"/>
  <c r="L40" i="35"/>
  <c r="N40" i="35" s="1"/>
  <c r="E40" i="35" s="1"/>
  <c r="L52" i="35"/>
  <c r="N52" i="35" s="1"/>
  <c r="E52" i="35" s="1"/>
  <c r="M11" i="35"/>
  <c r="M48" i="35"/>
  <c r="L17" i="35"/>
  <c r="M25" i="35"/>
  <c r="L10" i="35"/>
  <c r="M15" i="35"/>
  <c r="M52" i="35"/>
  <c r="M17" i="35"/>
  <c r="M39" i="35"/>
  <c r="M55" i="35"/>
  <c r="M54" i="34"/>
  <c r="M17" i="34"/>
  <c r="M40" i="34"/>
  <c r="L56" i="34"/>
  <c r="M18" i="34"/>
  <c r="M47" i="34"/>
  <c r="M43" i="34"/>
  <c r="M39" i="34"/>
  <c r="I6" i="34"/>
  <c r="L59" i="34" s="1"/>
  <c r="L43" i="34"/>
  <c r="N43" i="34" s="1"/>
  <c r="E43" i="34" s="1"/>
  <c r="L41" i="34"/>
  <c r="M51" i="34"/>
  <c r="M50" i="34"/>
  <c r="L48" i="34"/>
  <c r="M26" i="34"/>
  <c r="I7" i="34"/>
  <c r="L57" i="34"/>
  <c r="L28" i="34"/>
  <c r="B6" i="33"/>
  <c r="B7" i="33"/>
  <c r="E10" i="33"/>
  <c r="G10" i="33"/>
  <c r="H10" i="33"/>
  <c r="I10" i="33"/>
  <c r="J10" i="33" s="1"/>
  <c r="K10" i="33" s="1"/>
  <c r="I7" i="33" s="1"/>
  <c r="G11" i="33"/>
  <c r="H11" i="33"/>
  <c r="I11" i="33" s="1"/>
  <c r="J11" i="33" s="1"/>
  <c r="K11" i="33" s="1"/>
  <c r="G12" i="33"/>
  <c r="H12" i="33"/>
  <c r="I12" i="33"/>
  <c r="J12" i="33"/>
  <c r="K12" i="33"/>
  <c r="G13" i="33"/>
  <c r="H13" i="33"/>
  <c r="I13" i="33"/>
  <c r="J13" i="33"/>
  <c r="K13" i="33"/>
  <c r="G14" i="33"/>
  <c r="H14" i="33"/>
  <c r="I14" i="33"/>
  <c r="J14" i="33"/>
  <c r="K14" i="33"/>
  <c r="G15" i="33"/>
  <c r="H15" i="33"/>
  <c r="I15" i="33"/>
  <c r="J15" i="33"/>
  <c r="K15" i="33"/>
  <c r="G16" i="33"/>
  <c r="H16" i="33"/>
  <c r="I16" i="33" s="1"/>
  <c r="J16" i="33" s="1"/>
  <c r="K16" i="33" s="1"/>
  <c r="M16" i="33" s="1"/>
  <c r="G17" i="33"/>
  <c r="H17" i="33"/>
  <c r="I17" i="33"/>
  <c r="J17" i="33"/>
  <c r="K17" i="33" s="1"/>
  <c r="G18" i="33"/>
  <c r="H18" i="33"/>
  <c r="I18" i="33"/>
  <c r="J18" i="33" s="1"/>
  <c r="K18" i="33" s="1"/>
  <c r="G19" i="33"/>
  <c r="H19" i="33"/>
  <c r="I19" i="33" s="1"/>
  <c r="J19" i="33" s="1"/>
  <c r="K19" i="33"/>
  <c r="G20" i="33"/>
  <c r="H20" i="33"/>
  <c r="I20" i="33"/>
  <c r="J20" i="33"/>
  <c r="K20" i="33"/>
  <c r="G21" i="33"/>
  <c r="H21" i="33"/>
  <c r="I21" i="33"/>
  <c r="J21" i="33"/>
  <c r="K21" i="33"/>
  <c r="G22" i="33"/>
  <c r="H22" i="33"/>
  <c r="I22" i="33"/>
  <c r="J22" i="33"/>
  <c r="K22" i="33"/>
  <c r="M22" i="33" s="1"/>
  <c r="G23" i="33"/>
  <c r="H23" i="33"/>
  <c r="I23" i="33"/>
  <c r="J23" i="33"/>
  <c r="K23" i="33"/>
  <c r="G24" i="33"/>
  <c r="H24" i="33"/>
  <c r="I24" i="33"/>
  <c r="J24" i="33"/>
  <c r="K24" i="33"/>
  <c r="G25" i="33"/>
  <c r="H25" i="33"/>
  <c r="I25" i="33"/>
  <c r="J25" i="33"/>
  <c r="K25" i="33" s="1"/>
  <c r="G26" i="33"/>
  <c r="H26" i="33"/>
  <c r="I26" i="33" s="1"/>
  <c r="J26" i="33" s="1"/>
  <c r="K26" i="33" s="1"/>
  <c r="M26" i="33" s="1"/>
  <c r="G27" i="33"/>
  <c r="H27" i="33"/>
  <c r="I27" i="33" s="1"/>
  <c r="J27" i="33" s="1"/>
  <c r="K27" i="33"/>
  <c r="G28" i="33"/>
  <c r="H28" i="33"/>
  <c r="I28" i="33"/>
  <c r="J28" i="33"/>
  <c r="K28" i="33" s="1"/>
  <c r="M28" i="33" s="1"/>
  <c r="G29" i="33"/>
  <c r="H29" i="33"/>
  <c r="I29" i="33"/>
  <c r="J29" i="33" s="1"/>
  <c r="K29" i="33" s="1"/>
  <c r="G30" i="33"/>
  <c r="H30" i="33"/>
  <c r="I30" i="33"/>
  <c r="J30" i="33" s="1"/>
  <c r="K30" i="33" s="1"/>
  <c r="G31" i="33"/>
  <c r="H31" i="33"/>
  <c r="I31" i="33"/>
  <c r="J31" i="33"/>
  <c r="K31" i="33" s="1"/>
  <c r="M31" i="33" s="1"/>
  <c r="G32" i="33"/>
  <c r="H32" i="33"/>
  <c r="I32" i="33"/>
  <c r="J32" i="33"/>
  <c r="K32" i="33"/>
  <c r="G33" i="33"/>
  <c r="H33" i="33"/>
  <c r="I33" i="33"/>
  <c r="J33" i="33"/>
  <c r="K33" i="33" s="1"/>
  <c r="G34" i="33"/>
  <c r="H34" i="33"/>
  <c r="I34" i="33"/>
  <c r="J34" i="33" s="1"/>
  <c r="K34" i="33" s="1"/>
  <c r="G35" i="33"/>
  <c r="H35" i="33"/>
  <c r="I35" i="33" s="1"/>
  <c r="J35" i="33" s="1"/>
  <c r="K35" i="33"/>
  <c r="G36" i="33"/>
  <c r="H36" i="33"/>
  <c r="I36" i="33"/>
  <c r="J36" i="33"/>
  <c r="K36" i="33"/>
  <c r="G37" i="33"/>
  <c r="H37" i="33"/>
  <c r="I37" i="33"/>
  <c r="J37" i="33"/>
  <c r="K37" i="33"/>
  <c r="G38" i="33"/>
  <c r="H38" i="33"/>
  <c r="I38" i="33"/>
  <c r="J38" i="33"/>
  <c r="K38" i="33"/>
  <c r="G39" i="33"/>
  <c r="H39" i="33"/>
  <c r="I39" i="33"/>
  <c r="J39" i="33"/>
  <c r="K39" i="33"/>
  <c r="G40" i="33"/>
  <c r="H40" i="33"/>
  <c r="I40" i="33" s="1"/>
  <c r="J40" i="33" s="1"/>
  <c r="K40" i="33" s="1"/>
  <c r="G41" i="33"/>
  <c r="H41" i="33"/>
  <c r="I41" i="33"/>
  <c r="J41" i="33" s="1"/>
  <c r="K41" i="33" s="1"/>
  <c r="M41" i="33" s="1"/>
  <c r="G42" i="33"/>
  <c r="H42" i="33"/>
  <c r="I42" i="33"/>
  <c r="J42" i="33" s="1"/>
  <c r="K42" i="33" s="1"/>
  <c r="G43" i="33"/>
  <c r="H43" i="33"/>
  <c r="I43" i="33" s="1"/>
  <c r="J43" i="33" s="1"/>
  <c r="K43" i="33"/>
  <c r="G44" i="33"/>
  <c r="H44" i="33"/>
  <c r="I44" i="33"/>
  <c r="J44" i="33"/>
  <c r="K44" i="33"/>
  <c r="G45" i="33"/>
  <c r="H45" i="33"/>
  <c r="I45" i="33"/>
  <c r="J45" i="33"/>
  <c r="K45" i="33"/>
  <c r="M45" i="33" s="1"/>
  <c r="G46" i="33"/>
  <c r="H46" i="33"/>
  <c r="I46" i="33"/>
  <c r="J46" i="33"/>
  <c r="K46" i="33"/>
  <c r="G47" i="33"/>
  <c r="H47" i="33"/>
  <c r="I47" i="33"/>
  <c r="J47" i="33"/>
  <c r="K47" i="33"/>
  <c r="G48" i="33"/>
  <c r="H48" i="33"/>
  <c r="I48" i="33"/>
  <c r="J48" i="33"/>
  <c r="K48" i="33"/>
  <c r="G49" i="33"/>
  <c r="H49" i="33"/>
  <c r="I49" i="33"/>
  <c r="J49" i="33"/>
  <c r="K49" i="33" s="1"/>
  <c r="G50" i="33"/>
  <c r="H50" i="33"/>
  <c r="I50" i="33"/>
  <c r="J50" i="33" s="1"/>
  <c r="K50" i="33" s="1"/>
  <c r="G51" i="33"/>
  <c r="H51" i="33"/>
  <c r="I51" i="33" s="1"/>
  <c r="J51" i="33" s="1"/>
  <c r="K51" i="33" s="1"/>
  <c r="M51" i="33" s="1"/>
  <c r="G52" i="33"/>
  <c r="H52" i="33"/>
  <c r="I52" i="33"/>
  <c r="J52" i="33"/>
  <c r="K52" i="33"/>
  <c r="G53" i="33"/>
  <c r="H53" i="33"/>
  <c r="I53" i="33"/>
  <c r="J53" i="33"/>
  <c r="K53" i="33"/>
  <c r="G54" i="33"/>
  <c r="H54" i="33"/>
  <c r="I54" i="33" s="1"/>
  <c r="J54" i="33" s="1"/>
  <c r="K54" i="33" s="1"/>
  <c r="G55" i="33"/>
  <c r="H55" i="33"/>
  <c r="I55" i="33"/>
  <c r="J55" i="33" s="1"/>
  <c r="K55" i="33" s="1"/>
  <c r="M55" i="33" s="1"/>
  <c r="G56" i="33"/>
  <c r="H56" i="33"/>
  <c r="I56" i="33"/>
  <c r="J56" i="33"/>
  <c r="K56" i="33" s="1"/>
  <c r="G57" i="33"/>
  <c r="H57" i="33"/>
  <c r="I57" i="33"/>
  <c r="J57" i="33"/>
  <c r="K57" i="33" s="1"/>
  <c r="G58" i="33"/>
  <c r="H58" i="33"/>
  <c r="I58" i="33"/>
  <c r="J58" i="33" s="1"/>
  <c r="K58" i="33" s="1"/>
  <c r="G59" i="33"/>
  <c r="H59" i="33"/>
  <c r="I59" i="33" s="1"/>
  <c r="J59" i="33" s="1"/>
  <c r="K59" i="33"/>
  <c r="G60" i="33"/>
  <c r="H60" i="33"/>
  <c r="I60" i="33"/>
  <c r="J60" i="33"/>
  <c r="K60" i="33"/>
  <c r="G61" i="33"/>
  <c r="H61" i="33"/>
  <c r="I61" i="33"/>
  <c r="J61" i="33"/>
  <c r="K61" i="33"/>
  <c r="G62" i="33"/>
  <c r="H62" i="33"/>
  <c r="I62" i="33"/>
  <c r="J62" i="33"/>
  <c r="K62" i="33"/>
  <c r="N21" i="35" l="1"/>
  <c r="E21" i="35" s="1"/>
  <c r="N48" i="35"/>
  <c r="E48" i="35" s="1"/>
  <c r="N30" i="35"/>
  <c r="E30" i="35" s="1"/>
  <c r="N45" i="35"/>
  <c r="E45" i="35" s="1"/>
  <c r="N29" i="35"/>
  <c r="E29" i="35" s="1"/>
  <c r="N61" i="35"/>
  <c r="E61" i="35" s="1"/>
  <c r="N50" i="35"/>
  <c r="E50" i="35" s="1"/>
  <c r="N60" i="35"/>
  <c r="E60" i="35" s="1"/>
  <c r="N27" i="35"/>
  <c r="E27" i="35" s="1"/>
  <c r="N20" i="35"/>
  <c r="E20" i="35" s="1"/>
  <c r="N53" i="35"/>
  <c r="E53" i="35" s="1"/>
  <c r="N36" i="35"/>
  <c r="E36" i="35" s="1"/>
  <c r="N55" i="35"/>
  <c r="E55" i="35" s="1"/>
  <c r="N41" i="35"/>
  <c r="E41" i="35" s="1"/>
  <c r="N12" i="35"/>
  <c r="E12" i="35" s="1"/>
  <c r="N46" i="35"/>
  <c r="E46" i="35" s="1"/>
  <c r="N62" i="35"/>
  <c r="E62" i="35" s="1"/>
  <c r="N51" i="35"/>
  <c r="E51" i="35" s="1"/>
  <c r="N26" i="35"/>
  <c r="E26" i="35" s="1"/>
  <c r="N39" i="35"/>
  <c r="E39" i="35" s="1"/>
  <c r="N10" i="35"/>
  <c r="N11" i="35"/>
  <c r="E11" i="35" s="1"/>
  <c r="N23" i="35"/>
  <c r="E23" i="35" s="1"/>
  <c r="N17" i="35"/>
  <c r="E17" i="35" s="1"/>
  <c r="N14" i="35"/>
  <c r="E14" i="35" s="1"/>
  <c r="N37" i="35"/>
  <c r="E37" i="35" s="1"/>
  <c r="N47" i="35"/>
  <c r="E47" i="35" s="1"/>
  <c r="M29" i="34"/>
  <c r="M30" i="34"/>
  <c r="M37" i="34"/>
  <c r="M61" i="34"/>
  <c r="M44" i="34"/>
  <c r="M20" i="34"/>
  <c r="M38" i="34"/>
  <c r="M62" i="34"/>
  <c r="M45" i="34"/>
  <c r="M13" i="34"/>
  <c r="M14" i="34"/>
  <c r="M21" i="34"/>
  <c r="M22" i="34"/>
  <c r="M12" i="34"/>
  <c r="M28" i="34"/>
  <c r="N28" i="34" s="1"/>
  <c r="E28" i="34" s="1"/>
  <c r="M46" i="34"/>
  <c r="M60" i="34"/>
  <c r="L11" i="34"/>
  <c r="M52" i="34"/>
  <c r="L25" i="34"/>
  <c r="N25" i="34" s="1"/>
  <c r="E25" i="34" s="1"/>
  <c r="M34" i="34"/>
  <c r="L12" i="34"/>
  <c r="N12" i="34" s="1"/>
  <c r="E12" i="34" s="1"/>
  <c r="M58" i="34"/>
  <c r="L42" i="34"/>
  <c r="L27" i="34"/>
  <c r="N27" i="34" s="1"/>
  <c r="E27" i="34" s="1"/>
  <c r="M41" i="34"/>
  <c r="N41" i="34" s="1"/>
  <c r="E41" i="34" s="1"/>
  <c r="L52" i="34"/>
  <c r="N52" i="34" s="1"/>
  <c r="E52" i="34" s="1"/>
  <c r="M57" i="34"/>
  <c r="N57" i="34" s="1"/>
  <c r="E57" i="34" s="1"/>
  <c r="L18" i="34"/>
  <c r="N18" i="34" s="1"/>
  <c r="E18" i="34" s="1"/>
  <c r="L26" i="34"/>
  <c r="N26" i="34" s="1"/>
  <c r="E26" i="34" s="1"/>
  <c r="M49" i="34"/>
  <c r="M31" i="34"/>
  <c r="M48" i="34"/>
  <c r="N48" i="34" s="1"/>
  <c r="E48" i="34" s="1"/>
  <c r="M11" i="34"/>
  <c r="M10" i="34"/>
  <c r="L17" i="34"/>
  <c r="N17" i="34" s="1"/>
  <c r="E17" i="34" s="1"/>
  <c r="L44" i="34"/>
  <c r="N44" i="34" s="1"/>
  <c r="E44" i="34" s="1"/>
  <c r="L10" i="34"/>
  <c r="N10" i="34" s="1"/>
  <c r="L49" i="34"/>
  <c r="N49" i="34" s="1"/>
  <c r="E49" i="34" s="1"/>
  <c r="L36" i="34"/>
  <c r="N36" i="34" s="1"/>
  <c r="E36" i="34" s="1"/>
  <c r="M15" i="34"/>
  <c r="M56" i="34"/>
  <c r="N56" i="34" s="1"/>
  <c r="E56" i="34" s="1"/>
  <c r="M19" i="34"/>
  <c r="L19" i="34"/>
  <c r="N19" i="34" s="1"/>
  <c r="E19" i="34" s="1"/>
  <c r="L51" i="34"/>
  <c r="N51" i="34" s="1"/>
  <c r="E51" i="34" s="1"/>
  <c r="M25" i="34"/>
  <c r="L34" i="34"/>
  <c r="N34" i="34" s="1"/>
  <c r="E34" i="34" s="1"/>
  <c r="M59" i="34"/>
  <c r="N59" i="34" s="1"/>
  <c r="E59" i="34" s="1"/>
  <c r="L33" i="34"/>
  <c r="N33" i="34" s="1"/>
  <c r="E33" i="34" s="1"/>
  <c r="M55" i="34"/>
  <c r="M27" i="34"/>
  <c r="L16" i="34"/>
  <c r="L20" i="34"/>
  <c r="N20" i="34" s="1"/>
  <c r="E20" i="34" s="1"/>
  <c r="L32" i="34"/>
  <c r="M36" i="34"/>
  <c r="M32" i="34"/>
  <c r="L38" i="34"/>
  <c r="N38" i="34" s="1"/>
  <c r="E38" i="34" s="1"/>
  <c r="L61" i="34"/>
  <c r="N61" i="34" s="1"/>
  <c r="E61" i="34" s="1"/>
  <c r="L62" i="34"/>
  <c r="L45" i="34"/>
  <c r="L15" i="34"/>
  <c r="L30" i="34"/>
  <c r="L37" i="34"/>
  <c r="L55" i="34"/>
  <c r="L60" i="34"/>
  <c r="N60" i="34" s="1"/>
  <c r="E60" i="34" s="1"/>
  <c r="L53" i="34"/>
  <c r="N53" i="34" s="1"/>
  <c r="E53" i="34" s="1"/>
  <c r="L13" i="34"/>
  <c r="L14" i="34"/>
  <c r="L23" i="34"/>
  <c r="L21" i="34"/>
  <c r="L22" i="34"/>
  <c r="N22" i="34" s="1"/>
  <c r="E22" i="34" s="1"/>
  <c r="L31" i="34"/>
  <c r="N31" i="34" s="1"/>
  <c r="E31" i="34" s="1"/>
  <c r="L29" i="34"/>
  <c r="N29" i="34" s="1"/>
  <c r="E29" i="34" s="1"/>
  <c r="L39" i="34"/>
  <c r="N39" i="34" s="1"/>
  <c r="E39" i="34" s="1"/>
  <c r="L47" i="34"/>
  <c r="N47" i="34" s="1"/>
  <c r="E47" i="34" s="1"/>
  <c r="L46" i="34"/>
  <c r="L54" i="34"/>
  <c r="N54" i="34" s="1"/>
  <c r="E54" i="34" s="1"/>
  <c r="L40" i="34"/>
  <c r="N40" i="34" s="1"/>
  <c r="E40" i="34" s="1"/>
  <c r="M24" i="34"/>
  <c r="M23" i="34"/>
  <c r="L58" i="34"/>
  <c r="N58" i="34" s="1"/>
  <c r="E58" i="34" s="1"/>
  <c r="M16" i="34"/>
  <c r="L35" i="34"/>
  <c r="M35" i="34"/>
  <c r="L24" i="34"/>
  <c r="M33" i="34"/>
  <c r="L50" i="34"/>
  <c r="N50" i="34" s="1"/>
  <c r="E50" i="34" s="1"/>
  <c r="M53" i="34"/>
  <c r="M42" i="34"/>
  <c r="M40" i="33"/>
  <c r="M56" i="33"/>
  <c r="M44" i="33"/>
  <c r="M42" i="33"/>
  <c r="L28" i="33"/>
  <c r="N28" i="33" s="1"/>
  <c r="E28" i="33" s="1"/>
  <c r="M27" i="33"/>
  <c r="M21" i="33"/>
  <c r="M17" i="33"/>
  <c r="L39" i="33"/>
  <c r="L26" i="33"/>
  <c r="N26" i="33" s="1"/>
  <c r="E26" i="33" s="1"/>
  <c r="M25" i="33"/>
  <c r="M50" i="33"/>
  <c r="M52" i="33"/>
  <c r="M35" i="33"/>
  <c r="M49" i="33"/>
  <c r="M53" i="33"/>
  <c r="M11" i="33"/>
  <c r="M36" i="33"/>
  <c r="M59" i="33"/>
  <c r="M37" i="33"/>
  <c r="M58" i="33"/>
  <c r="M60" i="33"/>
  <c r="M10" i="33"/>
  <c r="M13" i="33"/>
  <c r="M14" i="33"/>
  <c r="M20" i="33"/>
  <c r="M43" i="33"/>
  <c r="M57" i="33"/>
  <c r="M34" i="33"/>
  <c r="M12" i="33"/>
  <c r="M19" i="33"/>
  <c r="M33" i="33"/>
  <c r="M38" i="33"/>
  <c r="M18" i="33"/>
  <c r="M61" i="33"/>
  <c r="M62" i="33"/>
  <c r="M46" i="33"/>
  <c r="M54" i="33"/>
  <c r="M30" i="33"/>
  <c r="L52" i="33"/>
  <c r="N52" i="33" s="1"/>
  <c r="E52" i="33" s="1"/>
  <c r="M29" i="33"/>
  <c r="M32" i="33"/>
  <c r="M47" i="33"/>
  <c r="M48" i="33"/>
  <c r="L40" i="33"/>
  <c r="N40" i="33" s="1"/>
  <c r="E40" i="33" s="1"/>
  <c r="L41" i="33"/>
  <c r="N41" i="33" s="1"/>
  <c r="E41" i="33" s="1"/>
  <c r="M23" i="33"/>
  <c r="L56" i="33"/>
  <c r="N56" i="33" s="1"/>
  <c r="E56" i="33" s="1"/>
  <c r="M24" i="33"/>
  <c r="M15" i="33"/>
  <c r="I6" i="33"/>
  <c r="L17" i="33" s="1"/>
  <c r="N17" i="33" s="1"/>
  <c r="E17" i="33" s="1"/>
  <c r="L10" i="33"/>
  <c r="N10" i="33" s="1"/>
  <c r="L57" i="33"/>
  <c r="M39" i="33"/>
  <c r="L32" i="33"/>
  <c r="N32" i="33" s="1"/>
  <c r="E32" i="33" s="1"/>
  <c r="B6" i="32"/>
  <c r="B7" i="32"/>
  <c r="E10" i="32"/>
  <c r="G10" i="32"/>
  <c r="I6" i="32" s="1"/>
  <c r="H10" i="32"/>
  <c r="I10" i="32"/>
  <c r="J10" i="32" s="1"/>
  <c r="K10" i="32" s="1"/>
  <c r="G11" i="32"/>
  <c r="L11" i="32" s="1"/>
  <c r="H11" i="32"/>
  <c r="I11" i="32" s="1"/>
  <c r="J11" i="32" s="1"/>
  <c r="K11" i="32" s="1"/>
  <c r="G12" i="32"/>
  <c r="H12" i="32"/>
  <c r="I12" i="32" s="1"/>
  <c r="J12" i="32" s="1"/>
  <c r="K12" i="32" s="1"/>
  <c r="G13" i="32"/>
  <c r="H13" i="32"/>
  <c r="I13" i="32" s="1"/>
  <c r="J13" i="32" s="1"/>
  <c r="K13" i="32" s="1"/>
  <c r="G14" i="32"/>
  <c r="H14" i="32"/>
  <c r="I14" i="32"/>
  <c r="J14" i="32"/>
  <c r="K14" i="32"/>
  <c r="G15" i="32"/>
  <c r="H15" i="32"/>
  <c r="I15" i="32"/>
  <c r="J15" i="32"/>
  <c r="K15" i="32"/>
  <c r="G16" i="32"/>
  <c r="H16" i="32"/>
  <c r="I16" i="32"/>
  <c r="J16" i="32"/>
  <c r="K16" i="32"/>
  <c r="G17" i="32"/>
  <c r="L17" i="32" s="1"/>
  <c r="H17" i="32"/>
  <c r="I17" i="32"/>
  <c r="J17" i="32"/>
  <c r="K17" i="32" s="1"/>
  <c r="G18" i="32"/>
  <c r="L18" i="32" s="1"/>
  <c r="H18" i="32"/>
  <c r="I18" i="32"/>
  <c r="J18" i="32" s="1"/>
  <c r="K18" i="32" s="1"/>
  <c r="G19" i="32"/>
  <c r="L19" i="32" s="1"/>
  <c r="H19" i="32"/>
  <c r="I19" i="32" s="1"/>
  <c r="J19" i="32" s="1"/>
  <c r="K19" i="32" s="1"/>
  <c r="G20" i="32"/>
  <c r="H20" i="32"/>
  <c r="I20" i="32"/>
  <c r="J20" i="32" s="1"/>
  <c r="K20" i="32" s="1"/>
  <c r="G21" i="32"/>
  <c r="H21" i="32"/>
  <c r="I21" i="32" s="1"/>
  <c r="J21" i="32" s="1"/>
  <c r="K21" i="32" s="1"/>
  <c r="G22" i="32"/>
  <c r="H22" i="32"/>
  <c r="I22" i="32"/>
  <c r="J22" i="32"/>
  <c r="K22" i="32"/>
  <c r="G23" i="32"/>
  <c r="H23" i="32"/>
  <c r="I23" i="32"/>
  <c r="J23" i="32"/>
  <c r="K23" i="32"/>
  <c r="G24" i="32"/>
  <c r="L24" i="32" s="1"/>
  <c r="H24" i="32"/>
  <c r="I24" i="32"/>
  <c r="J24" i="32"/>
  <c r="K24" i="32"/>
  <c r="G25" i="32"/>
  <c r="H25" i="32"/>
  <c r="I25" i="32"/>
  <c r="J25" i="32"/>
  <c r="K25" i="32" s="1"/>
  <c r="G26" i="32"/>
  <c r="L26" i="32" s="1"/>
  <c r="H26" i="32"/>
  <c r="I26" i="32"/>
  <c r="J26" i="32" s="1"/>
  <c r="K26" i="32" s="1"/>
  <c r="G27" i="32"/>
  <c r="L27" i="32" s="1"/>
  <c r="H27" i="32"/>
  <c r="I27" i="32" s="1"/>
  <c r="J27" i="32" s="1"/>
  <c r="K27" i="32" s="1"/>
  <c r="G28" i="32"/>
  <c r="H28" i="32"/>
  <c r="I28" i="32"/>
  <c r="J28" i="32" s="1"/>
  <c r="K28" i="32" s="1"/>
  <c r="G29" i="32"/>
  <c r="H29" i="32"/>
  <c r="I29" i="32" s="1"/>
  <c r="J29" i="32" s="1"/>
  <c r="K29" i="32" s="1"/>
  <c r="G30" i="32"/>
  <c r="H30" i="32"/>
  <c r="I30" i="32"/>
  <c r="J30" i="32"/>
  <c r="K30" i="32"/>
  <c r="L30" i="32"/>
  <c r="G31" i="32"/>
  <c r="H31" i="32"/>
  <c r="I31" i="32"/>
  <c r="J31" i="32"/>
  <c r="K31" i="32"/>
  <c r="L31" i="32"/>
  <c r="G32" i="32"/>
  <c r="L32" i="32" s="1"/>
  <c r="H32" i="32"/>
  <c r="I32" i="32"/>
  <c r="J32" i="32"/>
  <c r="K32" i="32"/>
  <c r="G33" i="32"/>
  <c r="H33" i="32"/>
  <c r="I33" i="32"/>
  <c r="J33" i="32"/>
  <c r="K33" i="32" s="1"/>
  <c r="G34" i="32"/>
  <c r="L34" i="32" s="1"/>
  <c r="H34" i="32"/>
  <c r="I34" i="32" s="1"/>
  <c r="J34" i="32" s="1"/>
  <c r="K34" i="32" s="1"/>
  <c r="G35" i="32"/>
  <c r="L35" i="32" s="1"/>
  <c r="H35" i="32"/>
  <c r="I35" i="32" s="1"/>
  <c r="J35" i="32" s="1"/>
  <c r="K35" i="32" s="1"/>
  <c r="G36" i="32"/>
  <c r="L36" i="32" s="1"/>
  <c r="H36" i="32"/>
  <c r="I36" i="32"/>
  <c r="J36" i="32" s="1"/>
  <c r="K36" i="32" s="1"/>
  <c r="G37" i="32"/>
  <c r="H37" i="32"/>
  <c r="I37" i="32" s="1"/>
  <c r="J37" i="32" s="1"/>
  <c r="K37" i="32" s="1"/>
  <c r="G38" i="32"/>
  <c r="H38" i="32"/>
  <c r="I38" i="32"/>
  <c r="J38" i="32"/>
  <c r="K38" i="32"/>
  <c r="G39" i="32"/>
  <c r="H39" i="32"/>
  <c r="I39" i="32"/>
  <c r="J39" i="32"/>
  <c r="K39" i="32"/>
  <c r="L39" i="32"/>
  <c r="G40" i="32"/>
  <c r="H40" i="32"/>
  <c r="I40" i="32"/>
  <c r="J40" i="32"/>
  <c r="K40" i="32"/>
  <c r="G41" i="32"/>
  <c r="L41" i="32" s="1"/>
  <c r="H41" i="32"/>
  <c r="I41" i="32"/>
  <c r="J41" i="32" s="1"/>
  <c r="K41" i="32" s="1"/>
  <c r="G42" i="32"/>
  <c r="L42" i="32" s="1"/>
  <c r="H42" i="32"/>
  <c r="I42" i="32"/>
  <c r="J42" i="32" s="1"/>
  <c r="K42" i="32" s="1"/>
  <c r="G43" i="32"/>
  <c r="L43" i="32" s="1"/>
  <c r="H43" i="32"/>
  <c r="I43" i="32" s="1"/>
  <c r="J43" i="32" s="1"/>
  <c r="K43" i="32" s="1"/>
  <c r="G44" i="32"/>
  <c r="L44" i="32" s="1"/>
  <c r="H44" i="32"/>
  <c r="I44" i="32"/>
  <c r="J44" i="32" s="1"/>
  <c r="K44" i="32" s="1"/>
  <c r="G45" i="32"/>
  <c r="H45" i="32"/>
  <c r="I45" i="32" s="1"/>
  <c r="J45" i="32" s="1"/>
  <c r="K45" i="32" s="1"/>
  <c r="G46" i="32"/>
  <c r="H46" i="32"/>
  <c r="I46" i="32"/>
  <c r="J46" i="32"/>
  <c r="K46" i="32"/>
  <c r="L46" i="32"/>
  <c r="G47" i="32"/>
  <c r="H47" i="32"/>
  <c r="I47" i="32"/>
  <c r="J47" i="32"/>
  <c r="K47" i="32"/>
  <c r="L47" i="32"/>
  <c r="G48" i="32"/>
  <c r="L48" i="32" s="1"/>
  <c r="H48" i="32"/>
  <c r="I48" i="32"/>
  <c r="J48" i="32"/>
  <c r="K48" i="32"/>
  <c r="G49" i="32"/>
  <c r="L49" i="32" s="1"/>
  <c r="H49" i="32"/>
  <c r="I49" i="32"/>
  <c r="J49" i="32"/>
  <c r="K49" i="32" s="1"/>
  <c r="G50" i="32"/>
  <c r="H50" i="32"/>
  <c r="I50" i="32" s="1"/>
  <c r="J50" i="32" s="1"/>
  <c r="K50" i="32" s="1"/>
  <c r="G51" i="32"/>
  <c r="L51" i="32" s="1"/>
  <c r="H51" i="32"/>
  <c r="I51" i="32" s="1"/>
  <c r="J51" i="32" s="1"/>
  <c r="K51" i="32" s="1"/>
  <c r="G52" i="32"/>
  <c r="L52" i="32" s="1"/>
  <c r="H52" i="32"/>
  <c r="I52" i="32"/>
  <c r="J52" i="32" s="1"/>
  <c r="K52" i="32" s="1"/>
  <c r="G53" i="32"/>
  <c r="H53" i="32"/>
  <c r="I53" i="32" s="1"/>
  <c r="J53" i="32" s="1"/>
  <c r="K53" i="32" s="1"/>
  <c r="G54" i="32"/>
  <c r="H54" i="32"/>
  <c r="I54" i="32"/>
  <c r="J54" i="32"/>
  <c r="K54" i="32"/>
  <c r="L54" i="32"/>
  <c r="G55" i="32"/>
  <c r="H55" i="32"/>
  <c r="I55" i="32"/>
  <c r="J55" i="32"/>
  <c r="K55" i="32"/>
  <c r="L55" i="32"/>
  <c r="G56" i="32"/>
  <c r="L56" i="32" s="1"/>
  <c r="H56" i="32"/>
  <c r="I56" i="32"/>
  <c r="J56" i="32"/>
  <c r="K56" i="32" s="1"/>
  <c r="G57" i="32"/>
  <c r="L57" i="32" s="1"/>
  <c r="H57" i="32"/>
  <c r="I57" i="32"/>
  <c r="J57" i="32"/>
  <c r="K57" i="32" s="1"/>
  <c r="G58" i="32"/>
  <c r="L58" i="32" s="1"/>
  <c r="H58" i="32"/>
  <c r="I58" i="32"/>
  <c r="J58" i="32" s="1"/>
  <c r="K58" i="32" s="1"/>
  <c r="G59" i="32"/>
  <c r="H59" i="32"/>
  <c r="I59" i="32" s="1"/>
  <c r="J59" i="32" s="1"/>
  <c r="K59" i="32" s="1"/>
  <c r="G60" i="32"/>
  <c r="L60" i="32" s="1"/>
  <c r="H60" i="32"/>
  <c r="I60" i="32"/>
  <c r="J60" i="32" s="1"/>
  <c r="K60" i="32" s="1"/>
  <c r="G61" i="32"/>
  <c r="H61" i="32"/>
  <c r="I61" i="32" s="1"/>
  <c r="J61" i="32" s="1"/>
  <c r="K61" i="32" s="1"/>
  <c r="G62" i="32"/>
  <c r="H62" i="32"/>
  <c r="I62" i="32"/>
  <c r="J62" i="32"/>
  <c r="K62" i="32"/>
  <c r="L62" i="32"/>
  <c r="N11" i="34" l="1"/>
  <c r="E11" i="34" s="1"/>
  <c r="N21" i="34"/>
  <c r="E21" i="34" s="1"/>
  <c r="N24" i="34"/>
  <c r="E24" i="34" s="1"/>
  <c r="N23" i="34"/>
  <c r="E23" i="34" s="1"/>
  <c r="N15" i="34"/>
  <c r="E15" i="34" s="1"/>
  <c r="N30" i="34"/>
  <c r="E30" i="34" s="1"/>
  <c r="N42" i="34"/>
  <c r="E42" i="34" s="1"/>
  <c r="N46" i="34"/>
  <c r="E46" i="34" s="1"/>
  <c r="N14" i="34"/>
  <c r="E14" i="34" s="1"/>
  <c r="N45" i="34"/>
  <c r="E45" i="34" s="1"/>
  <c r="N16" i="34"/>
  <c r="E16" i="34" s="1"/>
  <c r="N55" i="34"/>
  <c r="E55" i="34" s="1"/>
  <c r="N37" i="34"/>
  <c r="E37" i="34" s="1"/>
  <c r="N32" i="34"/>
  <c r="E32" i="34" s="1"/>
  <c r="N35" i="34"/>
  <c r="E35" i="34" s="1"/>
  <c r="N13" i="34"/>
  <c r="E13" i="34" s="1"/>
  <c r="N62" i="34"/>
  <c r="E62" i="34" s="1"/>
  <c r="N57" i="33"/>
  <c r="E57" i="33" s="1"/>
  <c r="N39" i="33"/>
  <c r="E39" i="33" s="1"/>
  <c r="L24" i="33"/>
  <c r="N24" i="33" s="1"/>
  <c r="E24" i="33" s="1"/>
  <c r="L16" i="33"/>
  <c r="N16" i="33" s="1"/>
  <c r="E16" i="33" s="1"/>
  <c r="L36" i="33"/>
  <c r="N36" i="33" s="1"/>
  <c r="E36" i="33" s="1"/>
  <c r="L48" i="33"/>
  <c r="N48" i="33" s="1"/>
  <c r="E48" i="33" s="1"/>
  <c r="L45" i="33"/>
  <c r="N45" i="33" s="1"/>
  <c r="E45" i="33" s="1"/>
  <c r="L46" i="33"/>
  <c r="N46" i="33" s="1"/>
  <c r="E46" i="33" s="1"/>
  <c r="L29" i="33"/>
  <c r="N29" i="33" s="1"/>
  <c r="E29" i="33" s="1"/>
  <c r="L30" i="33"/>
  <c r="N30" i="33" s="1"/>
  <c r="E30" i="33" s="1"/>
  <c r="L35" i="33"/>
  <c r="N35" i="33" s="1"/>
  <c r="E35" i="33" s="1"/>
  <c r="L53" i="33"/>
  <c r="N53" i="33" s="1"/>
  <c r="E53" i="33" s="1"/>
  <c r="L54" i="33"/>
  <c r="N54" i="33" s="1"/>
  <c r="E54" i="33" s="1"/>
  <c r="L11" i="33"/>
  <c r="N11" i="33" s="1"/>
  <c r="E11" i="33" s="1"/>
  <c r="L34" i="33"/>
  <c r="N34" i="33" s="1"/>
  <c r="E34" i="33" s="1"/>
  <c r="L59" i="33"/>
  <c r="N59" i="33" s="1"/>
  <c r="E59" i="33" s="1"/>
  <c r="L15" i="33"/>
  <c r="N15" i="33" s="1"/>
  <c r="E15" i="33" s="1"/>
  <c r="L19" i="33"/>
  <c r="N19" i="33" s="1"/>
  <c r="E19" i="33" s="1"/>
  <c r="L38" i="33"/>
  <c r="N38" i="33" s="1"/>
  <c r="E38" i="33" s="1"/>
  <c r="L58" i="33"/>
  <c r="N58" i="33" s="1"/>
  <c r="E58" i="33" s="1"/>
  <c r="L18" i="33"/>
  <c r="N18" i="33" s="1"/>
  <c r="E18" i="33" s="1"/>
  <c r="L61" i="33"/>
  <c r="N61" i="33" s="1"/>
  <c r="E61" i="33" s="1"/>
  <c r="L62" i="33"/>
  <c r="N62" i="33" s="1"/>
  <c r="E62" i="33" s="1"/>
  <c r="L22" i="33"/>
  <c r="N22" i="33" s="1"/>
  <c r="E22" i="33" s="1"/>
  <c r="L42" i="33"/>
  <c r="N42" i="33" s="1"/>
  <c r="E42" i="33" s="1"/>
  <c r="L44" i="33"/>
  <c r="N44" i="33" s="1"/>
  <c r="E44" i="33" s="1"/>
  <c r="L47" i="33"/>
  <c r="N47" i="33" s="1"/>
  <c r="E47" i="33" s="1"/>
  <c r="L12" i="33"/>
  <c r="N12" i="33" s="1"/>
  <c r="E12" i="33" s="1"/>
  <c r="L37" i="33"/>
  <c r="N37" i="33" s="1"/>
  <c r="E37" i="33" s="1"/>
  <c r="L60" i="33"/>
  <c r="N60" i="33" s="1"/>
  <c r="E60" i="33" s="1"/>
  <c r="L13" i="33"/>
  <c r="N13" i="33" s="1"/>
  <c r="E13" i="33" s="1"/>
  <c r="L14" i="33"/>
  <c r="N14" i="33" s="1"/>
  <c r="E14" i="33" s="1"/>
  <c r="L20" i="33"/>
  <c r="N20" i="33" s="1"/>
  <c r="E20" i="33" s="1"/>
  <c r="L23" i="33"/>
  <c r="N23" i="33" s="1"/>
  <c r="E23" i="33" s="1"/>
  <c r="L43" i="33"/>
  <c r="N43" i="33" s="1"/>
  <c r="E43" i="33" s="1"/>
  <c r="L21" i="33"/>
  <c r="N21" i="33" s="1"/>
  <c r="E21" i="33" s="1"/>
  <c r="L50" i="33"/>
  <c r="N50" i="33" s="1"/>
  <c r="E50" i="33" s="1"/>
  <c r="L51" i="33"/>
  <c r="N51" i="33" s="1"/>
  <c r="E51" i="33" s="1"/>
  <c r="L49" i="33"/>
  <c r="N49" i="33" s="1"/>
  <c r="E49" i="33" s="1"/>
  <c r="L31" i="33"/>
  <c r="N31" i="33" s="1"/>
  <c r="E31" i="33" s="1"/>
  <c r="L33" i="33"/>
  <c r="N33" i="33" s="1"/>
  <c r="E33" i="33" s="1"/>
  <c r="L25" i="33"/>
  <c r="N25" i="33" s="1"/>
  <c r="E25" i="33" s="1"/>
  <c r="L55" i="33"/>
  <c r="N55" i="33" s="1"/>
  <c r="E55" i="33" s="1"/>
  <c r="L27" i="33"/>
  <c r="N27" i="33" s="1"/>
  <c r="E27" i="33" s="1"/>
  <c r="M45" i="32"/>
  <c r="M49" i="32"/>
  <c r="N49" i="32" s="1"/>
  <c r="E49" i="32" s="1"/>
  <c r="M36" i="32"/>
  <c r="N36" i="32" s="1"/>
  <c r="E36" i="32" s="1"/>
  <c r="M25" i="32"/>
  <c r="L13" i="32"/>
  <c r="L14" i="32"/>
  <c r="L21" i="32"/>
  <c r="L29" i="32"/>
  <c r="L22" i="32"/>
  <c r="L37" i="32"/>
  <c r="L45" i="32"/>
  <c r="N45" i="32" s="1"/>
  <c r="E45" i="32" s="1"/>
  <c r="L53" i="32"/>
  <c r="L61" i="32"/>
  <c r="L40" i="32"/>
  <c r="L38" i="32"/>
  <c r="M35" i="32"/>
  <c r="N35" i="32" s="1"/>
  <c r="E35" i="32" s="1"/>
  <c r="L33" i="32"/>
  <c r="L23" i="32"/>
  <c r="L16" i="32"/>
  <c r="M19" i="32"/>
  <c r="N19" i="32" s="1"/>
  <c r="E19" i="32" s="1"/>
  <c r="M40" i="32"/>
  <c r="M26" i="32"/>
  <c r="N26" i="32" s="1"/>
  <c r="E26" i="32" s="1"/>
  <c r="I7" i="32"/>
  <c r="M56" i="32" s="1"/>
  <c r="N56" i="32" s="1"/>
  <c r="E56" i="32" s="1"/>
  <c r="M59" i="32"/>
  <c r="M29" i="32"/>
  <c r="M16" i="32"/>
  <c r="M44" i="32"/>
  <c r="N44" i="32" s="1"/>
  <c r="E44" i="32" s="1"/>
  <c r="L28" i="32"/>
  <c r="L15" i="32"/>
  <c r="L59" i="32"/>
  <c r="M52" i="32"/>
  <c r="N52" i="32" s="1"/>
  <c r="E52" i="32" s="1"/>
  <c r="L50" i="32"/>
  <c r="L25" i="32"/>
  <c r="L20" i="32"/>
  <c r="L12" i="32"/>
  <c r="L10" i="32"/>
  <c r="B6" i="31"/>
  <c r="B7" i="31"/>
  <c r="E10" i="31"/>
  <c r="G10" i="31"/>
  <c r="I6" i="31" s="1"/>
  <c r="H10" i="31"/>
  <c r="I10" i="31"/>
  <c r="J10" i="31" s="1"/>
  <c r="K10" i="31" s="1"/>
  <c r="G11" i="31"/>
  <c r="L11" i="31" s="1"/>
  <c r="H11" i="31"/>
  <c r="I11" i="31" s="1"/>
  <c r="J11" i="31" s="1"/>
  <c r="K11" i="31" s="1"/>
  <c r="G12" i="31"/>
  <c r="H12" i="31"/>
  <c r="I12" i="31" s="1"/>
  <c r="J12" i="31" s="1"/>
  <c r="K12" i="31" s="1"/>
  <c r="G13" i="31"/>
  <c r="H13" i="31"/>
  <c r="I13" i="31" s="1"/>
  <c r="J13" i="31" s="1"/>
  <c r="K13" i="31" s="1"/>
  <c r="G14" i="31"/>
  <c r="H14" i="31"/>
  <c r="I14" i="31"/>
  <c r="J14" i="31"/>
  <c r="K14" i="31"/>
  <c r="L14" i="31"/>
  <c r="G15" i="31"/>
  <c r="H15" i="31"/>
  <c r="I15" i="31"/>
  <c r="J15" i="31"/>
  <c r="K15" i="31"/>
  <c r="L15" i="31"/>
  <c r="G16" i="31"/>
  <c r="L16" i="31" s="1"/>
  <c r="H16" i="31"/>
  <c r="I16" i="31"/>
  <c r="J16" i="31"/>
  <c r="K16" i="31" s="1"/>
  <c r="G17" i="31"/>
  <c r="L17" i="31" s="1"/>
  <c r="H17" i="31"/>
  <c r="I17" i="31"/>
  <c r="J17" i="31"/>
  <c r="K17" i="31" s="1"/>
  <c r="G18" i="31"/>
  <c r="L18" i="31" s="1"/>
  <c r="H18" i="31"/>
  <c r="I18" i="31"/>
  <c r="J18" i="31" s="1"/>
  <c r="K18" i="31" s="1"/>
  <c r="G19" i="31"/>
  <c r="H19" i="31"/>
  <c r="I19" i="31" s="1"/>
  <c r="J19" i="31" s="1"/>
  <c r="K19" i="31" s="1"/>
  <c r="G20" i="31"/>
  <c r="L20" i="31" s="1"/>
  <c r="H20" i="31"/>
  <c r="I20" i="31" s="1"/>
  <c r="J20" i="31" s="1"/>
  <c r="K20" i="31" s="1"/>
  <c r="G21" i="31"/>
  <c r="H21" i="31"/>
  <c r="I21" i="31" s="1"/>
  <c r="J21" i="31" s="1"/>
  <c r="K21" i="31" s="1"/>
  <c r="G22" i="31"/>
  <c r="H22" i="31"/>
  <c r="I22" i="31"/>
  <c r="J22" i="31"/>
  <c r="K22" i="31"/>
  <c r="G23" i="31"/>
  <c r="H23" i="31"/>
  <c r="I23" i="31"/>
  <c r="J23" i="31"/>
  <c r="K23" i="31"/>
  <c r="L23" i="31"/>
  <c r="G24" i="31"/>
  <c r="H24" i="31"/>
  <c r="I24" i="31"/>
  <c r="J24" i="31"/>
  <c r="K24" i="31"/>
  <c r="G25" i="31"/>
  <c r="L25" i="31" s="1"/>
  <c r="H25" i="31"/>
  <c r="I25" i="31"/>
  <c r="J25" i="31" s="1"/>
  <c r="K25" i="31" s="1"/>
  <c r="G26" i="31"/>
  <c r="L26" i="31" s="1"/>
  <c r="H26" i="31"/>
  <c r="I26" i="31"/>
  <c r="J26" i="31" s="1"/>
  <c r="K26" i="31" s="1"/>
  <c r="G27" i="31"/>
  <c r="L27" i="31" s="1"/>
  <c r="H27" i="31"/>
  <c r="I27" i="31" s="1"/>
  <c r="J27" i="31" s="1"/>
  <c r="K27" i="31" s="1"/>
  <c r="G28" i="31"/>
  <c r="L28" i="31" s="1"/>
  <c r="H28" i="31"/>
  <c r="I28" i="31" s="1"/>
  <c r="J28" i="31" s="1"/>
  <c r="K28" i="31" s="1"/>
  <c r="G29" i="31"/>
  <c r="H29" i="31"/>
  <c r="I29" i="31" s="1"/>
  <c r="J29" i="31" s="1"/>
  <c r="K29" i="31" s="1"/>
  <c r="G30" i="31"/>
  <c r="H30" i="31"/>
  <c r="I30" i="31"/>
  <c r="J30" i="31"/>
  <c r="K30" i="31"/>
  <c r="L30" i="31"/>
  <c r="G31" i="31"/>
  <c r="H31" i="31"/>
  <c r="I31" i="31"/>
  <c r="J31" i="31"/>
  <c r="K31" i="31"/>
  <c r="L31" i="31"/>
  <c r="G32" i="31"/>
  <c r="L32" i="31" s="1"/>
  <c r="H32" i="31"/>
  <c r="I32" i="31"/>
  <c r="J32" i="31"/>
  <c r="K32" i="31" s="1"/>
  <c r="G33" i="31"/>
  <c r="L33" i="31" s="1"/>
  <c r="H33" i="31"/>
  <c r="I33" i="31"/>
  <c r="J33" i="31"/>
  <c r="K33" i="31" s="1"/>
  <c r="G34" i="31"/>
  <c r="L34" i="31" s="1"/>
  <c r="H34" i="31"/>
  <c r="I34" i="31"/>
  <c r="J34" i="31" s="1"/>
  <c r="K34" i="31" s="1"/>
  <c r="G35" i="31"/>
  <c r="H35" i="31"/>
  <c r="I35" i="31" s="1"/>
  <c r="J35" i="31" s="1"/>
  <c r="K35" i="31" s="1"/>
  <c r="G36" i="31"/>
  <c r="L36" i="31" s="1"/>
  <c r="H36" i="31"/>
  <c r="I36" i="31"/>
  <c r="J36" i="31" s="1"/>
  <c r="K36" i="31" s="1"/>
  <c r="G37" i="31"/>
  <c r="H37" i="31"/>
  <c r="I37" i="31" s="1"/>
  <c r="J37" i="31" s="1"/>
  <c r="K37" i="31" s="1"/>
  <c r="G38" i="31"/>
  <c r="H38" i="31"/>
  <c r="I38" i="31"/>
  <c r="J38" i="31"/>
  <c r="K38" i="31"/>
  <c r="L38" i="31"/>
  <c r="G39" i="31"/>
  <c r="H39" i="31"/>
  <c r="I39" i="31"/>
  <c r="J39" i="31"/>
  <c r="K39" i="31"/>
  <c r="G40" i="31"/>
  <c r="L40" i="31" s="1"/>
  <c r="H40" i="31"/>
  <c r="I40" i="31"/>
  <c r="J40" i="31"/>
  <c r="K40" i="31"/>
  <c r="G41" i="31"/>
  <c r="H41" i="31"/>
  <c r="I41" i="31"/>
  <c r="J41" i="31"/>
  <c r="K41" i="31" s="1"/>
  <c r="G42" i="31"/>
  <c r="L42" i="31" s="1"/>
  <c r="H42" i="31"/>
  <c r="I42" i="31"/>
  <c r="J42" i="31" s="1"/>
  <c r="K42" i="31" s="1"/>
  <c r="G43" i="31"/>
  <c r="L43" i="31" s="1"/>
  <c r="H43" i="31"/>
  <c r="I43" i="31" s="1"/>
  <c r="J43" i="31" s="1"/>
  <c r="K43" i="31" s="1"/>
  <c r="G44" i="31"/>
  <c r="H44" i="31"/>
  <c r="I44" i="31"/>
  <c r="J44" i="31" s="1"/>
  <c r="K44" i="31" s="1"/>
  <c r="G45" i="31"/>
  <c r="H45" i="31"/>
  <c r="I45" i="31" s="1"/>
  <c r="J45" i="31" s="1"/>
  <c r="K45" i="31" s="1"/>
  <c r="G46" i="31"/>
  <c r="H46" i="31"/>
  <c r="I46" i="31"/>
  <c r="J46" i="31"/>
  <c r="K46" i="31"/>
  <c r="G47" i="31"/>
  <c r="H47" i="31"/>
  <c r="I47" i="31"/>
  <c r="J47" i="31"/>
  <c r="K47" i="31"/>
  <c r="L47" i="31"/>
  <c r="G48" i="31"/>
  <c r="H48" i="31"/>
  <c r="I48" i="31"/>
  <c r="J48" i="31"/>
  <c r="K48" i="31"/>
  <c r="G49" i="31"/>
  <c r="L49" i="31" s="1"/>
  <c r="H49" i="31"/>
  <c r="I49" i="31"/>
  <c r="J49" i="31" s="1"/>
  <c r="K49" i="31" s="1"/>
  <c r="G50" i="31"/>
  <c r="L50" i="31" s="1"/>
  <c r="H50" i="31"/>
  <c r="I50" i="31"/>
  <c r="J50" i="31" s="1"/>
  <c r="K50" i="31" s="1"/>
  <c r="G51" i="31"/>
  <c r="L51" i="31" s="1"/>
  <c r="H51" i="31"/>
  <c r="I51" i="31" s="1"/>
  <c r="J51" i="31" s="1"/>
  <c r="K51" i="31" s="1"/>
  <c r="G52" i="31"/>
  <c r="L52" i="31" s="1"/>
  <c r="H52" i="31"/>
  <c r="I52" i="31"/>
  <c r="J52" i="31" s="1"/>
  <c r="K52" i="31" s="1"/>
  <c r="G53" i="31"/>
  <c r="H53" i="31"/>
  <c r="I53" i="31" s="1"/>
  <c r="J53" i="31" s="1"/>
  <c r="K53" i="31" s="1"/>
  <c r="L53" i="31"/>
  <c r="G54" i="31"/>
  <c r="H54" i="31"/>
  <c r="I54" i="31"/>
  <c r="J54" i="31"/>
  <c r="K54" i="31"/>
  <c r="L54" i="31"/>
  <c r="G55" i="31"/>
  <c r="H55" i="31"/>
  <c r="I55" i="31"/>
  <c r="J55" i="31"/>
  <c r="K55" i="31"/>
  <c r="G56" i="31"/>
  <c r="L56" i="31" s="1"/>
  <c r="H56" i="31"/>
  <c r="I56" i="31"/>
  <c r="J56" i="31"/>
  <c r="K56" i="31"/>
  <c r="G57" i="31"/>
  <c r="L57" i="31" s="1"/>
  <c r="H57" i="31"/>
  <c r="I57" i="31" s="1"/>
  <c r="J57" i="31" s="1"/>
  <c r="K57" i="31" s="1"/>
  <c r="G58" i="31"/>
  <c r="H58" i="31"/>
  <c r="I58" i="31"/>
  <c r="J58" i="31" s="1"/>
  <c r="K58" i="31" s="1"/>
  <c r="G59" i="31"/>
  <c r="L59" i="31" s="1"/>
  <c r="H59" i="31"/>
  <c r="I59" i="31" s="1"/>
  <c r="J59" i="31" s="1"/>
  <c r="K59" i="31" s="1"/>
  <c r="G60" i="31"/>
  <c r="H60" i="31"/>
  <c r="I60" i="31"/>
  <c r="J60" i="31" s="1"/>
  <c r="K60" i="31" s="1"/>
  <c r="G61" i="31"/>
  <c r="H61" i="31"/>
  <c r="I61" i="31" s="1"/>
  <c r="J61" i="31" s="1"/>
  <c r="K61" i="31" s="1"/>
  <c r="G62" i="31"/>
  <c r="H62" i="31"/>
  <c r="I62" i="31"/>
  <c r="J62" i="31"/>
  <c r="K62" i="31"/>
  <c r="M28" i="32" l="1"/>
  <c r="N28" i="32" s="1"/>
  <c r="E28" i="32" s="1"/>
  <c r="M41" i="32"/>
  <c r="N41" i="32" s="1"/>
  <c r="E41" i="32" s="1"/>
  <c r="N15" i="32"/>
  <c r="E15" i="32" s="1"/>
  <c r="M13" i="32"/>
  <c r="N13" i="32" s="1"/>
  <c r="E13" i="32" s="1"/>
  <c r="N38" i="32"/>
  <c r="E38" i="32" s="1"/>
  <c r="M24" i="32"/>
  <c r="N24" i="32" s="1"/>
  <c r="E24" i="32" s="1"/>
  <c r="M23" i="32"/>
  <c r="M10" i="32"/>
  <c r="N10" i="32" s="1"/>
  <c r="M58" i="32"/>
  <c r="N58" i="32" s="1"/>
  <c r="E58" i="32" s="1"/>
  <c r="M21" i="32"/>
  <c r="N21" i="32" s="1"/>
  <c r="E21" i="32" s="1"/>
  <c r="M34" i="32"/>
  <c r="N34" i="32" s="1"/>
  <c r="E34" i="32" s="1"/>
  <c r="N25" i="32"/>
  <c r="E25" i="32" s="1"/>
  <c r="M18" i="32"/>
  <c r="N18" i="32" s="1"/>
  <c r="E18" i="32" s="1"/>
  <c r="M11" i="32"/>
  <c r="N11" i="32" s="1"/>
  <c r="E11" i="32" s="1"/>
  <c r="N16" i="32"/>
  <c r="E16" i="32" s="1"/>
  <c r="M55" i="32"/>
  <c r="N55" i="32" s="1"/>
  <c r="E55" i="32" s="1"/>
  <c r="M48" i="32"/>
  <c r="N48" i="32" s="1"/>
  <c r="E48" i="32" s="1"/>
  <c r="M42" i="32"/>
  <c r="N42" i="32" s="1"/>
  <c r="E42" i="32" s="1"/>
  <c r="M61" i="32"/>
  <c r="M15" i="32"/>
  <c r="M57" i="32"/>
  <c r="N57" i="32" s="1"/>
  <c r="E57" i="32" s="1"/>
  <c r="M60" i="32"/>
  <c r="N60" i="32" s="1"/>
  <c r="E60" i="32" s="1"/>
  <c r="N23" i="32"/>
  <c r="E23" i="32" s="1"/>
  <c r="N33" i="32"/>
  <c r="E33" i="32" s="1"/>
  <c r="N59" i="32"/>
  <c r="E59" i="32" s="1"/>
  <c r="M46" i="32"/>
  <c r="N46" i="32" s="1"/>
  <c r="E46" i="32" s="1"/>
  <c r="M53" i="32"/>
  <c r="N53" i="32" s="1"/>
  <c r="E53" i="32" s="1"/>
  <c r="M54" i="32"/>
  <c r="N54" i="32" s="1"/>
  <c r="E54" i="32" s="1"/>
  <c r="M62" i="32"/>
  <c r="N62" i="32" s="1"/>
  <c r="E62" i="32" s="1"/>
  <c r="M14" i="32"/>
  <c r="N14" i="32" s="1"/>
  <c r="E14" i="32" s="1"/>
  <c r="M37" i="32"/>
  <c r="N37" i="32" s="1"/>
  <c r="E37" i="32" s="1"/>
  <c r="M38" i="32"/>
  <c r="M22" i="32"/>
  <c r="N22" i="32" s="1"/>
  <c r="E22" i="32" s="1"/>
  <c r="M30" i="32"/>
  <c r="N30" i="32" s="1"/>
  <c r="E30" i="32" s="1"/>
  <c r="M43" i="32"/>
  <c r="N43" i="32" s="1"/>
  <c r="E43" i="32" s="1"/>
  <c r="N29" i="32"/>
  <c r="E29" i="32" s="1"/>
  <c r="M31" i="32"/>
  <c r="N31" i="32" s="1"/>
  <c r="E31" i="32" s="1"/>
  <c r="M51" i="32"/>
  <c r="N51" i="32" s="1"/>
  <c r="E51" i="32" s="1"/>
  <c r="N40" i="32"/>
  <c r="E40" i="32" s="1"/>
  <c r="M27" i="32"/>
  <c r="N27" i="32" s="1"/>
  <c r="E27" i="32" s="1"/>
  <c r="M32" i="32"/>
  <c r="N32" i="32" s="1"/>
  <c r="E32" i="32" s="1"/>
  <c r="M12" i="32"/>
  <c r="N12" i="32" s="1"/>
  <c r="E12" i="32" s="1"/>
  <c r="M47" i="32"/>
  <c r="N47" i="32" s="1"/>
  <c r="E47" i="32" s="1"/>
  <c r="M17" i="32"/>
  <c r="N17" i="32" s="1"/>
  <c r="E17" i="32" s="1"/>
  <c r="N61" i="32"/>
  <c r="E61" i="32" s="1"/>
  <c r="M39" i="32"/>
  <c r="N39" i="32" s="1"/>
  <c r="E39" i="32" s="1"/>
  <c r="M33" i="32"/>
  <c r="M20" i="32"/>
  <c r="N20" i="32" s="1"/>
  <c r="E20" i="32" s="1"/>
  <c r="M50" i="32"/>
  <c r="N50" i="32" s="1"/>
  <c r="E50" i="32" s="1"/>
  <c r="M54" i="31"/>
  <c r="M49" i="31"/>
  <c r="N49" i="31" s="1"/>
  <c r="E49" i="31" s="1"/>
  <c r="M25" i="31"/>
  <c r="N25" i="31" s="1"/>
  <c r="E25" i="31" s="1"/>
  <c r="M16" i="31"/>
  <c r="M46" i="31"/>
  <c r="M40" i="31"/>
  <c r="M11" i="31"/>
  <c r="M42" i="31"/>
  <c r="N42" i="31" s="1"/>
  <c r="E42" i="31" s="1"/>
  <c r="M24" i="31"/>
  <c r="M44" i="31"/>
  <c r="M31" i="31"/>
  <c r="N31" i="31" s="1"/>
  <c r="E31" i="31" s="1"/>
  <c r="M50" i="31"/>
  <c r="N50" i="31" s="1"/>
  <c r="E50" i="31" s="1"/>
  <c r="M41" i="31"/>
  <c r="N40" i="31"/>
  <c r="E40" i="31" s="1"/>
  <c r="M19" i="31"/>
  <c r="L21" i="31"/>
  <c r="L29" i="31"/>
  <c r="L37" i="31"/>
  <c r="L45" i="31"/>
  <c r="L13" i="31"/>
  <c r="L62" i="31"/>
  <c r="L61" i="31"/>
  <c r="L60" i="31"/>
  <c r="L58" i="31"/>
  <c r="N58" i="31" s="1"/>
  <c r="E58" i="31" s="1"/>
  <c r="L44" i="31"/>
  <c r="N44" i="31" s="1"/>
  <c r="E44" i="31" s="1"/>
  <c r="L39" i="31"/>
  <c r="L35" i="31"/>
  <c r="L24" i="31"/>
  <c r="L22" i="31"/>
  <c r="L19" i="31"/>
  <c r="N19" i="31" s="1"/>
  <c r="E19" i="31" s="1"/>
  <c r="M12" i="31"/>
  <c r="N47" i="31"/>
  <c r="E47" i="31" s="1"/>
  <c r="M36" i="31"/>
  <c r="N36" i="31" s="1"/>
  <c r="E36" i="31" s="1"/>
  <c r="M33" i="31"/>
  <c r="N33" i="31" s="1"/>
  <c r="E33" i="31" s="1"/>
  <c r="M20" i="31"/>
  <c r="N20" i="31" s="1"/>
  <c r="E20" i="31" s="1"/>
  <c r="N16" i="31"/>
  <c r="E16" i="31" s="1"/>
  <c r="M58" i="31"/>
  <c r="M34" i="31"/>
  <c r="N34" i="31" s="1"/>
  <c r="E34" i="31" s="1"/>
  <c r="M18" i="31"/>
  <c r="N18" i="31" s="1"/>
  <c r="E18" i="31" s="1"/>
  <c r="L12" i="31"/>
  <c r="N12" i="31" s="1"/>
  <c r="E12" i="31" s="1"/>
  <c r="M59" i="31"/>
  <c r="N59" i="31" s="1"/>
  <c r="E59" i="31" s="1"/>
  <c r="M27" i="31"/>
  <c r="M47" i="31"/>
  <c r="N27" i="31"/>
  <c r="E27" i="31" s="1"/>
  <c r="M17" i="31"/>
  <c r="N17" i="31" s="1"/>
  <c r="E17" i="31" s="1"/>
  <c r="N11" i="31"/>
  <c r="E11" i="31" s="1"/>
  <c r="M56" i="31"/>
  <c r="I7" i="31"/>
  <c r="M10" i="31"/>
  <c r="M15" i="31"/>
  <c r="N15" i="31" s="1"/>
  <c r="E15" i="31" s="1"/>
  <c r="N56" i="31"/>
  <c r="E56" i="31" s="1"/>
  <c r="N54" i="31"/>
  <c r="E54" i="31" s="1"/>
  <c r="M39" i="31"/>
  <c r="L55" i="31"/>
  <c r="L48" i="31"/>
  <c r="L46" i="31"/>
  <c r="M43" i="31"/>
  <c r="N43" i="31" s="1"/>
  <c r="E43" i="31" s="1"/>
  <c r="L41" i="31"/>
  <c r="N41" i="31" s="1"/>
  <c r="E41" i="31" s="1"/>
  <c r="M23" i="31"/>
  <c r="N23" i="31" s="1"/>
  <c r="E23" i="31" s="1"/>
  <c r="L10" i="31"/>
  <c r="B6" i="30"/>
  <c r="B7" i="30"/>
  <c r="E10" i="30"/>
  <c r="G10" i="30"/>
  <c r="H10" i="30"/>
  <c r="I10" i="30"/>
  <c r="J10" i="30" s="1"/>
  <c r="K10" i="30" s="1"/>
  <c r="G11" i="30"/>
  <c r="H11" i="30"/>
  <c r="I11" i="30" s="1"/>
  <c r="J11" i="30" s="1"/>
  <c r="K11" i="30" s="1"/>
  <c r="G12" i="30"/>
  <c r="H12" i="30"/>
  <c r="I12" i="30" s="1"/>
  <c r="J12" i="30" s="1"/>
  <c r="K12" i="30" s="1"/>
  <c r="G13" i="30"/>
  <c r="H13" i="30"/>
  <c r="I13" i="30"/>
  <c r="J13" i="30"/>
  <c r="K13" i="30"/>
  <c r="G14" i="30"/>
  <c r="H14" i="30"/>
  <c r="I14" i="30"/>
  <c r="J14" i="30"/>
  <c r="K14" i="30"/>
  <c r="G15" i="30"/>
  <c r="H15" i="30"/>
  <c r="I15" i="30"/>
  <c r="J15" i="30"/>
  <c r="K15" i="30"/>
  <c r="G16" i="30"/>
  <c r="H16" i="30"/>
  <c r="I16" i="30" s="1"/>
  <c r="J16" i="30" s="1"/>
  <c r="K16" i="30" s="1"/>
  <c r="G17" i="30"/>
  <c r="H17" i="30"/>
  <c r="I17" i="30"/>
  <c r="J17" i="30"/>
  <c r="K17" i="30" s="1"/>
  <c r="G18" i="30"/>
  <c r="H18" i="30"/>
  <c r="I18" i="30"/>
  <c r="J18" i="30" s="1"/>
  <c r="K18" i="30" s="1"/>
  <c r="G19" i="30"/>
  <c r="H19" i="30"/>
  <c r="I19" i="30" s="1"/>
  <c r="J19" i="30" s="1"/>
  <c r="K19" i="30" s="1"/>
  <c r="G20" i="30"/>
  <c r="H20" i="30"/>
  <c r="I20" i="30" s="1"/>
  <c r="J20" i="30" s="1"/>
  <c r="K20" i="30" s="1"/>
  <c r="G21" i="30"/>
  <c r="H21" i="30"/>
  <c r="I21" i="30"/>
  <c r="J21" i="30"/>
  <c r="K21" i="30"/>
  <c r="G22" i="30"/>
  <c r="H22" i="30"/>
  <c r="I22" i="30"/>
  <c r="J22" i="30"/>
  <c r="K22" i="30"/>
  <c r="G23" i="30"/>
  <c r="H23" i="30"/>
  <c r="I23" i="30"/>
  <c r="J23" i="30"/>
  <c r="K23" i="30"/>
  <c r="G24" i="30"/>
  <c r="H24" i="30"/>
  <c r="I24" i="30" s="1"/>
  <c r="J24" i="30" s="1"/>
  <c r="K24" i="30" s="1"/>
  <c r="G25" i="30"/>
  <c r="H25" i="30"/>
  <c r="I25" i="30"/>
  <c r="J25" i="30"/>
  <c r="K25" i="30" s="1"/>
  <c r="G26" i="30"/>
  <c r="H26" i="30"/>
  <c r="I26" i="30"/>
  <c r="J26" i="30" s="1"/>
  <c r="K26" i="30" s="1"/>
  <c r="G27" i="30"/>
  <c r="H27" i="30"/>
  <c r="I27" i="30" s="1"/>
  <c r="J27" i="30" s="1"/>
  <c r="K27" i="30" s="1"/>
  <c r="G28" i="30"/>
  <c r="H28" i="30"/>
  <c r="I28" i="30" s="1"/>
  <c r="J28" i="30" s="1"/>
  <c r="K28" i="30" s="1"/>
  <c r="G29" i="30"/>
  <c r="H29" i="30"/>
  <c r="I29" i="30"/>
  <c r="J29" i="30"/>
  <c r="K29" i="30"/>
  <c r="G30" i="30"/>
  <c r="H30" i="30"/>
  <c r="I30" i="30"/>
  <c r="J30" i="30"/>
  <c r="K30" i="30"/>
  <c r="G31" i="30"/>
  <c r="H31" i="30"/>
  <c r="I31" i="30"/>
  <c r="J31" i="30"/>
  <c r="K31" i="30"/>
  <c r="G32" i="30"/>
  <c r="H32" i="30"/>
  <c r="I32" i="30"/>
  <c r="J32" i="30" s="1"/>
  <c r="K32" i="30" s="1"/>
  <c r="G33" i="30"/>
  <c r="H33" i="30"/>
  <c r="I33" i="30"/>
  <c r="J33" i="30"/>
  <c r="K33" i="30" s="1"/>
  <c r="G34" i="30"/>
  <c r="H34" i="30"/>
  <c r="I34" i="30" s="1"/>
  <c r="J34" i="30" s="1"/>
  <c r="K34" i="30" s="1"/>
  <c r="G35" i="30"/>
  <c r="H35" i="30"/>
  <c r="I35" i="30" s="1"/>
  <c r="J35" i="30" s="1"/>
  <c r="K35" i="30" s="1"/>
  <c r="G36" i="30"/>
  <c r="H36" i="30"/>
  <c r="I36" i="30" s="1"/>
  <c r="J36" i="30" s="1"/>
  <c r="K36" i="30" s="1"/>
  <c r="G37" i="30"/>
  <c r="H37" i="30"/>
  <c r="I37" i="30"/>
  <c r="J37" i="30"/>
  <c r="K37" i="30"/>
  <c r="G38" i="30"/>
  <c r="H38" i="30"/>
  <c r="I38" i="30"/>
  <c r="J38" i="30"/>
  <c r="K38" i="30"/>
  <c r="G39" i="30"/>
  <c r="H39" i="30"/>
  <c r="I39" i="30"/>
  <c r="J39" i="30" s="1"/>
  <c r="K39" i="30" s="1"/>
  <c r="G40" i="30"/>
  <c r="H40" i="30"/>
  <c r="I40" i="30"/>
  <c r="J40" i="30"/>
  <c r="K40" i="30" s="1"/>
  <c r="G41" i="30"/>
  <c r="H41" i="30"/>
  <c r="I41" i="30"/>
  <c r="J41" i="30"/>
  <c r="K41" i="30" s="1"/>
  <c r="G42" i="30"/>
  <c r="H42" i="30"/>
  <c r="I42" i="30" s="1"/>
  <c r="J42" i="30" s="1"/>
  <c r="K42" i="30" s="1"/>
  <c r="G43" i="30"/>
  <c r="H43" i="30"/>
  <c r="I43" i="30" s="1"/>
  <c r="J43" i="30" s="1"/>
  <c r="K43" i="30" s="1"/>
  <c r="G44" i="30"/>
  <c r="H44" i="30"/>
  <c r="I44" i="30" s="1"/>
  <c r="J44" i="30" s="1"/>
  <c r="K44" i="30" s="1"/>
  <c r="G45" i="30"/>
  <c r="H45" i="30"/>
  <c r="I45" i="30"/>
  <c r="J45" i="30"/>
  <c r="K45" i="30"/>
  <c r="G46" i="30"/>
  <c r="H46" i="30"/>
  <c r="I46" i="30"/>
  <c r="J46" i="30"/>
  <c r="K46" i="30"/>
  <c r="G47" i="30"/>
  <c r="H47" i="30"/>
  <c r="I47" i="30"/>
  <c r="J47" i="30" s="1"/>
  <c r="K47" i="30" s="1"/>
  <c r="G48" i="30"/>
  <c r="H48" i="30"/>
  <c r="I48" i="30"/>
  <c r="J48" i="30"/>
  <c r="K48" i="30"/>
  <c r="G49" i="30"/>
  <c r="H49" i="30"/>
  <c r="I49" i="30"/>
  <c r="J49" i="30"/>
  <c r="K49" i="30" s="1"/>
  <c r="G50" i="30"/>
  <c r="H50" i="30"/>
  <c r="I50" i="30"/>
  <c r="J50" i="30" s="1"/>
  <c r="K50" i="30" s="1"/>
  <c r="G51" i="30"/>
  <c r="H51" i="30"/>
  <c r="I51" i="30" s="1"/>
  <c r="J51" i="30" s="1"/>
  <c r="K51" i="30" s="1"/>
  <c r="G52" i="30"/>
  <c r="H52" i="30"/>
  <c r="I52" i="30" s="1"/>
  <c r="J52" i="30" s="1"/>
  <c r="K52" i="30" s="1"/>
  <c r="G53" i="30"/>
  <c r="H53" i="30"/>
  <c r="I53" i="30"/>
  <c r="J53" i="30"/>
  <c r="K53" i="30"/>
  <c r="G54" i="30"/>
  <c r="H54" i="30"/>
  <c r="I54" i="30"/>
  <c r="J54" i="30"/>
  <c r="K54" i="30" s="1"/>
  <c r="G55" i="30"/>
  <c r="H55" i="30"/>
  <c r="I55" i="30"/>
  <c r="J55" i="30"/>
  <c r="K55" i="30" s="1"/>
  <c r="G56" i="30"/>
  <c r="H56" i="30"/>
  <c r="I56" i="30"/>
  <c r="J56" i="30"/>
  <c r="K56" i="30"/>
  <c r="G57" i="30"/>
  <c r="H57" i="30"/>
  <c r="I57" i="30" s="1"/>
  <c r="J57" i="30" s="1"/>
  <c r="K57" i="30" s="1"/>
  <c r="G58" i="30"/>
  <c r="H58" i="30"/>
  <c r="I58" i="30"/>
  <c r="J58" i="30" s="1"/>
  <c r="K58" i="30" s="1"/>
  <c r="G59" i="30"/>
  <c r="H59" i="30"/>
  <c r="I59" i="30" s="1"/>
  <c r="J59" i="30" s="1"/>
  <c r="K59" i="30" s="1"/>
  <c r="G60" i="30"/>
  <c r="H60" i="30"/>
  <c r="I60" i="30" s="1"/>
  <c r="J60" i="30" s="1"/>
  <c r="K60" i="30" s="1"/>
  <c r="G61" i="30"/>
  <c r="H61" i="30"/>
  <c r="I61" i="30"/>
  <c r="J61" i="30"/>
  <c r="K61" i="30"/>
  <c r="G62" i="30"/>
  <c r="H62" i="30"/>
  <c r="I62" i="30"/>
  <c r="J62" i="30"/>
  <c r="K62" i="30" s="1"/>
  <c r="N46" i="31" l="1"/>
  <c r="E46" i="31" s="1"/>
  <c r="N61" i="31"/>
  <c r="E61" i="31" s="1"/>
  <c r="N24" i="31"/>
  <c r="E24" i="31" s="1"/>
  <c r="N62" i="31"/>
  <c r="E62" i="31" s="1"/>
  <c r="N55" i="31"/>
  <c r="E55" i="31" s="1"/>
  <c r="M45" i="31"/>
  <c r="N45" i="31" s="1"/>
  <c r="E45" i="31" s="1"/>
  <c r="M61" i="31"/>
  <c r="M37" i="31"/>
  <c r="M38" i="31"/>
  <c r="N38" i="31" s="1"/>
  <c r="E38" i="31" s="1"/>
  <c r="M52" i="31"/>
  <c r="N52" i="31" s="1"/>
  <c r="E52" i="31" s="1"/>
  <c r="M14" i="31"/>
  <c r="N14" i="31" s="1"/>
  <c r="E14" i="31" s="1"/>
  <c r="M60" i="31"/>
  <c r="N60" i="31" s="1"/>
  <c r="E60" i="31" s="1"/>
  <c r="M13" i="31"/>
  <c r="M29" i="31"/>
  <c r="N29" i="31" s="1"/>
  <c r="E29" i="31" s="1"/>
  <c r="M21" i="31"/>
  <c r="M22" i="31"/>
  <c r="N22" i="31" s="1"/>
  <c r="E22" i="31" s="1"/>
  <c r="M62" i="31"/>
  <c r="M30" i="31"/>
  <c r="N30" i="31" s="1"/>
  <c r="E30" i="31" s="1"/>
  <c r="M51" i="31"/>
  <c r="N51" i="31" s="1"/>
  <c r="E51" i="31" s="1"/>
  <c r="M48" i="31"/>
  <c r="N48" i="31" s="1"/>
  <c r="E48" i="31" s="1"/>
  <c r="M28" i="31"/>
  <c r="N28" i="31" s="1"/>
  <c r="E28" i="31" s="1"/>
  <c r="N13" i="31"/>
  <c r="E13" i="31" s="1"/>
  <c r="M55" i="31"/>
  <c r="M32" i="31"/>
  <c r="N32" i="31" s="1"/>
  <c r="E32" i="31" s="1"/>
  <c r="M35" i="31"/>
  <c r="N35" i="31" s="1"/>
  <c r="E35" i="31" s="1"/>
  <c r="M26" i="31"/>
  <c r="N26" i="31" s="1"/>
  <c r="E26" i="31" s="1"/>
  <c r="M57" i="31"/>
  <c r="N57" i="31" s="1"/>
  <c r="E57" i="31" s="1"/>
  <c r="N21" i="31"/>
  <c r="E21" i="31" s="1"/>
  <c r="N10" i="31"/>
  <c r="N39" i="31"/>
  <c r="E39" i="31" s="1"/>
  <c r="N37" i="31"/>
  <c r="E37" i="31" s="1"/>
  <c r="M53" i="31"/>
  <c r="N53" i="31" s="1"/>
  <c r="E53" i="31" s="1"/>
  <c r="M48" i="30"/>
  <c r="L44" i="30"/>
  <c r="L24" i="30"/>
  <c r="M60" i="30"/>
  <c r="L57" i="30"/>
  <c r="M52" i="30"/>
  <c r="I7" i="30"/>
  <c r="M41" i="30"/>
  <c r="L43" i="30"/>
  <c r="L25" i="30"/>
  <c r="I6" i="30"/>
  <c r="L42" i="30" s="1"/>
  <c r="L33" i="30"/>
  <c r="L59" i="30"/>
  <c r="L58" i="30"/>
  <c r="L35" i="30"/>
  <c r="L49" i="30"/>
  <c r="B6" i="29"/>
  <c r="B7" i="29"/>
  <c r="E10" i="29"/>
  <c r="G10" i="29"/>
  <c r="H10" i="29"/>
  <c r="I10" i="29"/>
  <c r="J10" i="29"/>
  <c r="K10" i="29" s="1"/>
  <c r="G11" i="29"/>
  <c r="H11" i="29"/>
  <c r="I11" i="29"/>
  <c r="J11" i="29" s="1"/>
  <c r="K11" i="29" s="1"/>
  <c r="G12" i="29"/>
  <c r="H12" i="29"/>
  <c r="I12" i="29" s="1"/>
  <c r="J12" i="29" s="1"/>
  <c r="K12" i="29" s="1"/>
  <c r="G13" i="29"/>
  <c r="H13" i="29"/>
  <c r="I13" i="29" s="1"/>
  <c r="J13" i="29" s="1"/>
  <c r="K13" i="29"/>
  <c r="G14" i="29"/>
  <c r="H14" i="29"/>
  <c r="I14" i="29"/>
  <c r="J14" i="29"/>
  <c r="K14" i="29"/>
  <c r="G15" i="29"/>
  <c r="H15" i="29"/>
  <c r="I15" i="29"/>
  <c r="J15" i="29"/>
  <c r="K15" i="29" s="1"/>
  <c r="G16" i="29"/>
  <c r="H16" i="29"/>
  <c r="I16" i="29"/>
  <c r="J16" i="29" s="1"/>
  <c r="K16" i="29" s="1"/>
  <c r="G17" i="29"/>
  <c r="H17" i="29"/>
  <c r="I17" i="29" s="1"/>
  <c r="J17" i="29" s="1"/>
  <c r="K17" i="29"/>
  <c r="G18" i="29"/>
  <c r="H18" i="29"/>
  <c r="I18" i="29"/>
  <c r="J18" i="29"/>
  <c r="K18" i="29" s="1"/>
  <c r="G19" i="29"/>
  <c r="H19" i="29"/>
  <c r="I19" i="29"/>
  <c r="J19" i="29" s="1"/>
  <c r="K19" i="29" s="1"/>
  <c r="G20" i="29"/>
  <c r="H20" i="29"/>
  <c r="I20" i="29" s="1"/>
  <c r="J20" i="29" s="1"/>
  <c r="K20" i="29" s="1"/>
  <c r="G21" i="29"/>
  <c r="H21" i="29"/>
  <c r="I21" i="29" s="1"/>
  <c r="J21" i="29" s="1"/>
  <c r="K21" i="29"/>
  <c r="G22" i="29"/>
  <c r="H22" i="29"/>
  <c r="I22" i="29"/>
  <c r="J22" i="29"/>
  <c r="K22" i="29"/>
  <c r="G23" i="29"/>
  <c r="H23" i="29"/>
  <c r="I23" i="29"/>
  <c r="J23" i="29"/>
  <c r="K23" i="29" s="1"/>
  <c r="G24" i="29"/>
  <c r="H24" i="29"/>
  <c r="I24" i="29"/>
  <c r="J24" i="29" s="1"/>
  <c r="K24" i="29" s="1"/>
  <c r="G25" i="29"/>
  <c r="H25" i="29"/>
  <c r="I25" i="29" s="1"/>
  <c r="J25" i="29" s="1"/>
  <c r="K25" i="29"/>
  <c r="G26" i="29"/>
  <c r="H26" i="29"/>
  <c r="I26" i="29"/>
  <c r="J26" i="29"/>
  <c r="K26" i="29" s="1"/>
  <c r="G27" i="29"/>
  <c r="H27" i="29"/>
  <c r="I27" i="29"/>
  <c r="J27" i="29" s="1"/>
  <c r="K27" i="29" s="1"/>
  <c r="G28" i="29"/>
  <c r="H28" i="29"/>
  <c r="I28" i="29" s="1"/>
  <c r="J28" i="29" s="1"/>
  <c r="K28" i="29" s="1"/>
  <c r="G29" i="29"/>
  <c r="H29" i="29"/>
  <c r="I29" i="29" s="1"/>
  <c r="J29" i="29" s="1"/>
  <c r="K29" i="29"/>
  <c r="G30" i="29"/>
  <c r="H30" i="29"/>
  <c r="I30" i="29"/>
  <c r="J30" i="29"/>
  <c r="K30" i="29"/>
  <c r="G31" i="29"/>
  <c r="H31" i="29"/>
  <c r="I31" i="29"/>
  <c r="J31" i="29" s="1"/>
  <c r="K31" i="29" s="1"/>
  <c r="G32" i="29"/>
  <c r="H32" i="29"/>
  <c r="I32" i="29"/>
  <c r="J32" i="29" s="1"/>
  <c r="K32" i="29" s="1"/>
  <c r="G33" i="29"/>
  <c r="H33" i="29"/>
  <c r="I33" i="29" s="1"/>
  <c r="J33" i="29" s="1"/>
  <c r="K33" i="29" s="1"/>
  <c r="G34" i="29"/>
  <c r="H34" i="29"/>
  <c r="I34" i="29"/>
  <c r="J34" i="29"/>
  <c r="K34" i="29" s="1"/>
  <c r="G35" i="29"/>
  <c r="H35" i="29"/>
  <c r="I35" i="29"/>
  <c r="J35" i="29" s="1"/>
  <c r="K35" i="29" s="1"/>
  <c r="G36" i="29"/>
  <c r="H36" i="29"/>
  <c r="I36" i="29" s="1"/>
  <c r="J36" i="29" s="1"/>
  <c r="K36" i="29" s="1"/>
  <c r="G37" i="29"/>
  <c r="H37" i="29"/>
  <c r="I37" i="29" s="1"/>
  <c r="J37" i="29" s="1"/>
  <c r="K37" i="29"/>
  <c r="G38" i="29"/>
  <c r="H38" i="29"/>
  <c r="I38" i="29"/>
  <c r="J38" i="29"/>
  <c r="K38" i="29"/>
  <c r="G39" i="29"/>
  <c r="H39" i="29"/>
  <c r="I39" i="29"/>
  <c r="J39" i="29"/>
  <c r="K39" i="29" s="1"/>
  <c r="G40" i="29"/>
  <c r="H40" i="29"/>
  <c r="I40" i="29"/>
  <c r="J40" i="29" s="1"/>
  <c r="K40" i="29" s="1"/>
  <c r="G41" i="29"/>
  <c r="H41" i="29"/>
  <c r="I41" i="29" s="1"/>
  <c r="J41" i="29" s="1"/>
  <c r="K41" i="29"/>
  <c r="G42" i="29"/>
  <c r="H42" i="29"/>
  <c r="I42" i="29"/>
  <c r="J42" i="29"/>
  <c r="K42" i="29" s="1"/>
  <c r="G43" i="29"/>
  <c r="H43" i="29"/>
  <c r="I43" i="29"/>
  <c r="J43" i="29" s="1"/>
  <c r="K43" i="29" s="1"/>
  <c r="G44" i="29"/>
  <c r="H44" i="29"/>
  <c r="I44" i="29" s="1"/>
  <c r="J44" i="29" s="1"/>
  <c r="K44" i="29"/>
  <c r="G45" i="29"/>
  <c r="H45" i="29"/>
  <c r="I45" i="29" s="1"/>
  <c r="J45" i="29"/>
  <c r="K45" i="29"/>
  <c r="G46" i="29"/>
  <c r="H46" i="29"/>
  <c r="I46" i="29"/>
  <c r="J46" i="29"/>
  <c r="K46" i="29"/>
  <c r="G47" i="29"/>
  <c r="H47" i="29"/>
  <c r="I47" i="29"/>
  <c r="J47" i="29"/>
  <c r="K47" i="29" s="1"/>
  <c r="G48" i="29"/>
  <c r="H48" i="29"/>
  <c r="I48" i="29"/>
  <c r="J48" i="29" s="1"/>
  <c r="K48" i="29" s="1"/>
  <c r="G49" i="29"/>
  <c r="H49" i="29"/>
  <c r="I49" i="29" s="1"/>
  <c r="J49" i="29" s="1"/>
  <c r="K49" i="29"/>
  <c r="G50" i="29"/>
  <c r="H50" i="29"/>
  <c r="I50" i="29"/>
  <c r="J50" i="29"/>
  <c r="K50" i="29" s="1"/>
  <c r="G51" i="29"/>
  <c r="H51" i="29"/>
  <c r="I51" i="29"/>
  <c r="J51" i="29" s="1"/>
  <c r="K51" i="29" s="1"/>
  <c r="G52" i="29"/>
  <c r="H52" i="29"/>
  <c r="I52" i="29" s="1"/>
  <c r="J52" i="29" s="1"/>
  <c r="K52" i="29"/>
  <c r="G53" i="29"/>
  <c r="H53" i="29"/>
  <c r="I53" i="29" s="1"/>
  <c r="J53" i="29"/>
  <c r="K53" i="29"/>
  <c r="G54" i="29"/>
  <c r="H54" i="29"/>
  <c r="I54" i="29"/>
  <c r="J54" i="29"/>
  <c r="K54" i="29"/>
  <c r="G55" i="29"/>
  <c r="H55" i="29"/>
  <c r="I55" i="29"/>
  <c r="J55" i="29" s="1"/>
  <c r="K55" i="29" s="1"/>
  <c r="G56" i="29"/>
  <c r="H56" i="29"/>
  <c r="I56" i="29"/>
  <c r="J56" i="29" s="1"/>
  <c r="K56" i="29" s="1"/>
  <c r="G57" i="29"/>
  <c r="H57" i="29"/>
  <c r="I57" i="29" s="1"/>
  <c r="J57" i="29" s="1"/>
  <c r="K57" i="29"/>
  <c r="G58" i="29"/>
  <c r="H58" i="29"/>
  <c r="I58" i="29"/>
  <c r="J58" i="29"/>
  <c r="K58" i="29" s="1"/>
  <c r="G59" i="29"/>
  <c r="H59" i="29"/>
  <c r="I59" i="29"/>
  <c r="J59" i="29" s="1"/>
  <c r="K59" i="29" s="1"/>
  <c r="G60" i="29"/>
  <c r="H60" i="29"/>
  <c r="I60" i="29" s="1"/>
  <c r="J60" i="29" s="1"/>
  <c r="K60" i="29"/>
  <c r="G61" i="29"/>
  <c r="H61" i="29"/>
  <c r="I61" i="29" s="1"/>
  <c r="J61" i="29" s="1"/>
  <c r="K61" i="29" s="1"/>
  <c r="G62" i="29"/>
  <c r="H62" i="29"/>
  <c r="I62" i="29"/>
  <c r="J62" i="29"/>
  <c r="K62" i="29" s="1"/>
  <c r="M45" i="30" l="1"/>
  <c r="M46" i="30"/>
  <c r="M28" i="30"/>
  <c r="M37" i="30"/>
  <c r="M38" i="30"/>
  <c r="M43" i="30"/>
  <c r="M44" i="30"/>
  <c r="M53" i="30"/>
  <c r="M59" i="30"/>
  <c r="N59" i="30" s="1"/>
  <c r="E59" i="30" s="1"/>
  <c r="M36" i="30"/>
  <c r="M51" i="30"/>
  <c r="M35" i="30"/>
  <c r="N35" i="30" s="1"/>
  <c r="E35" i="30" s="1"/>
  <c r="M27" i="30"/>
  <c r="M22" i="30"/>
  <c r="M12" i="30"/>
  <c r="M20" i="30"/>
  <c r="M21" i="30"/>
  <c r="M30" i="30"/>
  <c r="M29" i="30"/>
  <c r="M39" i="30"/>
  <c r="M32" i="30"/>
  <c r="M57" i="30"/>
  <c r="N57" i="30"/>
  <c r="E57" i="30" s="1"/>
  <c r="M62" i="30"/>
  <c r="M54" i="30"/>
  <c r="M55" i="30"/>
  <c r="L27" i="30"/>
  <c r="L51" i="30"/>
  <c r="N51" i="30" s="1"/>
  <c r="E51" i="30" s="1"/>
  <c r="L48" i="30"/>
  <c r="N48" i="30" s="1"/>
  <c r="E48" i="30" s="1"/>
  <c r="M15" i="30"/>
  <c r="M17" i="30"/>
  <c r="L16" i="30"/>
  <c r="M24" i="30"/>
  <c r="N24" i="30" s="1"/>
  <c r="E24" i="30" s="1"/>
  <c r="M25" i="30"/>
  <c r="N25" i="30" s="1"/>
  <c r="E25" i="30" s="1"/>
  <c r="L32" i="30"/>
  <c r="L56" i="30"/>
  <c r="N56" i="30" s="1"/>
  <c r="E56" i="30" s="1"/>
  <c r="M49" i="30"/>
  <c r="L50" i="30"/>
  <c r="L34" i="30"/>
  <c r="L52" i="30"/>
  <c r="N52" i="30" s="1"/>
  <c r="E52" i="30" s="1"/>
  <c r="M56" i="30"/>
  <c r="M40" i="30"/>
  <c r="M33" i="30"/>
  <c r="N33" i="30" s="1"/>
  <c r="E33" i="30" s="1"/>
  <c r="M61" i="30"/>
  <c r="L18" i="30"/>
  <c r="L10" i="30"/>
  <c r="M23" i="30"/>
  <c r="M16" i="30"/>
  <c r="L60" i="30"/>
  <c r="N60" i="30" s="1"/>
  <c r="E60" i="30" s="1"/>
  <c r="M13" i="30"/>
  <c r="M14" i="30"/>
  <c r="N49" i="30"/>
  <c r="E49" i="30" s="1"/>
  <c r="M26" i="30"/>
  <c r="M31" i="30"/>
  <c r="N44" i="30"/>
  <c r="E44" i="30" s="1"/>
  <c r="N58" i="30"/>
  <c r="E58" i="30" s="1"/>
  <c r="N43" i="30"/>
  <c r="E43" i="30" s="1"/>
  <c r="M10" i="30"/>
  <c r="L20" i="30"/>
  <c r="L23" i="30"/>
  <c r="L30" i="30"/>
  <c r="L55" i="30"/>
  <c r="L61" i="30"/>
  <c r="L62" i="30"/>
  <c r="N62" i="30" s="1"/>
  <c r="E62" i="30" s="1"/>
  <c r="L47" i="30"/>
  <c r="N47" i="30" s="1"/>
  <c r="E47" i="30" s="1"/>
  <c r="L53" i="30"/>
  <c r="N53" i="30" s="1"/>
  <c r="E53" i="30" s="1"/>
  <c r="L54" i="30"/>
  <c r="L36" i="30"/>
  <c r="L39" i="30"/>
  <c r="L45" i="30"/>
  <c r="N45" i="30" s="1"/>
  <c r="E45" i="30" s="1"/>
  <c r="L46" i="30"/>
  <c r="N46" i="30" s="1"/>
  <c r="E46" i="30" s="1"/>
  <c r="L28" i="30"/>
  <c r="N28" i="30" s="1"/>
  <c r="E28" i="30" s="1"/>
  <c r="L31" i="30"/>
  <c r="N31" i="30" s="1"/>
  <c r="E31" i="30" s="1"/>
  <c r="L37" i="30"/>
  <c r="N37" i="30" s="1"/>
  <c r="E37" i="30" s="1"/>
  <c r="L38" i="30"/>
  <c r="L29" i="30"/>
  <c r="L14" i="30"/>
  <c r="L12" i="30"/>
  <c r="N12" i="30" s="1"/>
  <c r="E12" i="30" s="1"/>
  <c r="L13" i="30"/>
  <c r="L22" i="30"/>
  <c r="N22" i="30" s="1"/>
  <c r="E22" i="30" s="1"/>
  <c r="L21" i="30"/>
  <c r="N21" i="30" s="1"/>
  <c r="E21" i="30" s="1"/>
  <c r="L15" i="30"/>
  <c r="N15" i="30" s="1"/>
  <c r="E15" i="30" s="1"/>
  <c r="L17" i="30"/>
  <c r="M11" i="30"/>
  <c r="M42" i="30"/>
  <c r="N42" i="30" s="1"/>
  <c r="E42" i="30" s="1"/>
  <c r="M58" i="30"/>
  <c r="L11" i="30"/>
  <c r="N11" i="30" s="1"/>
  <c r="E11" i="30" s="1"/>
  <c r="L26" i="30"/>
  <c r="N26" i="30" s="1"/>
  <c r="E26" i="30" s="1"/>
  <c r="L41" i="30"/>
  <c r="N41" i="30" s="1"/>
  <c r="E41" i="30" s="1"/>
  <c r="M18" i="30"/>
  <c r="L40" i="30"/>
  <c r="L19" i="30"/>
  <c r="M34" i="30"/>
  <c r="M19" i="30"/>
  <c r="M50" i="30"/>
  <c r="M47" i="30"/>
  <c r="M61" i="29"/>
  <c r="M58" i="29"/>
  <c r="L61" i="29"/>
  <c r="M55" i="29"/>
  <c r="M62" i="29"/>
  <c r="L48" i="29"/>
  <c r="M36" i="29"/>
  <c r="L54" i="29"/>
  <c r="M41" i="29"/>
  <c r="L30" i="29"/>
  <c r="L41" i="29"/>
  <c r="M34" i="29"/>
  <c r="I6" i="29"/>
  <c r="L10" i="29"/>
  <c r="N10" i="29" s="1"/>
  <c r="L62" i="29"/>
  <c r="N62" i="29" s="1"/>
  <c r="E62" i="29" s="1"/>
  <c r="M40" i="29"/>
  <c r="M37" i="29"/>
  <c r="L26" i="29"/>
  <c r="L49" i="29"/>
  <c r="L46" i="29"/>
  <c r="N46" i="29" s="1"/>
  <c r="E46" i="29" s="1"/>
  <c r="L34" i="29"/>
  <c r="M17" i="29"/>
  <c r="M25" i="29"/>
  <c r="L14" i="29"/>
  <c r="L22" i="29"/>
  <c r="N22" i="29" s="1"/>
  <c r="E22" i="29" s="1"/>
  <c r="I7" i="29"/>
  <c r="M21" i="29" s="1"/>
  <c r="M10" i="29"/>
  <c r="L57" i="29"/>
  <c r="L25" i="29"/>
  <c r="N25" i="29" s="1"/>
  <c r="E25" i="29" s="1"/>
  <c r="M46" i="29"/>
  <c r="L38" i="29"/>
  <c r="M16" i="29"/>
  <c r="M13" i="29"/>
  <c r="M24" i="29"/>
  <c r="M56" i="29"/>
  <c r="M53" i="29"/>
  <c r="M49" i="29"/>
  <c r="M29" i="29"/>
  <c r="M22" i="29"/>
  <c r="L18" i="29"/>
  <c r="B6" i="28"/>
  <c r="B7" i="28"/>
  <c r="E10" i="28"/>
  <c r="G10" i="28"/>
  <c r="I6" i="28" s="1"/>
  <c r="H10" i="28"/>
  <c r="I10" i="28"/>
  <c r="J10" i="28" s="1"/>
  <c r="K10" i="28" s="1"/>
  <c r="G11" i="28"/>
  <c r="H11" i="28"/>
  <c r="I11" i="28" s="1"/>
  <c r="J11" i="28" s="1"/>
  <c r="K11" i="28" s="1"/>
  <c r="G12" i="28"/>
  <c r="H12" i="28"/>
  <c r="I12" i="28"/>
  <c r="J12" i="28" s="1"/>
  <c r="K12" i="28" s="1"/>
  <c r="G13" i="28"/>
  <c r="H13" i="28"/>
  <c r="I13" i="28" s="1"/>
  <c r="J13" i="28" s="1"/>
  <c r="K13" i="28" s="1"/>
  <c r="G14" i="28"/>
  <c r="L14" i="28" s="1"/>
  <c r="H14" i="28"/>
  <c r="I14" i="28"/>
  <c r="J14" i="28" s="1"/>
  <c r="K14" i="28" s="1"/>
  <c r="G15" i="28"/>
  <c r="H15" i="28"/>
  <c r="I15" i="28" s="1"/>
  <c r="J15" i="28" s="1"/>
  <c r="K15" i="28" s="1"/>
  <c r="G16" i="28"/>
  <c r="H16" i="28"/>
  <c r="I16" i="28" s="1"/>
  <c r="J16" i="28" s="1"/>
  <c r="K16" i="28" s="1"/>
  <c r="G17" i="28"/>
  <c r="L17" i="28" s="1"/>
  <c r="H17" i="28"/>
  <c r="I17" i="28" s="1"/>
  <c r="J17" i="28" s="1"/>
  <c r="K17" i="28" s="1"/>
  <c r="G18" i="28"/>
  <c r="H18" i="28"/>
  <c r="I18" i="28"/>
  <c r="J18" i="28" s="1"/>
  <c r="K18" i="28" s="1"/>
  <c r="G19" i="28"/>
  <c r="H19" i="28"/>
  <c r="I19" i="28" s="1"/>
  <c r="J19" i="28" s="1"/>
  <c r="K19" i="28" s="1"/>
  <c r="G20" i="28"/>
  <c r="L20" i="28" s="1"/>
  <c r="H20" i="28"/>
  <c r="I20" i="28"/>
  <c r="J20" i="28" s="1"/>
  <c r="K20" i="28" s="1"/>
  <c r="G21" i="28"/>
  <c r="H21" i="28"/>
  <c r="I21" i="28" s="1"/>
  <c r="J21" i="28" s="1"/>
  <c r="K21" i="28" s="1"/>
  <c r="G22" i="28"/>
  <c r="H22" i="28"/>
  <c r="I22" i="28"/>
  <c r="J22" i="28"/>
  <c r="K22" i="28" s="1"/>
  <c r="G23" i="28"/>
  <c r="H23" i="28"/>
  <c r="I23" i="28"/>
  <c r="J23" i="28" s="1"/>
  <c r="K23" i="28" s="1"/>
  <c r="G24" i="28"/>
  <c r="L24" i="28" s="1"/>
  <c r="H24" i="28"/>
  <c r="I24" i="28" s="1"/>
  <c r="J24" i="28" s="1"/>
  <c r="K24" i="28" s="1"/>
  <c r="G25" i="28"/>
  <c r="H25" i="28"/>
  <c r="I25" i="28" s="1"/>
  <c r="J25" i="28" s="1"/>
  <c r="K25" i="28" s="1"/>
  <c r="G26" i="28"/>
  <c r="L26" i="28" s="1"/>
  <c r="H26" i="28"/>
  <c r="I26" i="28"/>
  <c r="J26" i="28" s="1"/>
  <c r="K26" i="28" s="1"/>
  <c r="G27" i="28"/>
  <c r="H27" i="28"/>
  <c r="I27" i="28" s="1"/>
  <c r="J27" i="28" s="1"/>
  <c r="K27" i="28" s="1"/>
  <c r="G28" i="28"/>
  <c r="H28" i="28"/>
  <c r="I28" i="28"/>
  <c r="J28" i="28" s="1"/>
  <c r="K28" i="28" s="1"/>
  <c r="G29" i="28"/>
  <c r="H29" i="28"/>
  <c r="I29" i="28" s="1"/>
  <c r="J29" i="28" s="1"/>
  <c r="K29" i="28" s="1"/>
  <c r="G30" i="28"/>
  <c r="L30" i="28" s="1"/>
  <c r="H30" i="28"/>
  <c r="I30" i="28"/>
  <c r="J30" i="28"/>
  <c r="K30" i="28" s="1"/>
  <c r="G31" i="28"/>
  <c r="H31" i="28"/>
  <c r="I31" i="28"/>
  <c r="J31" i="28" s="1"/>
  <c r="K31" i="28" s="1"/>
  <c r="G32" i="28"/>
  <c r="L32" i="28" s="1"/>
  <c r="H32" i="28"/>
  <c r="I32" i="28" s="1"/>
  <c r="J32" i="28" s="1"/>
  <c r="K32" i="28" s="1"/>
  <c r="G33" i="28"/>
  <c r="H33" i="28"/>
  <c r="I33" i="28" s="1"/>
  <c r="J33" i="28" s="1"/>
  <c r="K33" i="28" s="1"/>
  <c r="G34" i="28"/>
  <c r="H34" i="28"/>
  <c r="I34" i="28"/>
  <c r="J34" i="28" s="1"/>
  <c r="K34" i="28" s="1"/>
  <c r="G35" i="28"/>
  <c r="H35" i="28"/>
  <c r="I35" i="28" s="1"/>
  <c r="J35" i="28" s="1"/>
  <c r="K35" i="28" s="1"/>
  <c r="G36" i="28"/>
  <c r="H36" i="28"/>
  <c r="I36" i="28"/>
  <c r="J36" i="28" s="1"/>
  <c r="K36" i="28" s="1"/>
  <c r="G37" i="28"/>
  <c r="H37" i="28"/>
  <c r="I37" i="28" s="1"/>
  <c r="J37" i="28" s="1"/>
  <c r="K37" i="28" s="1"/>
  <c r="G38" i="28"/>
  <c r="L38" i="28" s="1"/>
  <c r="H38" i="28"/>
  <c r="I38" i="28"/>
  <c r="J38" i="28"/>
  <c r="K38" i="28" s="1"/>
  <c r="G39" i="28"/>
  <c r="H39" i="28"/>
  <c r="I39" i="28"/>
  <c r="J39" i="28" s="1"/>
  <c r="K39" i="28" s="1"/>
  <c r="G40" i="28"/>
  <c r="H40" i="28"/>
  <c r="I40" i="28" s="1"/>
  <c r="J40" i="28" s="1"/>
  <c r="K40" i="28" s="1"/>
  <c r="G41" i="28"/>
  <c r="L41" i="28" s="1"/>
  <c r="H41" i="28"/>
  <c r="I41" i="28" s="1"/>
  <c r="J41" i="28" s="1"/>
  <c r="K41" i="28" s="1"/>
  <c r="G42" i="28"/>
  <c r="L42" i="28" s="1"/>
  <c r="H42" i="28"/>
  <c r="I42" i="28"/>
  <c r="J42" i="28" s="1"/>
  <c r="K42" i="28" s="1"/>
  <c r="G43" i="28"/>
  <c r="H43" i="28"/>
  <c r="I43" i="28" s="1"/>
  <c r="J43" i="28" s="1"/>
  <c r="K43" i="28" s="1"/>
  <c r="G44" i="28"/>
  <c r="H44" i="28"/>
  <c r="I44" i="28"/>
  <c r="J44" i="28" s="1"/>
  <c r="K44" i="28" s="1"/>
  <c r="G45" i="28"/>
  <c r="H45" i="28"/>
  <c r="I45" i="28" s="1"/>
  <c r="J45" i="28" s="1"/>
  <c r="K45" i="28" s="1"/>
  <c r="G46" i="28"/>
  <c r="L46" i="28" s="1"/>
  <c r="H46" i="28"/>
  <c r="I46" i="28"/>
  <c r="J46" i="28"/>
  <c r="K46" i="28" s="1"/>
  <c r="G47" i="28"/>
  <c r="H47" i="28"/>
  <c r="I47" i="28"/>
  <c r="J47" i="28" s="1"/>
  <c r="K47" i="28" s="1"/>
  <c r="G48" i="28"/>
  <c r="H48" i="28"/>
  <c r="I48" i="28"/>
  <c r="J48" i="28" s="1"/>
  <c r="K48" i="28" s="1"/>
  <c r="G49" i="28"/>
  <c r="L49" i="28" s="1"/>
  <c r="H49" i="28"/>
  <c r="I49" i="28" s="1"/>
  <c r="J49" i="28" s="1"/>
  <c r="K49" i="28" s="1"/>
  <c r="G50" i="28"/>
  <c r="L50" i="28" s="1"/>
  <c r="H50" i="28"/>
  <c r="I50" i="28"/>
  <c r="J50" i="28" s="1"/>
  <c r="K50" i="28" s="1"/>
  <c r="G51" i="28"/>
  <c r="H51" i="28"/>
  <c r="I51" i="28" s="1"/>
  <c r="J51" i="28" s="1"/>
  <c r="K51" i="28" s="1"/>
  <c r="G52" i="28"/>
  <c r="H52" i="28"/>
  <c r="I52" i="28"/>
  <c r="J52" i="28" s="1"/>
  <c r="K52" i="28" s="1"/>
  <c r="G53" i="28"/>
  <c r="H53" i="28"/>
  <c r="I53" i="28" s="1"/>
  <c r="J53" i="28" s="1"/>
  <c r="K53" i="28" s="1"/>
  <c r="L53" i="28"/>
  <c r="G54" i="28"/>
  <c r="L54" i="28" s="1"/>
  <c r="H54" i="28"/>
  <c r="I54" i="28"/>
  <c r="J54" i="28"/>
  <c r="K54" i="28"/>
  <c r="G55" i="28"/>
  <c r="H55" i="28"/>
  <c r="I55" i="28"/>
  <c r="J55" i="28"/>
  <c r="K55" i="28" s="1"/>
  <c r="G56" i="28"/>
  <c r="L56" i="28" s="1"/>
  <c r="H56" i="28"/>
  <c r="I56" i="28"/>
  <c r="J56" i="28" s="1"/>
  <c r="K56" i="28" s="1"/>
  <c r="G57" i="28"/>
  <c r="L57" i="28" s="1"/>
  <c r="H57" i="28"/>
  <c r="I57" i="28" s="1"/>
  <c r="J57" i="28" s="1"/>
  <c r="K57" i="28" s="1"/>
  <c r="G58" i="28"/>
  <c r="L58" i="28" s="1"/>
  <c r="H58" i="28"/>
  <c r="I58" i="28"/>
  <c r="J58" i="28" s="1"/>
  <c r="K58" i="28" s="1"/>
  <c r="G59" i="28"/>
  <c r="H59" i="28"/>
  <c r="I59" i="28" s="1"/>
  <c r="J59" i="28" s="1"/>
  <c r="K59" i="28" s="1"/>
  <c r="G60" i="28"/>
  <c r="H60" i="28"/>
  <c r="I60" i="28"/>
  <c r="J60" i="28" s="1"/>
  <c r="K60" i="28" s="1"/>
  <c r="L60" i="28"/>
  <c r="G61" i="28"/>
  <c r="H61" i="28"/>
  <c r="I61" i="28" s="1"/>
  <c r="J61" i="28" s="1"/>
  <c r="K61" i="28" s="1"/>
  <c r="L61" i="28"/>
  <c r="G62" i="28"/>
  <c r="L62" i="28" s="1"/>
  <c r="H62" i="28"/>
  <c r="I62" i="28"/>
  <c r="J62" i="28"/>
  <c r="K62" i="28"/>
  <c r="N27" i="30" l="1"/>
  <c r="E27" i="30" s="1"/>
  <c r="N13" i="30"/>
  <c r="E13" i="30" s="1"/>
  <c r="N55" i="30"/>
  <c r="E55" i="30" s="1"/>
  <c r="N16" i="30"/>
  <c r="E16" i="30" s="1"/>
  <c r="N19" i="30"/>
  <c r="E19" i="30" s="1"/>
  <c r="N29" i="30"/>
  <c r="E29" i="30" s="1"/>
  <c r="N36" i="30"/>
  <c r="E36" i="30" s="1"/>
  <c r="N23" i="30"/>
  <c r="E23" i="30" s="1"/>
  <c r="N10" i="30"/>
  <c r="N50" i="30"/>
  <c r="E50" i="30" s="1"/>
  <c r="N32" i="30"/>
  <c r="E32" i="30" s="1"/>
  <c r="N61" i="30"/>
  <c r="E61" i="30" s="1"/>
  <c r="N14" i="30"/>
  <c r="E14" i="30" s="1"/>
  <c r="N39" i="30"/>
  <c r="E39" i="30" s="1"/>
  <c r="N30" i="30"/>
  <c r="E30" i="30" s="1"/>
  <c r="N34" i="30"/>
  <c r="E34" i="30" s="1"/>
  <c r="N40" i="30"/>
  <c r="E40" i="30" s="1"/>
  <c r="N17" i="30"/>
  <c r="E17" i="30" s="1"/>
  <c r="N38" i="30"/>
  <c r="E38" i="30" s="1"/>
  <c r="N54" i="30"/>
  <c r="E54" i="30" s="1"/>
  <c r="N20" i="30"/>
  <c r="E20" i="30" s="1"/>
  <c r="N18" i="30"/>
  <c r="E18" i="30" s="1"/>
  <c r="N30" i="29"/>
  <c r="E30" i="29" s="1"/>
  <c r="N14" i="29"/>
  <c r="E14" i="29" s="1"/>
  <c r="N49" i="29"/>
  <c r="E49" i="29" s="1"/>
  <c r="N26" i="29"/>
  <c r="E26" i="29" s="1"/>
  <c r="L11" i="29"/>
  <c r="N11" i="29" s="1"/>
  <c r="E11" i="29" s="1"/>
  <c r="L19" i="29"/>
  <c r="N19" i="29" s="1"/>
  <c r="E19" i="29" s="1"/>
  <c r="L27" i="29"/>
  <c r="L35" i="29"/>
  <c r="N35" i="29" s="1"/>
  <c r="E35" i="29" s="1"/>
  <c r="L15" i="29"/>
  <c r="L23" i="29"/>
  <c r="N23" i="29" s="1"/>
  <c r="E23" i="29" s="1"/>
  <c r="L31" i="29"/>
  <c r="L39" i="29"/>
  <c r="L47" i="29"/>
  <c r="N47" i="29" s="1"/>
  <c r="E47" i="29" s="1"/>
  <c r="L55" i="29"/>
  <c r="N55" i="29" s="1"/>
  <c r="E55" i="29" s="1"/>
  <c r="L37" i="29"/>
  <c r="N37" i="29" s="1"/>
  <c r="E37" i="29" s="1"/>
  <c r="L40" i="29"/>
  <c r="N40" i="29" s="1"/>
  <c r="E40" i="29" s="1"/>
  <c r="L43" i="29"/>
  <c r="N43" i="29" s="1"/>
  <c r="E43" i="29" s="1"/>
  <c r="L59" i="29"/>
  <c r="N59" i="29" s="1"/>
  <c r="E59" i="29" s="1"/>
  <c r="L36" i="29"/>
  <c r="N36" i="29" s="1"/>
  <c r="E36" i="29" s="1"/>
  <c r="L28" i="29"/>
  <c r="L20" i="29"/>
  <c r="L51" i="29"/>
  <c r="N51" i="29" s="1"/>
  <c r="E51" i="29" s="1"/>
  <c r="L12" i="29"/>
  <c r="L44" i="29"/>
  <c r="L60" i="29"/>
  <c r="N60" i="29" s="1"/>
  <c r="E60" i="29" s="1"/>
  <c r="L29" i="29"/>
  <c r="N29" i="29" s="1"/>
  <c r="E29" i="29" s="1"/>
  <c r="L32" i="29"/>
  <c r="N32" i="29" s="1"/>
  <c r="E32" i="29" s="1"/>
  <c r="L53" i="29"/>
  <c r="N53" i="29" s="1"/>
  <c r="E53" i="29" s="1"/>
  <c r="L56" i="29"/>
  <c r="N56" i="29" s="1"/>
  <c r="E56" i="29" s="1"/>
  <c r="L21" i="29"/>
  <c r="N21" i="29" s="1"/>
  <c r="E21" i="29" s="1"/>
  <c r="L24" i="29"/>
  <c r="N24" i="29" s="1"/>
  <c r="E24" i="29" s="1"/>
  <c r="L13" i="29"/>
  <c r="N13" i="29" s="1"/>
  <c r="E13" i="29" s="1"/>
  <c r="L16" i="29"/>
  <c r="N16" i="29" s="1"/>
  <c r="E16" i="29" s="1"/>
  <c r="L52" i="29"/>
  <c r="N52" i="29" s="1"/>
  <c r="E52" i="29" s="1"/>
  <c r="M45" i="29"/>
  <c r="M39" i="29"/>
  <c r="M14" i="29"/>
  <c r="M48" i="29"/>
  <c r="N48" i="29" s="1"/>
  <c r="E48" i="29" s="1"/>
  <c r="M57" i="29"/>
  <c r="M30" i="29"/>
  <c r="L50" i="29"/>
  <c r="N50" i="29" s="1"/>
  <c r="E50" i="29" s="1"/>
  <c r="L45" i="29"/>
  <c r="N45" i="29" s="1"/>
  <c r="E45" i="29" s="1"/>
  <c r="N57" i="29"/>
  <c r="E57" i="29" s="1"/>
  <c r="N54" i="29"/>
  <c r="E54" i="29" s="1"/>
  <c r="N34" i="29"/>
  <c r="E34" i="29" s="1"/>
  <c r="N41" i="29"/>
  <c r="E41" i="29" s="1"/>
  <c r="N61" i="29"/>
  <c r="E61" i="29" s="1"/>
  <c r="M27" i="29"/>
  <c r="M47" i="29"/>
  <c r="M60" i="29"/>
  <c r="M59" i="29"/>
  <c r="M20" i="29"/>
  <c r="M23" i="29"/>
  <c r="M51" i="29"/>
  <c r="M12" i="29"/>
  <c r="M15" i="29"/>
  <c r="M35" i="29"/>
  <c r="M44" i="29"/>
  <c r="M50" i="29"/>
  <c r="M19" i="29"/>
  <c r="M43" i="29"/>
  <c r="M11" i="29"/>
  <c r="M42" i="29"/>
  <c r="M38" i="29"/>
  <c r="N38" i="29" s="1"/>
  <c r="E38" i="29" s="1"/>
  <c r="M54" i="29"/>
  <c r="M26" i="29"/>
  <c r="M52" i="29"/>
  <c r="M28" i="29"/>
  <c r="M32" i="29"/>
  <c r="L33" i="29"/>
  <c r="L17" i="29"/>
  <c r="N17" i="29" s="1"/>
  <c r="E17" i="29" s="1"/>
  <c r="L42" i="29"/>
  <c r="N42" i="29" s="1"/>
  <c r="E42" i="29" s="1"/>
  <c r="L58" i="29"/>
  <c r="N58" i="29" s="1"/>
  <c r="E58" i="29" s="1"/>
  <c r="M18" i="29"/>
  <c r="N18" i="29" s="1"/>
  <c r="E18" i="29" s="1"/>
  <c r="M31" i="29"/>
  <c r="M33" i="29"/>
  <c r="L48" i="28"/>
  <c r="L33" i="28"/>
  <c r="L18" i="28"/>
  <c r="I7" i="28"/>
  <c r="M21" i="28" s="1"/>
  <c r="L43" i="28"/>
  <c r="L36" i="28"/>
  <c r="L52" i="28"/>
  <c r="L51" i="28"/>
  <c r="L59" i="28"/>
  <c r="L19" i="28"/>
  <c r="L27" i="28"/>
  <c r="L35" i="28"/>
  <c r="L44" i="28"/>
  <c r="L11" i="28"/>
  <c r="L28" i="28"/>
  <c r="L13" i="28"/>
  <c r="L21" i="28"/>
  <c r="L29" i="28"/>
  <c r="L37" i="28"/>
  <c r="L45" i="28"/>
  <c r="L15" i="28"/>
  <c r="L23" i="28"/>
  <c r="L31" i="28"/>
  <c r="L39" i="28"/>
  <c r="L47" i="28"/>
  <c r="L55" i="28"/>
  <c r="L16" i="28"/>
  <c r="L40" i="28"/>
  <c r="L25" i="28"/>
  <c r="L34" i="28"/>
  <c r="L22" i="28"/>
  <c r="L12" i="28"/>
  <c r="L10" i="28"/>
  <c r="B6" i="27"/>
  <c r="B7" i="27"/>
  <c r="E10" i="27"/>
  <c r="G10" i="27"/>
  <c r="H10" i="27"/>
  <c r="I10" i="27"/>
  <c r="J10" i="27"/>
  <c r="K10" i="27"/>
  <c r="G11" i="27"/>
  <c r="H11" i="27"/>
  <c r="I11" i="27"/>
  <c r="J11" i="27"/>
  <c r="K11" i="27" s="1"/>
  <c r="G12" i="27"/>
  <c r="H12" i="27"/>
  <c r="I12" i="27"/>
  <c r="J12" i="27" s="1"/>
  <c r="K12" i="27" s="1"/>
  <c r="G13" i="27"/>
  <c r="H13" i="27"/>
  <c r="I13" i="27" s="1"/>
  <c r="J13" i="27" s="1"/>
  <c r="K13" i="27" s="1"/>
  <c r="G14" i="27"/>
  <c r="H14" i="27"/>
  <c r="I14" i="27"/>
  <c r="J14" i="27"/>
  <c r="K14" i="27"/>
  <c r="G15" i="27"/>
  <c r="H15" i="27"/>
  <c r="I15" i="27"/>
  <c r="J15" i="27"/>
  <c r="K15" i="27"/>
  <c r="G16" i="27"/>
  <c r="H16" i="27"/>
  <c r="I16" i="27" s="1"/>
  <c r="J16" i="27" s="1"/>
  <c r="K16" i="27" s="1"/>
  <c r="G17" i="27"/>
  <c r="H17" i="27"/>
  <c r="I17" i="27"/>
  <c r="J17" i="27" s="1"/>
  <c r="K17" i="27" s="1"/>
  <c r="G18" i="27"/>
  <c r="H18" i="27"/>
  <c r="I18" i="27" s="1"/>
  <c r="J18" i="27" s="1"/>
  <c r="K18" i="27" s="1"/>
  <c r="G19" i="27"/>
  <c r="H19" i="27"/>
  <c r="I19" i="27"/>
  <c r="J19" i="27" s="1"/>
  <c r="K19" i="27" s="1"/>
  <c r="G20" i="27"/>
  <c r="H20" i="27"/>
  <c r="I20" i="27"/>
  <c r="J20" i="27" s="1"/>
  <c r="K20" i="27" s="1"/>
  <c r="G21" i="27"/>
  <c r="H21" i="27"/>
  <c r="I21" i="27" s="1"/>
  <c r="J21" i="27" s="1"/>
  <c r="K21" i="27"/>
  <c r="G22" i="27"/>
  <c r="H22" i="27"/>
  <c r="I22" i="27"/>
  <c r="J22" i="27"/>
  <c r="K22" i="27"/>
  <c r="G23" i="27"/>
  <c r="H23" i="27"/>
  <c r="I23" i="27"/>
  <c r="J23" i="27"/>
  <c r="K23" i="27"/>
  <c r="G24" i="27"/>
  <c r="H24" i="27"/>
  <c r="I24" i="27"/>
  <c r="J24" i="27"/>
  <c r="K24" i="27"/>
  <c r="G25" i="27"/>
  <c r="H25" i="27"/>
  <c r="I25" i="27"/>
  <c r="J25" i="27"/>
  <c r="K25" i="27"/>
  <c r="G26" i="27"/>
  <c r="H26" i="27"/>
  <c r="I26" i="27"/>
  <c r="J26" i="27"/>
  <c r="K26" i="27"/>
  <c r="G27" i="27"/>
  <c r="H27" i="27"/>
  <c r="I27" i="27" s="1"/>
  <c r="J27" i="27" s="1"/>
  <c r="K27" i="27" s="1"/>
  <c r="G28" i="27"/>
  <c r="H28" i="27"/>
  <c r="I28" i="27"/>
  <c r="J28" i="27" s="1"/>
  <c r="K28" i="27" s="1"/>
  <c r="G29" i="27"/>
  <c r="H29" i="27"/>
  <c r="I29" i="27" s="1"/>
  <c r="J29" i="27" s="1"/>
  <c r="K29" i="27" s="1"/>
  <c r="G30" i="27"/>
  <c r="H30" i="27"/>
  <c r="I30" i="27"/>
  <c r="J30" i="27"/>
  <c r="K30" i="27"/>
  <c r="G31" i="27"/>
  <c r="H31" i="27"/>
  <c r="I31" i="27"/>
  <c r="J31" i="27"/>
  <c r="K31" i="27" s="1"/>
  <c r="G32" i="27"/>
  <c r="H32" i="27"/>
  <c r="I32" i="27" s="1"/>
  <c r="J32" i="27" s="1"/>
  <c r="K32" i="27" s="1"/>
  <c r="G33" i="27"/>
  <c r="H33" i="27"/>
  <c r="I33" i="27"/>
  <c r="J33" i="27" s="1"/>
  <c r="K33" i="27" s="1"/>
  <c r="G34" i="27"/>
  <c r="H34" i="27"/>
  <c r="I34" i="27"/>
  <c r="J34" i="27"/>
  <c r="K34" i="27" s="1"/>
  <c r="G35" i="27"/>
  <c r="H35" i="27"/>
  <c r="I35" i="27"/>
  <c r="J35" i="27"/>
  <c r="K35" i="27" s="1"/>
  <c r="G36" i="27"/>
  <c r="H36" i="27"/>
  <c r="I36" i="27"/>
  <c r="J36" i="27" s="1"/>
  <c r="K36" i="27" s="1"/>
  <c r="G37" i="27"/>
  <c r="H37" i="27"/>
  <c r="I37" i="27" s="1"/>
  <c r="J37" i="27" s="1"/>
  <c r="K37" i="27"/>
  <c r="G38" i="27"/>
  <c r="H38" i="27"/>
  <c r="I38" i="27"/>
  <c r="J38" i="27"/>
  <c r="K38" i="27"/>
  <c r="G39" i="27"/>
  <c r="H39" i="27"/>
  <c r="I39" i="27"/>
  <c r="J39" i="27"/>
  <c r="K39" i="27"/>
  <c r="G40" i="27"/>
  <c r="H40" i="27"/>
  <c r="I40" i="27"/>
  <c r="J40" i="27"/>
  <c r="K40" i="27"/>
  <c r="G41" i="27"/>
  <c r="H41" i="27"/>
  <c r="I41" i="27" s="1"/>
  <c r="J41" i="27" s="1"/>
  <c r="K41" i="27" s="1"/>
  <c r="G42" i="27"/>
  <c r="H42" i="27"/>
  <c r="I42" i="27"/>
  <c r="J42" i="27" s="1"/>
  <c r="K42" i="27" s="1"/>
  <c r="G43" i="27"/>
  <c r="H43" i="27"/>
  <c r="I43" i="27" s="1"/>
  <c r="J43" i="27" s="1"/>
  <c r="K43" i="27" s="1"/>
  <c r="G44" i="27"/>
  <c r="H44" i="27"/>
  <c r="I44" i="27"/>
  <c r="J44" i="27" s="1"/>
  <c r="K44" i="27" s="1"/>
  <c r="G45" i="27"/>
  <c r="H45" i="27"/>
  <c r="I45" i="27" s="1"/>
  <c r="J45" i="27" s="1"/>
  <c r="K45" i="27"/>
  <c r="G46" i="27"/>
  <c r="H46" i="27"/>
  <c r="I46" i="27"/>
  <c r="J46" i="27"/>
  <c r="K46" i="27"/>
  <c r="G47" i="27"/>
  <c r="H47" i="27"/>
  <c r="I47" i="27"/>
  <c r="J47" i="27"/>
  <c r="K47" i="27" s="1"/>
  <c r="G48" i="27"/>
  <c r="H48" i="27"/>
  <c r="I48" i="27"/>
  <c r="J48" i="27"/>
  <c r="K48" i="27" s="1"/>
  <c r="G49" i="27"/>
  <c r="H49" i="27"/>
  <c r="I49" i="27"/>
  <c r="J49" i="27"/>
  <c r="K49" i="27"/>
  <c r="G50" i="27"/>
  <c r="H50" i="27"/>
  <c r="I50" i="27"/>
  <c r="J50" i="27"/>
  <c r="K50" i="27"/>
  <c r="G51" i="27"/>
  <c r="H51" i="27"/>
  <c r="I51" i="27"/>
  <c r="J51" i="27"/>
  <c r="K51" i="27" s="1"/>
  <c r="G52" i="27"/>
  <c r="H52" i="27"/>
  <c r="I52" i="27" s="1"/>
  <c r="J52" i="27" s="1"/>
  <c r="K52" i="27" s="1"/>
  <c r="G53" i="27"/>
  <c r="H53" i="27"/>
  <c r="I53" i="27" s="1"/>
  <c r="J53" i="27" s="1"/>
  <c r="K53" i="27"/>
  <c r="G54" i="27"/>
  <c r="H54" i="27"/>
  <c r="I54" i="27"/>
  <c r="J54" i="27"/>
  <c r="K54" i="27" s="1"/>
  <c r="G55" i="27"/>
  <c r="H55" i="27"/>
  <c r="I55" i="27"/>
  <c r="J55" i="27" s="1"/>
  <c r="K55" i="27" s="1"/>
  <c r="G56" i="27"/>
  <c r="H56" i="27"/>
  <c r="I56" i="27"/>
  <c r="J56" i="27" s="1"/>
  <c r="K56" i="27" s="1"/>
  <c r="G57" i="27"/>
  <c r="H57" i="27"/>
  <c r="I57" i="27" s="1"/>
  <c r="J57" i="27" s="1"/>
  <c r="K57" i="27" s="1"/>
  <c r="G58" i="27"/>
  <c r="H58" i="27"/>
  <c r="I58" i="27"/>
  <c r="J58" i="27" s="1"/>
  <c r="K58" i="27" s="1"/>
  <c r="G59" i="27"/>
  <c r="H59" i="27"/>
  <c r="I59" i="27"/>
  <c r="J59" i="27"/>
  <c r="K59" i="27" s="1"/>
  <c r="G60" i="27"/>
  <c r="H60" i="27"/>
  <c r="I60" i="27"/>
  <c r="J60" i="27" s="1"/>
  <c r="K60" i="27"/>
  <c r="G61" i="27"/>
  <c r="H61" i="27"/>
  <c r="I61" i="27" s="1"/>
  <c r="J61" i="27"/>
  <c r="K61" i="27"/>
  <c r="G62" i="27"/>
  <c r="H62" i="27"/>
  <c r="I62" i="27"/>
  <c r="J62" i="27"/>
  <c r="K62" i="27"/>
  <c r="N15" i="29" l="1"/>
  <c r="E15" i="29" s="1"/>
  <c r="N33" i="29"/>
  <c r="E33" i="29" s="1"/>
  <c r="N44" i="29"/>
  <c r="E44" i="29" s="1"/>
  <c r="N12" i="29"/>
  <c r="E12" i="29" s="1"/>
  <c r="N27" i="29"/>
  <c r="E27" i="29" s="1"/>
  <c r="N20" i="29"/>
  <c r="E20" i="29" s="1"/>
  <c r="N28" i="29"/>
  <c r="E28" i="29" s="1"/>
  <c r="N39" i="29"/>
  <c r="E39" i="29" s="1"/>
  <c r="N31" i="29"/>
  <c r="E31" i="29" s="1"/>
  <c r="M47" i="28"/>
  <c r="M40" i="28"/>
  <c r="M36" i="28"/>
  <c r="M51" i="28"/>
  <c r="M41" i="28"/>
  <c r="N41" i="28" s="1"/>
  <c r="E41" i="28" s="1"/>
  <c r="M37" i="28"/>
  <c r="M22" i="28"/>
  <c r="M12" i="28"/>
  <c r="N12" i="28" s="1"/>
  <c r="E12" i="28" s="1"/>
  <c r="M46" i="28"/>
  <c r="N46" i="28" s="1"/>
  <c r="E46" i="28" s="1"/>
  <c r="N23" i="28"/>
  <c r="E23" i="28" s="1"/>
  <c r="N36" i="28"/>
  <c r="E36" i="28" s="1"/>
  <c r="M57" i="28"/>
  <c r="N57" i="28" s="1"/>
  <c r="E57" i="28" s="1"/>
  <c r="M42" i="28"/>
  <c r="N42" i="28" s="1"/>
  <c r="E42" i="28" s="1"/>
  <c r="N40" i="28"/>
  <c r="E40" i="28" s="1"/>
  <c r="N44" i="28"/>
  <c r="E44" i="28" s="1"/>
  <c r="M17" i="28"/>
  <c r="N17" i="28" s="1"/>
  <c r="E17" i="28" s="1"/>
  <c r="M11" i="28"/>
  <c r="N11" i="28" s="1"/>
  <c r="E11" i="28" s="1"/>
  <c r="M20" i="28"/>
  <c r="N20" i="28" s="1"/>
  <c r="E20" i="28" s="1"/>
  <c r="N35" i="28"/>
  <c r="E35" i="28" s="1"/>
  <c r="M16" i="28"/>
  <c r="N16" i="28" s="1"/>
  <c r="E16" i="28" s="1"/>
  <c r="M50" i="28"/>
  <c r="N50" i="28" s="1"/>
  <c r="E50" i="28" s="1"/>
  <c r="M14" i="28"/>
  <c r="N14" i="28" s="1"/>
  <c r="E14" i="28" s="1"/>
  <c r="M53" i="28"/>
  <c r="N53" i="28" s="1"/>
  <c r="E53" i="28" s="1"/>
  <c r="M35" i="28"/>
  <c r="M60" i="28"/>
  <c r="N60" i="28" s="1"/>
  <c r="E60" i="28" s="1"/>
  <c r="M59" i="28"/>
  <c r="N59" i="28" s="1"/>
  <c r="E59" i="28" s="1"/>
  <c r="M52" i="28"/>
  <c r="N52" i="28" s="1"/>
  <c r="E52" i="28" s="1"/>
  <c r="M18" i="28"/>
  <c r="N18" i="28" s="1"/>
  <c r="E18" i="28" s="1"/>
  <c r="M43" i="28"/>
  <c r="N43" i="28" s="1"/>
  <c r="E43" i="28" s="1"/>
  <c r="M49" i="28"/>
  <c r="N49" i="28" s="1"/>
  <c r="E49" i="28" s="1"/>
  <c r="N37" i="28"/>
  <c r="E37" i="28" s="1"/>
  <c r="M30" i="28"/>
  <c r="N30" i="28" s="1"/>
  <c r="E30" i="28" s="1"/>
  <c r="M38" i="28"/>
  <c r="N38" i="28" s="1"/>
  <c r="E38" i="28" s="1"/>
  <c r="M44" i="28"/>
  <c r="M28" i="28"/>
  <c r="N28" i="28" s="1"/>
  <c r="E28" i="28" s="1"/>
  <c r="N55" i="28"/>
  <c r="E55" i="28" s="1"/>
  <c r="N29" i="28"/>
  <c r="E29" i="28" s="1"/>
  <c r="M13" i="28"/>
  <c r="M23" i="28"/>
  <c r="M48" i="28"/>
  <c r="N48" i="28" s="1"/>
  <c r="E48" i="28" s="1"/>
  <c r="M62" i="28"/>
  <c r="N62" i="28" s="1"/>
  <c r="E62" i="28" s="1"/>
  <c r="M19" i="28"/>
  <c r="N19" i="28" s="1"/>
  <c r="E19" i="28" s="1"/>
  <c r="M24" i="28"/>
  <c r="N24" i="28" s="1"/>
  <c r="E24" i="28" s="1"/>
  <c r="M25" i="28"/>
  <c r="N25" i="28" s="1"/>
  <c r="E25" i="28" s="1"/>
  <c r="M31" i="28"/>
  <c r="N31" i="28" s="1"/>
  <c r="E31" i="28" s="1"/>
  <c r="M54" i="28"/>
  <c r="N54" i="28" s="1"/>
  <c r="E54" i="28" s="1"/>
  <c r="M26" i="28"/>
  <c r="N26" i="28" s="1"/>
  <c r="E26" i="28" s="1"/>
  <c r="M34" i="28"/>
  <c r="N34" i="28" s="1"/>
  <c r="E34" i="28" s="1"/>
  <c r="N47" i="28"/>
  <c r="E47" i="28" s="1"/>
  <c r="N21" i="28"/>
  <c r="E21" i="28" s="1"/>
  <c r="M56" i="28"/>
  <c r="N56" i="28" s="1"/>
  <c r="E56" i="28" s="1"/>
  <c r="M27" i="28"/>
  <c r="N27" i="28" s="1"/>
  <c r="E27" i="28" s="1"/>
  <c r="N10" i="28"/>
  <c r="M29" i="28"/>
  <c r="N22" i="28"/>
  <c r="E22" i="28" s="1"/>
  <c r="M32" i="28"/>
  <c r="N32" i="28" s="1"/>
  <c r="E32" i="28" s="1"/>
  <c r="M55" i="28"/>
  <c r="M39" i="28"/>
  <c r="M15" i="28"/>
  <c r="N15" i="28" s="1"/>
  <c r="E15" i="28" s="1"/>
  <c r="M58" i="28"/>
  <c r="N58" i="28" s="1"/>
  <c r="E58" i="28" s="1"/>
  <c r="N39" i="28"/>
  <c r="E39" i="28" s="1"/>
  <c r="N13" i="28"/>
  <c r="E13" i="28" s="1"/>
  <c r="N51" i="28"/>
  <c r="E51" i="28" s="1"/>
  <c r="M10" i="28"/>
  <c r="M45" i="28"/>
  <c r="N45" i="28" s="1"/>
  <c r="E45" i="28" s="1"/>
  <c r="M33" i="28"/>
  <c r="N33" i="28" s="1"/>
  <c r="E33" i="28" s="1"/>
  <c r="M61" i="28"/>
  <c r="N61" i="28" s="1"/>
  <c r="E61" i="28" s="1"/>
  <c r="L49" i="27"/>
  <c r="M30" i="27"/>
  <c r="M24" i="27"/>
  <c r="M16" i="27"/>
  <c r="L42" i="27"/>
  <c r="L33" i="27"/>
  <c r="N33" i="27" s="1"/>
  <c r="E33" i="27" s="1"/>
  <c r="L28" i="27"/>
  <c r="N28" i="27" s="1"/>
  <c r="E28" i="27" s="1"/>
  <c r="M62" i="27"/>
  <c r="M27" i="27"/>
  <c r="L54" i="27"/>
  <c r="M34" i="27"/>
  <c r="M22" i="27"/>
  <c r="M33" i="27"/>
  <c r="M28" i="27"/>
  <c r="L17" i="27"/>
  <c r="M61" i="27"/>
  <c r="L44" i="27"/>
  <c r="M31" i="27"/>
  <c r="L30" i="27"/>
  <c r="N30" i="27" s="1"/>
  <c r="E30" i="27" s="1"/>
  <c r="L14" i="27"/>
  <c r="L46" i="27"/>
  <c r="M43" i="27"/>
  <c r="M29" i="27"/>
  <c r="M23" i="27"/>
  <c r="I7" i="27"/>
  <c r="M10" i="27"/>
  <c r="M50" i="27"/>
  <c r="L58" i="27"/>
  <c r="M26" i="27"/>
  <c r="I6" i="27"/>
  <c r="L62" i="27" s="1"/>
  <c r="N62" i="27" s="1"/>
  <c r="E62" i="27" s="1"/>
  <c r="L10" i="27"/>
  <c r="N10" i="27" s="1"/>
  <c r="L50" i="27"/>
  <c r="N50" i="27" s="1"/>
  <c r="E50" i="27" s="1"/>
  <c r="L11" i="27"/>
  <c r="L43" i="27"/>
  <c r="N43" i="27" s="1"/>
  <c r="E43" i="27" s="1"/>
  <c r="L26" i="27"/>
  <c r="L27" i="27"/>
  <c r="N27" i="27" s="1"/>
  <c r="E27" i="27" s="1"/>
  <c r="B6" i="26"/>
  <c r="B7" i="26"/>
  <c r="E10" i="26"/>
  <c r="G10" i="26"/>
  <c r="H10" i="26"/>
  <c r="I10" i="26"/>
  <c r="J10" i="26" s="1"/>
  <c r="K10" i="26" s="1"/>
  <c r="G11" i="26"/>
  <c r="H11" i="26"/>
  <c r="I11" i="26" s="1"/>
  <c r="J11" i="26" s="1"/>
  <c r="K11" i="26" s="1"/>
  <c r="G12" i="26"/>
  <c r="H12" i="26"/>
  <c r="I12" i="26" s="1"/>
  <c r="J12" i="26" s="1"/>
  <c r="K12" i="26" s="1"/>
  <c r="G13" i="26"/>
  <c r="H13" i="26"/>
  <c r="I13" i="26"/>
  <c r="J13" i="26"/>
  <c r="K13" i="26"/>
  <c r="G14" i="26"/>
  <c r="H14" i="26"/>
  <c r="I14" i="26"/>
  <c r="J14" i="26"/>
  <c r="K14" i="26"/>
  <c r="G15" i="26"/>
  <c r="H15" i="26"/>
  <c r="I15" i="26"/>
  <c r="J15" i="26"/>
  <c r="K15" i="26"/>
  <c r="G16" i="26"/>
  <c r="H16" i="26"/>
  <c r="I16" i="26" s="1"/>
  <c r="J16" i="26" s="1"/>
  <c r="K16" i="26" s="1"/>
  <c r="G17" i="26"/>
  <c r="H17" i="26"/>
  <c r="I17" i="26"/>
  <c r="J17" i="26"/>
  <c r="K17" i="26" s="1"/>
  <c r="G18" i="26"/>
  <c r="H18" i="26"/>
  <c r="I18" i="26"/>
  <c r="J18" i="26" s="1"/>
  <c r="K18" i="26" s="1"/>
  <c r="G19" i="26"/>
  <c r="H19" i="26"/>
  <c r="I19" i="26" s="1"/>
  <c r="J19" i="26" s="1"/>
  <c r="K19" i="26" s="1"/>
  <c r="G20" i="26"/>
  <c r="H20" i="26"/>
  <c r="I20" i="26" s="1"/>
  <c r="J20" i="26" s="1"/>
  <c r="K20" i="26" s="1"/>
  <c r="G21" i="26"/>
  <c r="H21" i="26"/>
  <c r="I21" i="26"/>
  <c r="J21" i="26"/>
  <c r="K21" i="26"/>
  <c r="G22" i="26"/>
  <c r="H22" i="26"/>
  <c r="I22" i="26"/>
  <c r="J22" i="26"/>
  <c r="K22" i="26"/>
  <c r="G23" i="26"/>
  <c r="H23" i="26"/>
  <c r="I23" i="26"/>
  <c r="J23" i="26"/>
  <c r="K23" i="26"/>
  <c r="G24" i="26"/>
  <c r="H24" i="26"/>
  <c r="I24" i="26"/>
  <c r="J24" i="26" s="1"/>
  <c r="K24" i="26" s="1"/>
  <c r="G25" i="26"/>
  <c r="H25" i="26"/>
  <c r="I25" i="26"/>
  <c r="J25" i="26"/>
  <c r="K25" i="26" s="1"/>
  <c r="G26" i="26"/>
  <c r="H26" i="26"/>
  <c r="I26" i="26" s="1"/>
  <c r="J26" i="26" s="1"/>
  <c r="K26" i="26" s="1"/>
  <c r="G27" i="26"/>
  <c r="H27" i="26"/>
  <c r="I27" i="26" s="1"/>
  <c r="J27" i="26" s="1"/>
  <c r="K27" i="26" s="1"/>
  <c r="G28" i="26"/>
  <c r="H28" i="26"/>
  <c r="I28" i="26" s="1"/>
  <c r="J28" i="26" s="1"/>
  <c r="K28" i="26" s="1"/>
  <c r="G29" i="26"/>
  <c r="H29" i="26"/>
  <c r="I29" i="26"/>
  <c r="J29" i="26"/>
  <c r="K29" i="26"/>
  <c r="G30" i="26"/>
  <c r="H30" i="26"/>
  <c r="I30" i="26"/>
  <c r="J30" i="26"/>
  <c r="K30" i="26"/>
  <c r="G31" i="26"/>
  <c r="H31" i="26"/>
  <c r="I31" i="26"/>
  <c r="J31" i="26" s="1"/>
  <c r="K31" i="26" s="1"/>
  <c r="G32" i="26"/>
  <c r="H32" i="26"/>
  <c r="I32" i="26"/>
  <c r="J32" i="26"/>
  <c r="K32" i="26" s="1"/>
  <c r="G33" i="26"/>
  <c r="H33" i="26"/>
  <c r="I33" i="26"/>
  <c r="J33" i="26"/>
  <c r="K33" i="26" s="1"/>
  <c r="G34" i="26"/>
  <c r="H34" i="26"/>
  <c r="I34" i="26" s="1"/>
  <c r="J34" i="26" s="1"/>
  <c r="K34" i="26" s="1"/>
  <c r="G35" i="26"/>
  <c r="H35" i="26"/>
  <c r="I35" i="26" s="1"/>
  <c r="J35" i="26" s="1"/>
  <c r="K35" i="26" s="1"/>
  <c r="G36" i="26"/>
  <c r="H36" i="26"/>
  <c r="I36" i="26" s="1"/>
  <c r="J36" i="26" s="1"/>
  <c r="K36" i="26" s="1"/>
  <c r="G37" i="26"/>
  <c r="H37" i="26"/>
  <c r="I37" i="26"/>
  <c r="J37" i="26"/>
  <c r="K37" i="26"/>
  <c r="G38" i="26"/>
  <c r="H38" i="26"/>
  <c r="I38" i="26"/>
  <c r="J38" i="26"/>
  <c r="K38" i="26"/>
  <c r="G39" i="26"/>
  <c r="H39" i="26"/>
  <c r="I39" i="26"/>
  <c r="J39" i="26" s="1"/>
  <c r="K39" i="26" s="1"/>
  <c r="G40" i="26"/>
  <c r="H40" i="26"/>
  <c r="I40" i="26"/>
  <c r="J40" i="26"/>
  <c r="K40" i="26"/>
  <c r="G41" i="26"/>
  <c r="H41" i="26"/>
  <c r="I41" i="26"/>
  <c r="J41" i="26"/>
  <c r="K41" i="26" s="1"/>
  <c r="G42" i="26"/>
  <c r="H42" i="26"/>
  <c r="I42" i="26"/>
  <c r="J42" i="26" s="1"/>
  <c r="K42" i="26" s="1"/>
  <c r="G43" i="26"/>
  <c r="H43" i="26"/>
  <c r="I43" i="26" s="1"/>
  <c r="J43" i="26" s="1"/>
  <c r="K43" i="26" s="1"/>
  <c r="G44" i="26"/>
  <c r="H44" i="26"/>
  <c r="I44" i="26" s="1"/>
  <c r="J44" i="26" s="1"/>
  <c r="K44" i="26" s="1"/>
  <c r="G45" i="26"/>
  <c r="H45" i="26"/>
  <c r="I45" i="26"/>
  <c r="J45" i="26"/>
  <c r="K45" i="26"/>
  <c r="G46" i="26"/>
  <c r="H46" i="26"/>
  <c r="I46" i="26"/>
  <c r="J46" i="26"/>
  <c r="K46" i="26" s="1"/>
  <c r="G47" i="26"/>
  <c r="H47" i="26"/>
  <c r="I47" i="26"/>
  <c r="J47" i="26"/>
  <c r="K47" i="26" s="1"/>
  <c r="G48" i="26"/>
  <c r="H48" i="26"/>
  <c r="I48" i="26"/>
  <c r="J48" i="26"/>
  <c r="K48" i="26"/>
  <c r="G49" i="26"/>
  <c r="H49" i="26"/>
  <c r="I49" i="26" s="1"/>
  <c r="J49" i="26" s="1"/>
  <c r="K49" i="26" s="1"/>
  <c r="G50" i="26"/>
  <c r="H50" i="26"/>
  <c r="I50" i="26"/>
  <c r="J50" i="26" s="1"/>
  <c r="K50" i="26" s="1"/>
  <c r="G51" i="26"/>
  <c r="H51" i="26"/>
  <c r="I51" i="26" s="1"/>
  <c r="J51" i="26" s="1"/>
  <c r="K51" i="26" s="1"/>
  <c r="G52" i="26"/>
  <c r="H52" i="26"/>
  <c r="I52" i="26" s="1"/>
  <c r="J52" i="26" s="1"/>
  <c r="K52" i="26" s="1"/>
  <c r="G53" i="26"/>
  <c r="H53" i="26"/>
  <c r="I53" i="26"/>
  <c r="J53" i="26"/>
  <c r="K53" i="26"/>
  <c r="G54" i="26"/>
  <c r="H54" i="26"/>
  <c r="I54" i="26"/>
  <c r="J54" i="26"/>
  <c r="K54" i="26" s="1"/>
  <c r="G55" i="26"/>
  <c r="H55" i="26"/>
  <c r="I55" i="26"/>
  <c r="J55" i="26"/>
  <c r="K55" i="26"/>
  <c r="G56" i="26"/>
  <c r="H56" i="26"/>
  <c r="I56" i="26"/>
  <c r="J56" i="26"/>
  <c r="K56" i="26"/>
  <c r="G57" i="26"/>
  <c r="H57" i="26"/>
  <c r="I57" i="26" s="1"/>
  <c r="J57" i="26" s="1"/>
  <c r="K57" i="26" s="1"/>
  <c r="G58" i="26"/>
  <c r="H58" i="26"/>
  <c r="I58" i="26"/>
  <c r="J58" i="26" s="1"/>
  <c r="K58" i="26" s="1"/>
  <c r="G59" i="26"/>
  <c r="H59" i="26"/>
  <c r="I59" i="26" s="1"/>
  <c r="J59" i="26" s="1"/>
  <c r="K59" i="26" s="1"/>
  <c r="G60" i="26"/>
  <c r="H60" i="26"/>
  <c r="I60" i="26" s="1"/>
  <c r="J60" i="26" s="1"/>
  <c r="K60" i="26" s="1"/>
  <c r="G61" i="26"/>
  <c r="H61" i="26"/>
  <c r="I61" i="26"/>
  <c r="J61" i="26"/>
  <c r="K61" i="26"/>
  <c r="G62" i="26"/>
  <c r="H62" i="26"/>
  <c r="I62" i="26"/>
  <c r="J62" i="26"/>
  <c r="K62" i="26"/>
  <c r="N49" i="27" l="1"/>
  <c r="E49" i="27" s="1"/>
  <c r="L51" i="27"/>
  <c r="N51" i="27" s="1"/>
  <c r="E51" i="27" s="1"/>
  <c r="M11" i="27"/>
  <c r="N11" i="27" s="1"/>
  <c r="E11" i="27" s="1"/>
  <c r="M15" i="27"/>
  <c r="M36" i="27"/>
  <c r="M12" i="27"/>
  <c r="M14" i="27"/>
  <c r="N14" i="27" s="1"/>
  <c r="E14" i="27" s="1"/>
  <c r="M37" i="27"/>
  <c r="M51" i="27"/>
  <c r="M38" i="27"/>
  <c r="M40" i="27"/>
  <c r="M39" i="27"/>
  <c r="M21" i="27"/>
  <c r="M35" i="27"/>
  <c r="M47" i="27"/>
  <c r="M49" i="27"/>
  <c r="M52" i="27"/>
  <c r="M32" i="27"/>
  <c r="M46" i="27"/>
  <c r="N46" i="27" s="1"/>
  <c r="E46" i="27" s="1"/>
  <c r="M57" i="27"/>
  <c r="L59" i="27"/>
  <c r="L35" i="27"/>
  <c r="N35" i="27" s="1"/>
  <c r="E35" i="27" s="1"/>
  <c r="M13" i="27"/>
  <c r="M55" i="27"/>
  <c r="M53" i="27"/>
  <c r="M41" i="27"/>
  <c r="M48" i="27"/>
  <c r="M42" i="27"/>
  <c r="N26" i="27"/>
  <c r="E26" i="27" s="1"/>
  <c r="N42" i="27"/>
  <c r="E42" i="27" s="1"/>
  <c r="L23" i="27"/>
  <c r="N23" i="27" s="1"/>
  <c r="E23" i="27" s="1"/>
  <c r="L24" i="27"/>
  <c r="N24" i="27" s="1"/>
  <c r="E24" i="27" s="1"/>
  <c r="L47" i="27"/>
  <c r="N47" i="27" s="1"/>
  <c r="E47" i="27" s="1"/>
  <c r="L48" i="27"/>
  <c r="L39" i="27"/>
  <c r="N39" i="27" s="1"/>
  <c r="E39" i="27" s="1"/>
  <c r="L40" i="27"/>
  <c r="L13" i="27"/>
  <c r="N13" i="27" s="1"/>
  <c r="E13" i="27" s="1"/>
  <c r="L31" i="27"/>
  <c r="N31" i="27" s="1"/>
  <c r="E31" i="27" s="1"/>
  <c r="L32" i="27"/>
  <c r="L52" i="27"/>
  <c r="N52" i="27" s="1"/>
  <c r="E52" i="27" s="1"/>
  <c r="L12" i="27"/>
  <c r="N12" i="27" s="1"/>
  <c r="E12" i="27" s="1"/>
  <c r="L37" i="27"/>
  <c r="L55" i="27"/>
  <c r="L56" i="27"/>
  <c r="L15" i="27"/>
  <c r="N15" i="27" s="1"/>
  <c r="E15" i="27" s="1"/>
  <c r="L16" i="27"/>
  <c r="N16" i="27" s="1"/>
  <c r="E16" i="27" s="1"/>
  <c r="L36" i="27"/>
  <c r="N36" i="27" s="1"/>
  <c r="E36" i="27" s="1"/>
  <c r="L38" i="27"/>
  <c r="N38" i="27" s="1"/>
  <c r="E38" i="27" s="1"/>
  <c r="L41" i="27"/>
  <c r="N41" i="27" s="1"/>
  <c r="E41" i="27" s="1"/>
  <c r="L21" i="27"/>
  <c r="L20" i="27"/>
  <c r="N20" i="27" s="1"/>
  <c r="E20" i="27" s="1"/>
  <c r="L60" i="27"/>
  <c r="L22" i="27"/>
  <c r="N22" i="27" s="1"/>
  <c r="E22" i="27" s="1"/>
  <c r="L25" i="27"/>
  <c r="N25" i="27" s="1"/>
  <c r="E25" i="27" s="1"/>
  <c r="L61" i="27"/>
  <c r="N61" i="27" s="1"/>
  <c r="E61" i="27" s="1"/>
  <c r="L45" i="27"/>
  <c r="N45" i="27" s="1"/>
  <c r="E45" i="27" s="1"/>
  <c r="L18" i="27"/>
  <c r="N18" i="27" s="1"/>
  <c r="E18" i="27" s="1"/>
  <c r="L34" i="27"/>
  <c r="N34" i="27" s="1"/>
  <c r="E34" i="27" s="1"/>
  <c r="M17" i="27"/>
  <c r="N17" i="27" s="1"/>
  <c r="E17" i="27" s="1"/>
  <c r="M58" i="27"/>
  <c r="N58" i="27" s="1"/>
  <c r="E58" i="27" s="1"/>
  <c r="M19" i="27"/>
  <c r="M45" i="27"/>
  <c r="M44" i="27"/>
  <c r="N44" i="27" s="1"/>
  <c r="E44" i="27" s="1"/>
  <c r="L57" i="27"/>
  <c r="N57" i="27" s="1"/>
  <c r="E57" i="27" s="1"/>
  <c r="L29" i="27"/>
  <c r="N29" i="27" s="1"/>
  <c r="E29" i="27" s="1"/>
  <c r="M25" i="27"/>
  <c r="L19" i="27"/>
  <c r="M20" i="27"/>
  <c r="M60" i="27"/>
  <c r="M54" i="27"/>
  <c r="N54" i="27" s="1"/>
  <c r="E54" i="27" s="1"/>
  <c r="M18" i="27"/>
  <c r="M56" i="27"/>
  <c r="M59" i="27"/>
  <c r="L53" i="27"/>
  <c r="L11" i="26"/>
  <c r="L52" i="26"/>
  <c r="L49" i="26"/>
  <c r="M26" i="26"/>
  <c r="L26" i="26"/>
  <c r="L44" i="26"/>
  <c r="M54" i="26"/>
  <c r="M40" i="26"/>
  <c r="M39" i="26"/>
  <c r="M34" i="26"/>
  <c r="L42" i="26"/>
  <c r="L24" i="26"/>
  <c r="I7" i="26"/>
  <c r="M10" i="26"/>
  <c r="L32" i="26"/>
  <c r="L17" i="26"/>
  <c r="L48" i="26"/>
  <c r="L43" i="26"/>
  <c r="M18" i="26"/>
  <c r="L56" i="26"/>
  <c r="N56" i="26" s="1"/>
  <c r="E56" i="26" s="1"/>
  <c r="L57" i="26"/>
  <c r="L16" i="26"/>
  <c r="M56" i="26"/>
  <c r="M25" i="26"/>
  <c r="L50" i="26"/>
  <c r="L58" i="26"/>
  <c r="L40" i="26"/>
  <c r="L35" i="26"/>
  <c r="L10" i="26"/>
  <c r="N10" i="26" s="1"/>
  <c r="I6" i="26"/>
  <c r="L34" i="26" s="1"/>
  <c r="N34" i="26" s="1"/>
  <c r="E34" i="26" s="1"/>
  <c r="L25" i="26"/>
  <c r="L59" i="26"/>
  <c r="L41" i="26"/>
  <c r="L18" i="26"/>
  <c r="B6" i="25"/>
  <c r="B7" i="25"/>
  <c r="E10" i="25"/>
  <c r="G10" i="25"/>
  <c r="H10" i="25"/>
  <c r="I10" i="25"/>
  <c r="J10" i="25" s="1"/>
  <c r="K10" i="25" s="1"/>
  <c r="G11" i="25"/>
  <c r="H11" i="25"/>
  <c r="I11" i="25" s="1"/>
  <c r="J11" i="25" s="1"/>
  <c r="K11" i="25" s="1"/>
  <c r="G12" i="25"/>
  <c r="H12" i="25"/>
  <c r="I12" i="25" s="1"/>
  <c r="J12" i="25" s="1"/>
  <c r="K12" i="25" s="1"/>
  <c r="G13" i="25"/>
  <c r="H13" i="25"/>
  <c r="I13" i="25"/>
  <c r="J13" i="25"/>
  <c r="K13" i="25"/>
  <c r="G14" i="25"/>
  <c r="H14" i="25"/>
  <c r="I14" i="25"/>
  <c r="J14" i="25"/>
  <c r="K14" i="25"/>
  <c r="G15" i="25"/>
  <c r="H15" i="25"/>
  <c r="I15" i="25"/>
  <c r="J15" i="25"/>
  <c r="K15" i="25"/>
  <c r="G16" i="25"/>
  <c r="H16" i="25"/>
  <c r="I16" i="25" s="1"/>
  <c r="J16" i="25" s="1"/>
  <c r="K16" i="25" s="1"/>
  <c r="G17" i="25"/>
  <c r="H17" i="25"/>
  <c r="I17" i="25"/>
  <c r="J17" i="25"/>
  <c r="K17" i="25" s="1"/>
  <c r="G18" i="25"/>
  <c r="H18" i="25"/>
  <c r="I18" i="25"/>
  <c r="J18" i="25" s="1"/>
  <c r="K18" i="25" s="1"/>
  <c r="G19" i="25"/>
  <c r="H19" i="25"/>
  <c r="I19" i="25" s="1"/>
  <c r="J19" i="25" s="1"/>
  <c r="K19" i="25" s="1"/>
  <c r="G20" i="25"/>
  <c r="H20" i="25"/>
  <c r="I20" i="25" s="1"/>
  <c r="J20" i="25" s="1"/>
  <c r="K20" i="25" s="1"/>
  <c r="G21" i="25"/>
  <c r="H21" i="25"/>
  <c r="I21" i="25"/>
  <c r="J21" i="25"/>
  <c r="K21" i="25"/>
  <c r="G22" i="25"/>
  <c r="H22" i="25"/>
  <c r="I22" i="25"/>
  <c r="J22" i="25"/>
  <c r="K22" i="25"/>
  <c r="G23" i="25"/>
  <c r="H23" i="25"/>
  <c r="I23" i="25"/>
  <c r="J23" i="25"/>
  <c r="K23" i="25"/>
  <c r="G24" i="25"/>
  <c r="H24" i="25"/>
  <c r="I24" i="25" s="1"/>
  <c r="J24" i="25" s="1"/>
  <c r="K24" i="25" s="1"/>
  <c r="G25" i="25"/>
  <c r="H25" i="25"/>
  <c r="I25" i="25"/>
  <c r="J25" i="25"/>
  <c r="K25" i="25" s="1"/>
  <c r="G26" i="25"/>
  <c r="H26" i="25"/>
  <c r="I26" i="25"/>
  <c r="J26" i="25" s="1"/>
  <c r="K26" i="25" s="1"/>
  <c r="G27" i="25"/>
  <c r="H27" i="25"/>
  <c r="I27" i="25" s="1"/>
  <c r="J27" i="25" s="1"/>
  <c r="K27" i="25" s="1"/>
  <c r="G28" i="25"/>
  <c r="H28" i="25"/>
  <c r="I28" i="25" s="1"/>
  <c r="J28" i="25" s="1"/>
  <c r="K28" i="25" s="1"/>
  <c r="G29" i="25"/>
  <c r="H29" i="25"/>
  <c r="I29" i="25"/>
  <c r="J29" i="25"/>
  <c r="K29" i="25"/>
  <c r="G30" i="25"/>
  <c r="H30" i="25"/>
  <c r="I30" i="25"/>
  <c r="J30" i="25"/>
  <c r="K30" i="25"/>
  <c r="G31" i="25"/>
  <c r="H31" i="25"/>
  <c r="I31" i="25"/>
  <c r="J31" i="25"/>
  <c r="K31" i="25"/>
  <c r="G32" i="25"/>
  <c r="H32" i="25"/>
  <c r="I32" i="25"/>
  <c r="J32" i="25" s="1"/>
  <c r="K32" i="25" s="1"/>
  <c r="G33" i="25"/>
  <c r="H33" i="25"/>
  <c r="I33" i="25"/>
  <c r="J33" i="25"/>
  <c r="K33" i="25" s="1"/>
  <c r="G34" i="25"/>
  <c r="H34" i="25"/>
  <c r="I34" i="25" s="1"/>
  <c r="J34" i="25" s="1"/>
  <c r="K34" i="25" s="1"/>
  <c r="G35" i="25"/>
  <c r="H35" i="25"/>
  <c r="I35" i="25" s="1"/>
  <c r="J35" i="25" s="1"/>
  <c r="K35" i="25" s="1"/>
  <c r="G36" i="25"/>
  <c r="H36" i="25"/>
  <c r="I36" i="25" s="1"/>
  <c r="J36" i="25" s="1"/>
  <c r="K36" i="25" s="1"/>
  <c r="G37" i="25"/>
  <c r="H37" i="25"/>
  <c r="I37" i="25"/>
  <c r="J37" i="25"/>
  <c r="K37" i="25"/>
  <c r="G38" i="25"/>
  <c r="H38" i="25"/>
  <c r="I38" i="25"/>
  <c r="J38" i="25"/>
  <c r="K38" i="25"/>
  <c r="G39" i="25"/>
  <c r="H39" i="25"/>
  <c r="I39" i="25"/>
  <c r="J39" i="25" s="1"/>
  <c r="K39" i="25" s="1"/>
  <c r="G40" i="25"/>
  <c r="H40" i="25"/>
  <c r="I40" i="25"/>
  <c r="J40" i="25"/>
  <c r="K40" i="25" s="1"/>
  <c r="G41" i="25"/>
  <c r="H41" i="25"/>
  <c r="I41" i="25"/>
  <c r="J41" i="25"/>
  <c r="K41" i="25" s="1"/>
  <c r="G42" i="25"/>
  <c r="H42" i="25"/>
  <c r="I42" i="25" s="1"/>
  <c r="J42" i="25" s="1"/>
  <c r="K42" i="25" s="1"/>
  <c r="G43" i="25"/>
  <c r="H43" i="25"/>
  <c r="I43" i="25" s="1"/>
  <c r="J43" i="25" s="1"/>
  <c r="K43" i="25" s="1"/>
  <c r="G44" i="25"/>
  <c r="H44" i="25"/>
  <c r="I44" i="25" s="1"/>
  <c r="J44" i="25" s="1"/>
  <c r="K44" i="25" s="1"/>
  <c r="G45" i="25"/>
  <c r="H45" i="25"/>
  <c r="I45" i="25"/>
  <c r="J45" i="25"/>
  <c r="K45" i="25"/>
  <c r="G46" i="25"/>
  <c r="H46" i="25"/>
  <c r="I46" i="25"/>
  <c r="J46" i="25"/>
  <c r="K46" i="25"/>
  <c r="G47" i="25"/>
  <c r="H47" i="25"/>
  <c r="I47" i="25"/>
  <c r="J47" i="25" s="1"/>
  <c r="K47" i="25" s="1"/>
  <c r="G48" i="25"/>
  <c r="H48" i="25"/>
  <c r="I48" i="25"/>
  <c r="J48" i="25"/>
  <c r="K48" i="25"/>
  <c r="G49" i="25"/>
  <c r="H49" i="25"/>
  <c r="I49" i="25"/>
  <c r="J49" i="25"/>
  <c r="K49" i="25" s="1"/>
  <c r="G50" i="25"/>
  <c r="H50" i="25"/>
  <c r="I50" i="25"/>
  <c r="J50" i="25" s="1"/>
  <c r="K50" i="25" s="1"/>
  <c r="G51" i="25"/>
  <c r="H51" i="25"/>
  <c r="I51" i="25" s="1"/>
  <c r="J51" i="25" s="1"/>
  <c r="K51" i="25" s="1"/>
  <c r="G52" i="25"/>
  <c r="H52" i="25"/>
  <c r="I52" i="25" s="1"/>
  <c r="J52" i="25" s="1"/>
  <c r="K52" i="25" s="1"/>
  <c r="G53" i="25"/>
  <c r="H53" i="25"/>
  <c r="I53" i="25"/>
  <c r="J53" i="25"/>
  <c r="K53" i="25"/>
  <c r="G54" i="25"/>
  <c r="H54" i="25"/>
  <c r="I54" i="25"/>
  <c r="J54" i="25"/>
  <c r="K54" i="25" s="1"/>
  <c r="G55" i="25"/>
  <c r="H55" i="25"/>
  <c r="I55" i="25"/>
  <c r="J55" i="25"/>
  <c r="K55" i="25" s="1"/>
  <c r="G56" i="25"/>
  <c r="H56" i="25"/>
  <c r="I56" i="25"/>
  <c r="J56" i="25"/>
  <c r="K56" i="25"/>
  <c r="G57" i="25"/>
  <c r="H57" i="25"/>
  <c r="I57" i="25" s="1"/>
  <c r="J57" i="25" s="1"/>
  <c r="K57" i="25" s="1"/>
  <c r="G58" i="25"/>
  <c r="H58" i="25"/>
  <c r="I58" i="25"/>
  <c r="J58" i="25" s="1"/>
  <c r="K58" i="25" s="1"/>
  <c r="G59" i="25"/>
  <c r="H59" i="25"/>
  <c r="I59" i="25" s="1"/>
  <c r="J59" i="25" s="1"/>
  <c r="K59" i="25" s="1"/>
  <c r="G60" i="25"/>
  <c r="H60" i="25"/>
  <c r="I60" i="25" s="1"/>
  <c r="J60" i="25" s="1"/>
  <c r="K60" i="25" s="1"/>
  <c r="G61" i="25"/>
  <c r="H61" i="25"/>
  <c r="I61" i="25"/>
  <c r="J61" i="25"/>
  <c r="K61" i="25"/>
  <c r="G62" i="25"/>
  <c r="H62" i="25"/>
  <c r="I62" i="25"/>
  <c r="J62" i="25"/>
  <c r="K62" i="25" s="1"/>
  <c r="N32" i="27" l="1"/>
  <c r="E32" i="27" s="1"/>
  <c r="N60" i="27"/>
  <c r="E60" i="27" s="1"/>
  <c r="N56" i="27"/>
  <c r="E56" i="27" s="1"/>
  <c r="N40" i="27"/>
  <c r="E40" i="27" s="1"/>
  <c r="N19" i="27"/>
  <c r="E19" i="27" s="1"/>
  <c r="N55" i="27"/>
  <c r="E55" i="27" s="1"/>
  <c r="N59" i="27"/>
  <c r="E59" i="27" s="1"/>
  <c r="N53" i="27"/>
  <c r="E53" i="27" s="1"/>
  <c r="N21" i="27"/>
  <c r="E21" i="27" s="1"/>
  <c r="N37" i="27"/>
  <c r="E37" i="27" s="1"/>
  <c r="N48" i="27"/>
  <c r="E48" i="27" s="1"/>
  <c r="M44" i="26"/>
  <c r="M53" i="26"/>
  <c r="M59" i="26"/>
  <c r="M28" i="26"/>
  <c r="M38" i="26"/>
  <c r="M43" i="26"/>
  <c r="N43" i="26" s="1"/>
  <c r="E43" i="26" s="1"/>
  <c r="M20" i="26"/>
  <c r="M29" i="26"/>
  <c r="M21" i="26"/>
  <c r="M22" i="26"/>
  <c r="M36" i="26"/>
  <c r="M45" i="26"/>
  <c r="M51" i="26"/>
  <c r="M37" i="26"/>
  <c r="M30" i="26"/>
  <c r="M35" i="26"/>
  <c r="N35" i="26" s="1"/>
  <c r="E35" i="26" s="1"/>
  <c r="M12" i="26"/>
  <c r="M27" i="26"/>
  <c r="M13" i="26"/>
  <c r="M19" i="26"/>
  <c r="M14" i="26"/>
  <c r="N44" i="26"/>
  <c r="E44" i="26" s="1"/>
  <c r="N18" i="26"/>
  <c r="E18" i="26" s="1"/>
  <c r="N11" i="26"/>
  <c r="E11" i="26" s="1"/>
  <c r="M15" i="26"/>
  <c r="N17" i="26"/>
  <c r="E17" i="26" s="1"/>
  <c r="M24" i="26"/>
  <c r="N24" i="26" s="1"/>
  <c r="E24" i="26" s="1"/>
  <c r="N59" i="26"/>
  <c r="E59" i="26" s="1"/>
  <c r="M33" i="26"/>
  <c r="N26" i="26"/>
  <c r="E26" i="26" s="1"/>
  <c r="N25" i="26"/>
  <c r="E25" i="26" s="1"/>
  <c r="L33" i="26"/>
  <c r="M41" i="26"/>
  <c r="M49" i="26"/>
  <c r="N49" i="26" s="1"/>
  <c r="E49" i="26" s="1"/>
  <c r="M46" i="26"/>
  <c r="M52" i="26"/>
  <c r="N52" i="26" s="1"/>
  <c r="E52" i="26" s="1"/>
  <c r="M11" i="26"/>
  <c r="N40" i="26"/>
  <c r="E40" i="26" s="1"/>
  <c r="M57" i="26"/>
  <c r="N57" i="26" s="1"/>
  <c r="E57" i="26" s="1"/>
  <c r="N58" i="26"/>
  <c r="E58" i="26" s="1"/>
  <c r="M17" i="26"/>
  <c r="M55" i="26"/>
  <c r="M61" i="26"/>
  <c r="N41" i="26"/>
  <c r="E41" i="26" s="1"/>
  <c r="M48" i="26"/>
  <c r="N48" i="26" s="1"/>
  <c r="E48" i="26" s="1"/>
  <c r="N42" i="26"/>
  <c r="E42" i="26" s="1"/>
  <c r="M16" i="26"/>
  <c r="N16" i="26" s="1"/>
  <c r="E16" i="26" s="1"/>
  <c r="M32" i="26"/>
  <c r="N32" i="26" s="1"/>
  <c r="E32" i="26" s="1"/>
  <c r="M23" i="26"/>
  <c r="M58" i="26"/>
  <c r="M31" i="26"/>
  <c r="M42" i="26"/>
  <c r="L55" i="26"/>
  <c r="N55" i="26" s="1"/>
  <c r="E55" i="26" s="1"/>
  <c r="L61" i="26"/>
  <c r="N61" i="26" s="1"/>
  <c r="E61" i="26" s="1"/>
  <c r="L62" i="26"/>
  <c r="L46" i="26"/>
  <c r="L31" i="26"/>
  <c r="L37" i="26"/>
  <c r="L20" i="26"/>
  <c r="N20" i="26" s="1"/>
  <c r="E20" i="26" s="1"/>
  <c r="L23" i="26"/>
  <c r="N23" i="26" s="1"/>
  <c r="E23" i="26" s="1"/>
  <c r="L30" i="26"/>
  <c r="N30" i="26" s="1"/>
  <c r="E30" i="26" s="1"/>
  <c r="L12" i="26"/>
  <c r="N12" i="26" s="1"/>
  <c r="E12" i="26" s="1"/>
  <c r="L15" i="26"/>
  <c r="L21" i="26"/>
  <c r="L22" i="26"/>
  <c r="L13" i="26"/>
  <c r="L14" i="26"/>
  <c r="L47" i="26"/>
  <c r="L53" i="26"/>
  <c r="N53" i="26" s="1"/>
  <c r="E53" i="26" s="1"/>
  <c r="L54" i="26"/>
  <c r="N54" i="26" s="1"/>
  <c r="E54" i="26" s="1"/>
  <c r="L36" i="26"/>
  <c r="L39" i="26"/>
  <c r="N39" i="26" s="1"/>
  <c r="E39" i="26" s="1"/>
  <c r="L45" i="26"/>
  <c r="L28" i="26"/>
  <c r="L38" i="26"/>
  <c r="L29" i="26"/>
  <c r="N29" i="26" s="1"/>
  <c r="E29" i="26" s="1"/>
  <c r="L60" i="26"/>
  <c r="N60" i="26" s="1"/>
  <c r="E60" i="26" s="1"/>
  <c r="L19" i="26"/>
  <c r="N19" i="26" s="1"/>
  <c r="E19" i="26" s="1"/>
  <c r="L51" i="26"/>
  <c r="L27" i="26"/>
  <c r="M50" i="26"/>
  <c r="N50" i="26" s="1"/>
  <c r="E50" i="26" s="1"/>
  <c r="M62" i="26"/>
  <c r="M60" i="26"/>
  <c r="M47" i="26"/>
  <c r="M32" i="25"/>
  <c r="M19" i="25"/>
  <c r="M34" i="25"/>
  <c r="M54" i="25"/>
  <c r="L16" i="25"/>
  <c r="L11" i="25"/>
  <c r="L40" i="25"/>
  <c r="M23" i="25"/>
  <c r="L48" i="25"/>
  <c r="I6" i="25"/>
  <c r="L10" i="25"/>
  <c r="L56" i="25"/>
  <c r="L51" i="25"/>
  <c r="L33" i="25"/>
  <c r="L18" i="25"/>
  <c r="L34" i="25"/>
  <c r="M58" i="25"/>
  <c r="M25" i="25"/>
  <c r="L50" i="25"/>
  <c r="L27" i="25"/>
  <c r="I7" i="25"/>
  <c r="L58" i="25"/>
  <c r="N58" i="25" s="1"/>
  <c r="E58" i="25" s="1"/>
  <c r="M41" i="25"/>
  <c r="L35" i="25"/>
  <c r="L25" i="25"/>
  <c r="L49" i="25"/>
  <c r="L26" i="25"/>
  <c r="B6" i="24"/>
  <c r="B7" i="24"/>
  <c r="E10" i="24"/>
  <c r="G10" i="24"/>
  <c r="H10" i="24"/>
  <c r="I10" i="24"/>
  <c r="J10" i="24" s="1"/>
  <c r="K10" i="24" s="1"/>
  <c r="G11" i="24"/>
  <c r="H11" i="24"/>
  <c r="I11" i="24" s="1"/>
  <c r="J11" i="24" s="1"/>
  <c r="K11" i="24" s="1"/>
  <c r="G12" i="24"/>
  <c r="H12" i="24"/>
  <c r="I12" i="24"/>
  <c r="J12" i="24" s="1"/>
  <c r="K12" i="24" s="1"/>
  <c r="G13" i="24"/>
  <c r="H13" i="24"/>
  <c r="I13" i="24" s="1"/>
  <c r="J13" i="24" s="1"/>
  <c r="K13" i="24" s="1"/>
  <c r="G14" i="24"/>
  <c r="H14" i="24"/>
  <c r="I14" i="24"/>
  <c r="J14" i="24"/>
  <c r="K14" i="24"/>
  <c r="G15" i="24"/>
  <c r="H15" i="24"/>
  <c r="I15" i="24"/>
  <c r="J15" i="24"/>
  <c r="K15" i="24"/>
  <c r="G16" i="24"/>
  <c r="H16" i="24"/>
  <c r="I16" i="24"/>
  <c r="J16" i="24"/>
  <c r="K16" i="24"/>
  <c r="G17" i="24"/>
  <c r="H17" i="24"/>
  <c r="I17" i="24" s="1"/>
  <c r="J17" i="24" s="1"/>
  <c r="K17" i="24" s="1"/>
  <c r="G18" i="24"/>
  <c r="H18" i="24"/>
  <c r="I18" i="24"/>
  <c r="J18" i="24" s="1"/>
  <c r="K18" i="24" s="1"/>
  <c r="G19" i="24"/>
  <c r="H19" i="24"/>
  <c r="I19" i="24" s="1"/>
  <c r="J19" i="24" s="1"/>
  <c r="K19" i="24" s="1"/>
  <c r="G20" i="24"/>
  <c r="H20" i="24"/>
  <c r="I20" i="24"/>
  <c r="J20" i="24" s="1"/>
  <c r="K20" i="24" s="1"/>
  <c r="G21" i="24"/>
  <c r="H21" i="24"/>
  <c r="I21" i="24" s="1"/>
  <c r="J21" i="24" s="1"/>
  <c r="K21" i="24" s="1"/>
  <c r="G22" i="24"/>
  <c r="H22" i="24"/>
  <c r="I22" i="24"/>
  <c r="J22" i="24"/>
  <c r="K22" i="24"/>
  <c r="G23" i="24"/>
  <c r="H23" i="24"/>
  <c r="I23" i="24"/>
  <c r="J23" i="24"/>
  <c r="K23" i="24" s="1"/>
  <c r="G24" i="24"/>
  <c r="H24" i="24"/>
  <c r="I24" i="24"/>
  <c r="J24" i="24"/>
  <c r="K24" i="24" s="1"/>
  <c r="G25" i="24"/>
  <c r="H25" i="24"/>
  <c r="I25" i="24"/>
  <c r="J25" i="24"/>
  <c r="K25" i="24" s="1"/>
  <c r="G26" i="24"/>
  <c r="H26" i="24"/>
  <c r="I26" i="24"/>
  <c r="J26" i="24" s="1"/>
  <c r="K26" i="24" s="1"/>
  <c r="G27" i="24"/>
  <c r="H27" i="24"/>
  <c r="I27" i="24" s="1"/>
  <c r="J27" i="24" s="1"/>
  <c r="K27" i="24" s="1"/>
  <c r="G28" i="24"/>
  <c r="H28" i="24"/>
  <c r="I28" i="24"/>
  <c r="J28" i="24" s="1"/>
  <c r="K28" i="24" s="1"/>
  <c r="G29" i="24"/>
  <c r="H29" i="24"/>
  <c r="I29" i="24" s="1"/>
  <c r="J29" i="24" s="1"/>
  <c r="K29" i="24" s="1"/>
  <c r="G30" i="24"/>
  <c r="H30" i="24"/>
  <c r="I30" i="24"/>
  <c r="J30" i="24"/>
  <c r="K30" i="24"/>
  <c r="G31" i="24"/>
  <c r="H31" i="24"/>
  <c r="I31" i="24"/>
  <c r="J31" i="24"/>
  <c r="K31" i="24"/>
  <c r="G32" i="24"/>
  <c r="H32" i="24"/>
  <c r="I32" i="24"/>
  <c r="J32" i="24" s="1"/>
  <c r="K32" i="24" s="1"/>
  <c r="G33" i="24"/>
  <c r="H33" i="24"/>
  <c r="I33" i="24"/>
  <c r="J33" i="24"/>
  <c r="K33" i="24" s="1"/>
  <c r="G34" i="24"/>
  <c r="H34" i="24"/>
  <c r="I34" i="24" s="1"/>
  <c r="J34" i="24" s="1"/>
  <c r="K34" i="24" s="1"/>
  <c r="G35" i="24"/>
  <c r="H35" i="24"/>
  <c r="I35" i="24" s="1"/>
  <c r="J35" i="24" s="1"/>
  <c r="K35" i="24" s="1"/>
  <c r="G36" i="24"/>
  <c r="H36" i="24"/>
  <c r="I36" i="24"/>
  <c r="J36" i="24" s="1"/>
  <c r="K36" i="24" s="1"/>
  <c r="G37" i="24"/>
  <c r="H37" i="24"/>
  <c r="I37" i="24" s="1"/>
  <c r="J37" i="24" s="1"/>
  <c r="K37" i="24" s="1"/>
  <c r="G38" i="24"/>
  <c r="H38" i="24"/>
  <c r="I38" i="24"/>
  <c r="J38" i="24"/>
  <c r="K38" i="24"/>
  <c r="G39" i="24"/>
  <c r="H39" i="24"/>
  <c r="I39" i="24"/>
  <c r="J39" i="24"/>
  <c r="K39" i="24"/>
  <c r="G40" i="24"/>
  <c r="H40" i="24"/>
  <c r="I40" i="24"/>
  <c r="J40" i="24"/>
  <c r="K40" i="24" s="1"/>
  <c r="G41" i="24"/>
  <c r="H41" i="24"/>
  <c r="I41" i="24"/>
  <c r="J41" i="24"/>
  <c r="K41" i="24" s="1"/>
  <c r="G42" i="24"/>
  <c r="H42" i="24"/>
  <c r="I42" i="24"/>
  <c r="J42" i="24" s="1"/>
  <c r="K42" i="24" s="1"/>
  <c r="G43" i="24"/>
  <c r="H43" i="24"/>
  <c r="I43" i="24" s="1"/>
  <c r="J43" i="24" s="1"/>
  <c r="K43" i="24" s="1"/>
  <c r="G44" i="24"/>
  <c r="H44" i="24"/>
  <c r="I44" i="24"/>
  <c r="J44" i="24" s="1"/>
  <c r="K44" i="24" s="1"/>
  <c r="G45" i="24"/>
  <c r="H45" i="24"/>
  <c r="I45" i="24" s="1"/>
  <c r="J45" i="24" s="1"/>
  <c r="K45" i="24" s="1"/>
  <c r="G46" i="24"/>
  <c r="H46" i="24"/>
  <c r="I46" i="24"/>
  <c r="J46" i="24"/>
  <c r="K46" i="24"/>
  <c r="G47" i="24"/>
  <c r="H47" i="24"/>
  <c r="I47" i="24"/>
  <c r="J47" i="24"/>
  <c r="K47" i="24"/>
  <c r="G48" i="24"/>
  <c r="H48" i="24"/>
  <c r="I48" i="24"/>
  <c r="J48" i="24" s="1"/>
  <c r="K48" i="24" s="1"/>
  <c r="G49" i="24"/>
  <c r="H49" i="24"/>
  <c r="I49" i="24"/>
  <c r="J49" i="24"/>
  <c r="K49" i="24" s="1"/>
  <c r="G50" i="24"/>
  <c r="H50" i="24"/>
  <c r="I50" i="24" s="1"/>
  <c r="J50" i="24" s="1"/>
  <c r="K50" i="24" s="1"/>
  <c r="G51" i="24"/>
  <c r="H51" i="24"/>
  <c r="I51" i="24" s="1"/>
  <c r="J51" i="24" s="1"/>
  <c r="K51" i="24" s="1"/>
  <c r="G52" i="24"/>
  <c r="H52" i="24"/>
  <c r="I52" i="24"/>
  <c r="J52" i="24" s="1"/>
  <c r="K52" i="24" s="1"/>
  <c r="G53" i="24"/>
  <c r="H53" i="24"/>
  <c r="I53" i="24" s="1"/>
  <c r="J53" i="24" s="1"/>
  <c r="K53" i="24" s="1"/>
  <c r="G54" i="24"/>
  <c r="H54" i="24"/>
  <c r="I54" i="24"/>
  <c r="J54" i="24"/>
  <c r="K54" i="24"/>
  <c r="G55" i="24"/>
  <c r="H55" i="24"/>
  <c r="I55" i="24"/>
  <c r="J55" i="24"/>
  <c r="K55" i="24"/>
  <c r="G56" i="24"/>
  <c r="H56" i="24"/>
  <c r="I56" i="24"/>
  <c r="J56" i="24"/>
  <c r="K56" i="24"/>
  <c r="G57" i="24"/>
  <c r="H57" i="24"/>
  <c r="I57" i="24" s="1"/>
  <c r="J57" i="24" s="1"/>
  <c r="K57" i="24" s="1"/>
  <c r="G58" i="24"/>
  <c r="H58" i="24"/>
  <c r="I58" i="24"/>
  <c r="J58" i="24" s="1"/>
  <c r="K58" i="24" s="1"/>
  <c r="G59" i="24"/>
  <c r="H59" i="24"/>
  <c r="I59" i="24" s="1"/>
  <c r="J59" i="24" s="1"/>
  <c r="K59" i="24" s="1"/>
  <c r="G60" i="24"/>
  <c r="H60" i="24"/>
  <c r="I60" i="24"/>
  <c r="J60" i="24" s="1"/>
  <c r="K60" i="24" s="1"/>
  <c r="G61" i="24"/>
  <c r="H61" i="24"/>
  <c r="I61" i="24" s="1"/>
  <c r="J61" i="24" s="1"/>
  <c r="K61" i="24"/>
  <c r="G62" i="24"/>
  <c r="H62" i="24"/>
  <c r="I62" i="24"/>
  <c r="J62" i="24"/>
  <c r="K62" i="24"/>
  <c r="N47" i="26" l="1"/>
  <c r="E47" i="26" s="1"/>
  <c r="N28" i="26"/>
  <c r="E28" i="26" s="1"/>
  <c r="N37" i="26"/>
  <c r="E37" i="26" s="1"/>
  <c r="N22" i="26"/>
  <c r="E22" i="26" s="1"/>
  <c r="N27" i="26"/>
  <c r="E27" i="26" s="1"/>
  <c r="N21" i="26"/>
  <c r="E21" i="26" s="1"/>
  <c r="N46" i="26"/>
  <c r="E46" i="26" s="1"/>
  <c r="N38" i="26"/>
  <c r="E38" i="26" s="1"/>
  <c r="N14" i="26"/>
  <c r="E14" i="26" s="1"/>
  <c r="N13" i="26"/>
  <c r="E13" i="26" s="1"/>
  <c r="N33" i="26"/>
  <c r="E33" i="26" s="1"/>
  <c r="N45" i="26"/>
  <c r="E45" i="26" s="1"/>
  <c r="N31" i="26"/>
  <c r="E31" i="26" s="1"/>
  <c r="N51" i="26"/>
  <c r="E51" i="26" s="1"/>
  <c r="N36" i="26"/>
  <c r="E36" i="26" s="1"/>
  <c r="N15" i="26"/>
  <c r="E15" i="26" s="1"/>
  <c r="N62" i="26"/>
  <c r="E62" i="26" s="1"/>
  <c r="M44" i="25"/>
  <c r="M53" i="25"/>
  <c r="M59" i="25"/>
  <c r="M45" i="25"/>
  <c r="M51" i="25"/>
  <c r="N51" i="25" s="1"/>
  <c r="E51" i="25" s="1"/>
  <c r="M28" i="25"/>
  <c r="M37" i="25"/>
  <c r="M38" i="25"/>
  <c r="M20" i="25"/>
  <c r="M29" i="25"/>
  <c r="M30" i="25"/>
  <c r="M35" i="25"/>
  <c r="N35" i="25" s="1"/>
  <c r="E35" i="25" s="1"/>
  <c r="M12" i="25"/>
  <c r="M52" i="25"/>
  <c r="M61" i="25"/>
  <c r="M36" i="25"/>
  <c r="M46" i="25"/>
  <c r="M43" i="25"/>
  <c r="M21" i="25"/>
  <c r="M22" i="25"/>
  <c r="M27" i="25"/>
  <c r="M17" i="25"/>
  <c r="M42" i="25"/>
  <c r="M10" i="25"/>
  <c r="N10" i="25"/>
  <c r="M15" i="25"/>
  <c r="M48" i="25"/>
  <c r="M13" i="25"/>
  <c r="N25" i="25"/>
  <c r="E25" i="25" s="1"/>
  <c r="N27" i="25"/>
  <c r="E27" i="25" s="1"/>
  <c r="N18" i="25"/>
  <c r="E18" i="25" s="1"/>
  <c r="L44" i="25"/>
  <c r="N44" i="25" s="1"/>
  <c r="E44" i="25" s="1"/>
  <c r="L53" i="25"/>
  <c r="N53" i="25" s="1"/>
  <c r="E53" i="25" s="1"/>
  <c r="L39" i="25"/>
  <c r="L46" i="25"/>
  <c r="N46" i="25" s="1"/>
  <c r="E46" i="25" s="1"/>
  <c r="L37" i="25"/>
  <c r="L20" i="25"/>
  <c r="N20" i="25" s="1"/>
  <c r="E20" i="25" s="1"/>
  <c r="L23" i="25"/>
  <c r="N23" i="25" s="1"/>
  <c r="E23" i="25" s="1"/>
  <c r="L29" i="25"/>
  <c r="N29" i="25" s="1"/>
  <c r="E29" i="25" s="1"/>
  <c r="L12" i="25"/>
  <c r="L15" i="25"/>
  <c r="L22" i="25"/>
  <c r="L55" i="25"/>
  <c r="L61" i="25"/>
  <c r="L62" i="25"/>
  <c r="N62" i="25" s="1"/>
  <c r="E62" i="25" s="1"/>
  <c r="L47" i="25"/>
  <c r="L54" i="25"/>
  <c r="N54" i="25" s="1"/>
  <c r="E54" i="25" s="1"/>
  <c r="L36" i="25"/>
  <c r="L45" i="25"/>
  <c r="L28" i="25"/>
  <c r="L31" i="25"/>
  <c r="N31" i="25" s="1"/>
  <c r="E31" i="25" s="1"/>
  <c r="L38" i="25"/>
  <c r="L30" i="25"/>
  <c r="N30" i="25" s="1"/>
  <c r="E30" i="25" s="1"/>
  <c r="L21" i="25"/>
  <c r="N21" i="25" s="1"/>
  <c r="E21" i="25" s="1"/>
  <c r="L13" i="25"/>
  <c r="N13" i="25" s="1"/>
  <c r="E13" i="25" s="1"/>
  <c r="L14" i="25"/>
  <c r="L19" i="25"/>
  <c r="N19" i="25" s="1"/>
  <c r="E19" i="25" s="1"/>
  <c r="L57" i="25"/>
  <c r="M16" i="25"/>
  <c r="N16" i="25" s="1"/>
  <c r="E16" i="25" s="1"/>
  <c r="M24" i="25"/>
  <c r="M49" i="25"/>
  <c r="L32" i="25"/>
  <c r="N32" i="25" s="1"/>
  <c r="E32" i="25" s="1"/>
  <c r="L41" i="25"/>
  <c r="N41" i="25" s="1"/>
  <c r="E41" i="25" s="1"/>
  <c r="M18" i="25"/>
  <c r="L24" i="25"/>
  <c r="M60" i="25"/>
  <c r="M39" i="25"/>
  <c r="M40" i="25"/>
  <c r="L17" i="25"/>
  <c r="M33" i="25"/>
  <c r="N33" i="25" s="1"/>
  <c r="E33" i="25" s="1"/>
  <c r="L59" i="25"/>
  <c r="N59" i="25" s="1"/>
  <c r="E59" i="25" s="1"/>
  <c r="M31" i="25"/>
  <c r="L42" i="25"/>
  <c r="L52" i="25"/>
  <c r="M55" i="25"/>
  <c r="M11" i="25"/>
  <c r="N48" i="25"/>
  <c r="E48" i="25" s="1"/>
  <c r="N11" i="25"/>
  <c r="E11" i="25" s="1"/>
  <c r="N34" i="25"/>
  <c r="E34" i="25" s="1"/>
  <c r="N40" i="25"/>
  <c r="E40" i="25" s="1"/>
  <c r="M57" i="25"/>
  <c r="N49" i="25"/>
  <c r="E49" i="25" s="1"/>
  <c r="M50" i="25"/>
  <c r="N50" i="25" s="1"/>
  <c r="E50" i="25" s="1"/>
  <c r="M62" i="25"/>
  <c r="M26" i="25"/>
  <c r="N26" i="25" s="1"/>
  <c r="E26" i="25" s="1"/>
  <c r="L43" i="25"/>
  <c r="N43" i="25" s="1"/>
  <c r="E43" i="25" s="1"/>
  <c r="M56" i="25"/>
  <c r="N56" i="25" s="1"/>
  <c r="E56" i="25" s="1"/>
  <c r="M47" i="25"/>
  <c r="M14" i="25"/>
  <c r="L60" i="25"/>
  <c r="M61" i="24"/>
  <c r="M48" i="24"/>
  <c r="M46" i="24"/>
  <c r="M17" i="24"/>
  <c r="M24" i="24"/>
  <c r="M62" i="24"/>
  <c r="M57" i="24"/>
  <c r="M53" i="24"/>
  <c r="M40" i="24"/>
  <c r="M54" i="24"/>
  <c r="M34" i="24"/>
  <c r="L60" i="24"/>
  <c r="M59" i="24"/>
  <c r="M45" i="24"/>
  <c r="M23" i="24"/>
  <c r="M55" i="24"/>
  <c r="L48" i="24"/>
  <c r="N48" i="24" s="1"/>
  <c r="E48" i="24" s="1"/>
  <c r="L44" i="24"/>
  <c r="M26" i="24"/>
  <c r="M58" i="24"/>
  <c r="M56" i="24"/>
  <c r="M47" i="24"/>
  <c r="L32" i="24"/>
  <c r="L26" i="24"/>
  <c r="N26" i="24" s="1"/>
  <c r="E26" i="24" s="1"/>
  <c r="M43" i="24"/>
  <c r="M25" i="24"/>
  <c r="L58" i="24"/>
  <c r="N58" i="24" s="1"/>
  <c r="E58" i="24" s="1"/>
  <c r="L43" i="24"/>
  <c r="N43" i="24" s="1"/>
  <c r="E43" i="24" s="1"/>
  <c r="L41" i="24"/>
  <c r="N41" i="24" s="1"/>
  <c r="E41" i="24" s="1"/>
  <c r="M35" i="24"/>
  <c r="M31" i="24"/>
  <c r="I6" i="24"/>
  <c r="L10" i="24"/>
  <c r="N10" i="24" s="1"/>
  <c r="L35" i="24"/>
  <c r="L33" i="24"/>
  <c r="N33" i="24" s="1"/>
  <c r="E33" i="24" s="1"/>
  <c r="M27" i="24"/>
  <c r="M49" i="24"/>
  <c r="M16" i="24"/>
  <c r="L57" i="24"/>
  <c r="N57" i="24" s="1"/>
  <c r="E57" i="24" s="1"/>
  <c r="M41" i="24"/>
  <c r="L40" i="24"/>
  <c r="N40" i="24" s="1"/>
  <c r="E40" i="24" s="1"/>
  <c r="M51" i="24"/>
  <c r="M33" i="24"/>
  <c r="I7" i="24"/>
  <c r="M10" i="24"/>
  <c r="L51" i="24"/>
  <c r="L49" i="24"/>
  <c r="N49" i="24" s="1"/>
  <c r="E49" i="24" s="1"/>
  <c r="M39" i="24"/>
  <c r="L24" i="24"/>
  <c r="N24" i="24" s="1"/>
  <c r="E24" i="24" s="1"/>
  <c r="M42" i="24"/>
  <c r="L25" i="24"/>
  <c r="N25" i="24" s="1"/>
  <c r="E25" i="24" s="1"/>
  <c r="M19" i="24"/>
  <c r="M15" i="24"/>
  <c r="L59" i="24"/>
  <c r="N59" i="24" s="1"/>
  <c r="E59" i="24" s="1"/>
  <c r="L50" i="24"/>
  <c r="M11" i="24"/>
  <c r="B6" i="23"/>
  <c r="B7" i="23"/>
  <c r="E10" i="23"/>
  <c r="G10" i="23"/>
  <c r="I6" i="23" s="1"/>
  <c r="L13" i="23" s="1"/>
  <c r="H10" i="23"/>
  <c r="I10" i="23"/>
  <c r="J10" i="23" s="1"/>
  <c r="K10" i="23" s="1"/>
  <c r="L10" i="23"/>
  <c r="G11" i="23"/>
  <c r="H11" i="23"/>
  <c r="I11" i="23" s="1"/>
  <c r="J11" i="23" s="1"/>
  <c r="K11" i="23"/>
  <c r="L11" i="23"/>
  <c r="G12" i="23"/>
  <c r="H12" i="23"/>
  <c r="I12" i="23"/>
  <c r="J12" i="23"/>
  <c r="K12" i="23"/>
  <c r="L12" i="23"/>
  <c r="G13" i="23"/>
  <c r="H13" i="23"/>
  <c r="I13" i="23"/>
  <c r="J13" i="23"/>
  <c r="K13" i="23"/>
  <c r="G14" i="23"/>
  <c r="H14" i="23"/>
  <c r="I14" i="23"/>
  <c r="J14" i="23"/>
  <c r="K14" i="23"/>
  <c r="G15" i="23"/>
  <c r="H15" i="23"/>
  <c r="I15" i="23"/>
  <c r="J15" i="23"/>
  <c r="K15" i="23"/>
  <c r="L15" i="23"/>
  <c r="G16" i="23"/>
  <c r="H16" i="23"/>
  <c r="I16" i="23"/>
  <c r="J16" i="23"/>
  <c r="K16" i="23"/>
  <c r="G17" i="23"/>
  <c r="H17" i="23"/>
  <c r="I17" i="23"/>
  <c r="J17" i="23"/>
  <c r="K17" i="23" s="1"/>
  <c r="G18" i="23"/>
  <c r="L18" i="23" s="1"/>
  <c r="H18" i="23"/>
  <c r="I18" i="23"/>
  <c r="J18" i="23" s="1"/>
  <c r="K18" i="23" s="1"/>
  <c r="G19" i="23"/>
  <c r="L19" i="23" s="1"/>
  <c r="H19" i="23"/>
  <c r="I19" i="23" s="1"/>
  <c r="J19" i="23" s="1"/>
  <c r="K19" i="23" s="1"/>
  <c r="G20" i="23"/>
  <c r="L20" i="23" s="1"/>
  <c r="H20" i="23"/>
  <c r="I20" i="23"/>
  <c r="J20" i="23"/>
  <c r="K20" i="23"/>
  <c r="G21" i="23"/>
  <c r="H21" i="23"/>
  <c r="I21" i="23"/>
  <c r="J21" i="23"/>
  <c r="K21" i="23"/>
  <c r="G22" i="23"/>
  <c r="H22" i="23"/>
  <c r="I22" i="23" s="1"/>
  <c r="J22" i="23" s="1"/>
  <c r="K22" i="23" s="1"/>
  <c r="G23" i="23"/>
  <c r="L23" i="23" s="1"/>
  <c r="H23" i="23"/>
  <c r="I23" i="23"/>
  <c r="J23" i="23" s="1"/>
  <c r="K23" i="23" s="1"/>
  <c r="G24" i="23"/>
  <c r="L24" i="23" s="1"/>
  <c r="H24" i="23"/>
  <c r="I24" i="23"/>
  <c r="J24" i="23"/>
  <c r="K24" i="23" s="1"/>
  <c r="G25" i="23"/>
  <c r="H25" i="23"/>
  <c r="I25" i="23"/>
  <c r="J25" i="23"/>
  <c r="K25" i="23" s="1"/>
  <c r="G26" i="23"/>
  <c r="H26" i="23"/>
  <c r="I26" i="23"/>
  <c r="J26" i="23" s="1"/>
  <c r="K26" i="23" s="1"/>
  <c r="L26" i="23"/>
  <c r="G27" i="23"/>
  <c r="H27" i="23"/>
  <c r="I27" i="23" s="1"/>
  <c r="J27" i="23" s="1"/>
  <c r="K27" i="23"/>
  <c r="L27" i="23"/>
  <c r="G28" i="23"/>
  <c r="H28" i="23"/>
  <c r="I28" i="23"/>
  <c r="J28" i="23"/>
  <c r="K28" i="23"/>
  <c r="L28" i="23"/>
  <c r="G29" i="23"/>
  <c r="H29" i="23"/>
  <c r="I29" i="23"/>
  <c r="J29" i="23"/>
  <c r="K29" i="23"/>
  <c r="L29" i="23"/>
  <c r="G30" i="23"/>
  <c r="H30" i="23"/>
  <c r="I30" i="23"/>
  <c r="J30" i="23"/>
  <c r="K30" i="23"/>
  <c r="L30" i="23"/>
  <c r="G31" i="23"/>
  <c r="H31" i="23"/>
  <c r="I31" i="23"/>
  <c r="J31" i="23"/>
  <c r="K31" i="23"/>
  <c r="L31" i="23"/>
  <c r="G32" i="23"/>
  <c r="L32" i="23" s="1"/>
  <c r="H32" i="23"/>
  <c r="I32" i="23"/>
  <c r="J32" i="23"/>
  <c r="K32" i="23"/>
  <c r="G33" i="23"/>
  <c r="L33" i="23" s="1"/>
  <c r="H33" i="23"/>
  <c r="I33" i="23" s="1"/>
  <c r="J33" i="23" s="1"/>
  <c r="K33" i="23" s="1"/>
  <c r="G34" i="23"/>
  <c r="L34" i="23" s="1"/>
  <c r="H34" i="23"/>
  <c r="I34" i="23"/>
  <c r="J34" i="23" s="1"/>
  <c r="K34" i="23" s="1"/>
  <c r="G35" i="23"/>
  <c r="H35" i="23"/>
  <c r="I35" i="23" s="1"/>
  <c r="J35" i="23" s="1"/>
  <c r="K35" i="23"/>
  <c r="L35" i="23"/>
  <c r="G36" i="23"/>
  <c r="L36" i="23" s="1"/>
  <c r="H36" i="23"/>
  <c r="I36" i="23"/>
  <c r="J36" i="23"/>
  <c r="K36" i="23"/>
  <c r="G37" i="23"/>
  <c r="H37" i="23"/>
  <c r="I37" i="23"/>
  <c r="J37" i="23"/>
  <c r="K37" i="23" s="1"/>
  <c r="G38" i="23"/>
  <c r="H38" i="23"/>
  <c r="I38" i="23"/>
  <c r="J38" i="23"/>
  <c r="K38" i="23" s="1"/>
  <c r="G39" i="23"/>
  <c r="L39" i="23" s="1"/>
  <c r="H39" i="23"/>
  <c r="I39" i="23"/>
  <c r="J39" i="23"/>
  <c r="K39" i="23"/>
  <c r="G40" i="23"/>
  <c r="H40" i="23"/>
  <c r="I40" i="23"/>
  <c r="J40" i="23"/>
  <c r="K40" i="23"/>
  <c r="G41" i="23"/>
  <c r="H41" i="23"/>
  <c r="I41" i="23"/>
  <c r="J41" i="23"/>
  <c r="K41" i="23" s="1"/>
  <c r="G42" i="23"/>
  <c r="H42" i="23"/>
  <c r="I42" i="23"/>
  <c r="J42" i="23" s="1"/>
  <c r="K42" i="23" s="1"/>
  <c r="G43" i="23"/>
  <c r="L43" i="23" s="1"/>
  <c r="H43" i="23"/>
  <c r="I43" i="23" s="1"/>
  <c r="J43" i="23" s="1"/>
  <c r="K43" i="23"/>
  <c r="G44" i="23"/>
  <c r="L44" i="23" s="1"/>
  <c r="H44" i="23"/>
  <c r="I44" i="23"/>
  <c r="J44" i="23"/>
  <c r="K44" i="23"/>
  <c r="G45" i="23"/>
  <c r="H45" i="23"/>
  <c r="I45" i="23"/>
  <c r="J45" i="23"/>
  <c r="K45" i="23"/>
  <c r="L45" i="23"/>
  <c r="G46" i="23"/>
  <c r="H46" i="23"/>
  <c r="I46" i="23"/>
  <c r="J46" i="23"/>
  <c r="K46" i="23"/>
  <c r="L46" i="23"/>
  <c r="G47" i="23"/>
  <c r="L47" i="23" s="1"/>
  <c r="H47" i="23"/>
  <c r="I47" i="23" s="1"/>
  <c r="J47" i="23" s="1"/>
  <c r="K47" i="23" s="1"/>
  <c r="G48" i="23"/>
  <c r="L48" i="23" s="1"/>
  <c r="H48" i="23"/>
  <c r="I48" i="23"/>
  <c r="J48" i="23" s="1"/>
  <c r="K48" i="23" s="1"/>
  <c r="G49" i="23"/>
  <c r="L49" i="23" s="1"/>
  <c r="H49" i="23"/>
  <c r="I49" i="23"/>
  <c r="J49" i="23"/>
  <c r="K49" i="23" s="1"/>
  <c r="G50" i="23"/>
  <c r="H50" i="23"/>
  <c r="I50" i="23"/>
  <c r="J50" i="23" s="1"/>
  <c r="K50" i="23" s="1"/>
  <c r="L50" i="23"/>
  <c r="G51" i="23"/>
  <c r="H51" i="23"/>
  <c r="I51" i="23" s="1"/>
  <c r="J51" i="23" s="1"/>
  <c r="K51" i="23"/>
  <c r="L51" i="23"/>
  <c r="G52" i="23"/>
  <c r="H52" i="23"/>
  <c r="I52" i="23"/>
  <c r="J52" i="23"/>
  <c r="K52" i="23"/>
  <c r="L52" i="23"/>
  <c r="G53" i="23"/>
  <c r="H53" i="23"/>
  <c r="I53" i="23"/>
  <c r="J53" i="23"/>
  <c r="K53" i="23"/>
  <c r="L53" i="23"/>
  <c r="G54" i="23"/>
  <c r="H54" i="23"/>
  <c r="I54" i="23"/>
  <c r="J54" i="23"/>
  <c r="K54" i="23"/>
  <c r="L54" i="23"/>
  <c r="G55" i="23"/>
  <c r="H55" i="23"/>
  <c r="I55" i="23"/>
  <c r="J55" i="23"/>
  <c r="K55" i="23"/>
  <c r="L55" i="23"/>
  <c r="G56" i="23"/>
  <c r="H56" i="23"/>
  <c r="I56" i="23"/>
  <c r="J56" i="23"/>
  <c r="K56" i="23"/>
  <c r="G57" i="23"/>
  <c r="L57" i="23" s="1"/>
  <c r="H57" i="23"/>
  <c r="I57" i="23"/>
  <c r="J57" i="23"/>
  <c r="K57" i="23" s="1"/>
  <c r="G58" i="23"/>
  <c r="L58" i="23" s="1"/>
  <c r="H58" i="23"/>
  <c r="I58" i="23" s="1"/>
  <c r="J58" i="23" s="1"/>
  <c r="K58" i="23" s="1"/>
  <c r="G59" i="23"/>
  <c r="L59" i="23" s="1"/>
  <c r="H59" i="23"/>
  <c r="I59" i="23" s="1"/>
  <c r="J59" i="23" s="1"/>
  <c r="K59" i="23"/>
  <c r="G60" i="23"/>
  <c r="L60" i="23" s="1"/>
  <c r="H60" i="23"/>
  <c r="I60" i="23"/>
  <c r="J60" i="23"/>
  <c r="K60" i="23" s="1"/>
  <c r="G61" i="23"/>
  <c r="H61" i="23"/>
  <c r="I61" i="23"/>
  <c r="J61" i="23" s="1"/>
  <c r="K61" i="23" s="1"/>
  <c r="G62" i="23"/>
  <c r="L62" i="23" s="1"/>
  <c r="H62" i="23"/>
  <c r="I62" i="23"/>
  <c r="J62" i="23" s="1"/>
  <c r="K62" i="23" s="1"/>
  <c r="N17" i="25" l="1"/>
  <c r="E17" i="25" s="1"/>
  <c r="N55" i="25"/>
  <c r="E55" i="25" s="1"/>
  <c r="N24" i="25"/>
  <c r="E24" i="25" s="1"/>
  <c r="N47" i="25"/>
  <c r="E47" i="25" s="1"/>
  <c r="N38" i="25"/>
  <c r="E38" i="25" s="1"/>
  <c r="N61" i="25"/>
  <c r="E61" i="25" s="1"/>
  <c r="N37" i="25"/>
  <c r="E37" i="25" s="1"/>
  <c r="N52" i="25"/>
  <c r="E52" i="25" s="1"/>
  <c r="N57" i="25"/>
  <c r="E57" i="25" s="1"/>
  <c r="N28" i="25"/>
  <c r="E28" i="25" s="1"/>
  <c r="N22" i="25"/>
  <c r="E22" i="25" s="1"/>
  <c r="N39" i="25"/>
  <c r="E39" i="25" s="1"/>
  <c r="N42" i="25"/>
  <c r="E42" i="25" s="1"/>
  <c r="N45" i="25"/>
  <c r="E45" i="25" s="1"/>
  <c r="N15" i="25"/>
  <c r="E15" i="25" s="1"/>
  <c r="N60" i="25"/>
  <c r="E60" i="25" s="1"/>
  <c r="N14" i="25"/>
  <c r="E14" i="25" s="1"/>
  <c r="N36" i="25"/>
  <c r="E36" i="25" s="1"/>
  <c r="N12" i="25"/>
  <c r="E12" i="25" s="1"/>
  <c r="N35" i="24"/>
  <c r="E35" i="24" s="1"/>
  <c r="L55" i="24"/>
  <c r="N55" i="24" s="1"/>
  <c r="E55" i="24" s="1"/>
  <c r="L53" i="24"/>
  <c r="N53" i="24" s="1"/>
  <c r="E53" i="24" s="1"/>
  <c r="L54" i="24"/>
  <c r="N54" i="24" s="1"/>
  <c r="E54" i="24" s="1"/>
  <c r="L21" i="24"/>
  <c r="L31" i="24"/>
  <c r="N31" i="24" s="1"/>
  <c r="E31" i="24" s="1"/>
  <c r="L39" i="24"/>
  <c r="N39" i="24" s="1"/>
  <c r="E39" i="24" s="1"/>
  <c r="L37" i="24"/>
  <c r="L47" i="24"/>
  <c r="N47" i="24" s="1"/>
  <c r="E47" i="24" s="1"/>
  <c r="L46" i="24"/>
  <c r="N46" i="24" s="1"/>
  <c r="E46" i="24" s="1"/>
  <c r="L62" i="24"/>
  <c r="N62" i="24" s="1"/>
  <c r="E62" i="24" s="1"/>
  <c r="L45" i="24"/>
  <c r="N45" i="24" s="1"/>
  <c r="E45" i="24" s="1"/>
  <c r="L61" i="24"/>
  <c r="N61" i="24" s="1"/>
  <c r="E61" i="24" s="1"/>
  <c r="L15" i="24"/>
  <c r="N15" i="24" s="1"/>
  <c r="E15" i="24" s="1"/>
  <c r="L13" i="24"/>
  <c r="N13" i="24" s="1"/>
  <c r="E13" i="24" s="1"/>
  <c r="L14" i="24"/>
  <c r="L23" i="24"/>
  <c r="N23" i="24" s="1"/>
  <c r="E23" i="24" s="1"/>
  <c r="L52" i="24"/>
  <c r="L22" i="24"/>
  <c r="N22" i="24" s="1"/>
  <c r="E22" i="24" s="1"/>
  <c r="L29" i="24"/>
  <c r="N29" i="24" s="1"/>
  <c r="E29" i="24" s="1"/>
  <c r="L30" i="24"/>
  <c r="N30" i="24" s="1"/>
  <c r="E30" i="24" s="1"/>
  <c r="L38" i="24"/>
  <c r="N38" i="24" s="1"/>
  <c r="E38" i="24" s="1"/>
  <c r="L18" i="24"/>
  <c r="N18" i="24" s="1"/>
  <c r="E18" i="24" s="1"/>
  <c r="L27" i="24"/>
  <c r="N27" i="24" s="1"/>
  <c r="E27" i="24" s="1"/>
  <c r="M36" i="24"/>
  <c r="M22" i="24"/>
  <c r="M38" i="24"/>
  <c r="M13" i="24"/>
  <c r="M14" i="24"/>
  <c r="M52" i="24"/>
  <c r="M21" i="24"/>
  <c r="M12" i="24"/>
  <c r="M29" i="24"/>
  <c r="M30" i="24"/>
  <c r="M20" i="24"/>
  <c r="M37" i="24"/>
  <c r="L42" i="24"/>
  <c r="N42" i="24" s="1"/>
  <c r="E42" i="24" s="1"/>
  <c r="L12" i="24"/>
  <c r="N12" i="24" s="1"/>
  <c r="E12" i="24" s="1"/>
  <c r="L20" i="24"/>
  <c r="N20" i="24" s="1"/>
  <c r="E20" i="24" s="1"/>
  <c r="M18" i="24"/>
  <c r="M28" i="24"/>
  <c r="M50" i="24"/>
  <c r="N50" i="24" s="1"/>
  <c r="E50" i="24" s="1"/>
  <c r="M44" i="24"/>
  <c r="N44" i="24" s="1"/>
  <c r="E44" i="24" s="1"/>
  <c r="N51" i="24"/>
  <c r="E51" i="24" s="1"/>
  <c r="L34" i="24"/>
  <c r="N34" i="24" s="1"/>
  <c r="E34" i="24" s="1"/>
  <c r="N60" i="24"/>
  <c r="E60" i="24" s="1"/>
  <c r="N32" i="24"/>
  <c r="E32" i="24" s="1"/>
  <c r="L17" i="24"/>
  <c r="N17" i="24" s="1"/>
  <c r="E17" i="24" s="1"/>
  <c r="L28" i="24"/>
  <c r="L16" i="24"/>
  <c r="N16" i="24" s="1"/>
  <c r="E16" i="24" s="1"/>
  <c r="L19" i="24"/>
  <c r="N19" i="24" s="1"/>
  <c r="E19" i="24" s="1"/>
  <c r="L56" i="24"/>
  <c r="N56" i="24" s="1"/>
  <c r="E56" i="24" s="1"/>
  <c r="L36" i="24"/>
  <c r="N36" i="24" s="1"/>
  <c r="E36" i="24" s="1"/>
  <c r="L11" i="24"/>
  <c r="N11" i="24" s="1"/>
  <c r="E11" i="24" s="1"/>
  <c r="M60" i="24"/>
  <c r="M32" i="24"/>
  <c r="M49" i="23"/>
  <c r="N49" i="23" s="1"/>
  <c r="E49" i="23" s="1"/>
  <c r="M38" i="23"/>
  <c r="M36" i="23"/>
  <c r="N36" i="23" s="1"/>
  <c r="E36" i="23" s="1"/>
  <c r="N24" i="23"/>
  <c r="E24" i="23" s="1"/>
  <c r="M19" i="23"/>
  <c r="M34" i="23"/>
  <c r="N34" i="23" s="1"/>
  <c r="E34" i="23" s="1"/>
  <c r="M23" i="23"/>
  <c r="N23" i="23" s="1"/>
  <c r="E23" i="23" s="1"/>
  <c r="N19" i="23"/>
  <c r="E19" i="23" s="1"/>
  <c r="M53" i="23"/>
  <c r="N53" i="23" s="1"/>
  <c r="E53" i="23" s="1"/>
  <c r="N32" i="23"/>
  <c r="E32" i="23" s="1"/>
  <c r="M13" i="23"/>
  <c r="M10" i="23"/>
  <c r="N10" i="23" s="1"/>
  <c r="N54" i="23"/>
  <c r="E54" i="23" s="1"/>
  <c r="M62" i="23"/>
  <c r="M54" i="23"/>
  <c r="M48" i="23"/>
  <c r="N48" i="23" s="1"/>
  <c r="E48" i="23" s="1"/>
  <c r="M33" i="23"/>
  <c r="N33" i="23" s="1"/>
  <c r="E33" i="23" s="1"/>
  <c r="M22" i="23"/>
  <c r="N13" i="23"/>
  <c r="E13" i="23" s="1"/>
  <c r="M24" i="23"/>
  <c r="M14" i="23"/>
  <c r="N62" i="23"/>
  <c r="E62" i="23" s="1"/>
  <c r="M59" i="23"/>
  <c r="N59" i="23" s="1"/>
  <c r="E59" i="23" s="1"/>
  <c r="M61" i="23"/>
  <c r="M47" i="23"/>
  <c r="N47" i="23" s="1"/>
  <c r="E47" i="23" s="1"/>
  <c r="N15" i="23"/>
  <c r="E15" i="23" s="1"/>
  <c r="M15" i="23"/>
  <c r="M55" i="23"/>
  <c r="N55" i="23" s="1"/>
  <c r="E55" i="23" s="1"/>
  <c r="M16" i="23"/>
  <c r="M56" i="23"/>
  <c r="L42" i="23"/>
  <c r="M32" i="23"/>
  <c r="L25" i="23"/>
  <c r="L22" i="23"/>
  <c r="N22" i="23" s="1"/>
  <c r="E22" i="23" s="1"/>
  <c r="L21" i="23"/>
  <c r="L61" i="23"/>
  <c r="N61" i="23" s="1"/>
  <c r="E61" i="23" s="1"/>
  <c r="L40" i="23"/>
  <c r="I7" i="23"/>
  <c r="L41" i="23"/>
  <c r="L38" i="23"/>
  <c r="L37" i="23"/>
  <c r="L16" i="23"/>
  <c r="L56" i="23"/>
  <c r="L17" i="23"/>
  <c r="L14" i="23"/>
  <c r="B6" i="22"/>
  <c r="B7" i="22"/>
  <c r="E10" i="22"/>
  <c r="G10" i="22"/>
  <c r="H10" i="22"/>
  <c r="I10" i="22"/>
  <c r="J10" i="22" s="1"/>
  <c r="K10" i="22" s="1"/>
  <c r="G11" i="22"/>
  <c r="H11" i="22"/>
  <c r="I11" i="22" s="1"/>
  <c r="J11" i="22" s="1"/>
  <c r="K11" i="22" s="1"/>
  <c r="G12" i="22"/>
  <c r="H12" i="22"/>
  <c r="I12" i="22"/>
  <c r="J12" i="22" s="1"/>
  <c r="K12" i="22" s="1"/>
  <c r="G13" i="22"/>
  <c r="H13" i="22"/>
  <c r="I13" i="22" s="1"/>
  <c r="J13" i="22" s="1"/>
  <c r="K13" i="22" s="1"/>
  <c r="G14" i="22"/>
  <c r="H14" i="22"/>
  <c r="I14" i="22"/>
  <c r="J14" i="22"/>
  <c r="K14" i="22"/>
  <c r="G15" i="22"/>
  <c r="H15" i="22"/>
  <c r="I15" i="22"/>
  <c r="J15" i="22"/>
  <c r="K15" i="22" s="1"/>
  <c r="G16" i="22"/>
  <c r="H16" i="22"/>
  <c r="I16" i="22"/>
  <c r="J16" i="22"/>
  <c r="K16" i="22"/>
  <c r="G17" i="22"/>
  <c r="H17" i="22"/>
  <c r="I17" i="22"/>
  <c r="J17" i="22"/>
  <c r="K17" i="22" s="1"/>
  <c r="G18" i="22"/>
  <c r="H18" i="22"/>
  <c r="I18" i="22"/>
  <c r="J18" i="22" s="1"/>
  <c r="K18" i="22" s="1"/>
  <c r="G19" i="22"/>
  <c r="H19" i="22"/>
  <c r="I19" i="22" s="1"/>
  <c r="J19" i="22" s="1"/>
  <c r="K19" i="22" s="1"/>
  <c r="G20" i="22"/>
  <c r="H20" i="22"/>
  <c r="I20" i="22"/>
  <c r="J20" i="22" s="1"/>
  <c r="K20" i="22" s="1"/>
  <c r="G21" i="22"/>
  <c r="H21" i="22"/>
  <c r="I21" i="22" s="1"/>
  <c r="J21" i="22" s="1"/>
  <c r="K21" i="22" s="1"/>
  <c r="G22" i="22"/>
  <c r="H22" i="22"/>
  <c r="I22" i="22"/>
  <c r="J22" i="22"/>
  <c r="K22" i="22"/>
  <c r="G23" i="22"/>
  <c r="H23" i="22"/>
  <c r="I23" i="22"/>
  <c r="J23" i="22" s="1"/>
  <c r="K23" i="22" s="1"/>
  <c r="G24" i="22"/>
  <c r="H24" i="22"/>
  <c r="I24" i="22"/>
  <c r="J24" i="22"/>
  <c r="K24" i="22" s="1"/>
  <c r="G25" i="22"/>
  <c r="H25" i="22"/>
  <c r="I25" i="22"/>
  <c r="J25" i="22"/>
  <c r="K25" i="22" s="1"/>
  <c r="G26" i="22"/>
  <c r="H26" i="22"/>
  <c r="I26" i="22" s="1"/>
  <c r="J26" i="22" s="1"/>
  <c r="K26" i="22" s="1"/>
  <c r="G27" i="22"/>
  <c r="H27" i="22"/>
  <c r="I27" i="22" s="1"/>
  <c r="J27" i="22" s="1"/>
  <c r="K27" i="22" s="1"/>
  <c r="G28" i="22"/>
  <c r="H28" i="22"/>
  <c r="I28" i="22"/>
  <c r="J28" i="22" s="1"/>
  <c r="K28" i="22" s="1"/>
  <c r="G29" i="22"/>
  <c r="H29" i="22"/>
  <c r="I29" i="22" s="1"/>
  <c r="J29" i="22" s="1"/>
  <c r="K29" i="22" s="1"/>
  <c r="G30" i="22"/>
  <c r="H30" i="22"/>
  <c r="I30" i="22"/>
  <c r="J30" i="22"/>
  <c r="K30" i="22" s="1"/>
  <c r="G31" i="22"/>
  <c r="H31" i="22"/>
  <c r="I31" i="22"/>
  <c r="J31" i="22"/>
  <c r="K31" i="22" s="1"/>
  <c r="G32" i="22"/>
  <c r="H32" i="22"/>
  <c r="I32" i="22"/>
  <c r="J32" i="22"/>
  <c r="K32" i="22"/>
  <c r="G33" i="22"/>
  <c r="H33" i="22"/>
  <c r="I33" i="22" s="1"/>
  <c r="J33" i="22" s="1"/>
  <c r="K33" i="22" s="1"/>
  <c r="G34" i="22"/>
  <c r="H34" i="22"/>
  <c r="I34" i="22"/>
  <c r="J34" i="22" s="1"/>
  <c r="K34" i="22" s="1"/>
  <c r="G35" i="22"/>
  <c r="H35" i="22"/>
  <c r="I35" i="22" s="1"/>
  <c r="J35" i="22" s="1"/>
  <c r="K35" i="22" s="1"/>
  <c r="G36" i="22"/>
  <c r="H36" i="22"/>
  <c r="I36" i="22"/>
  <c r="J36" i="22" s="1"/>
  <c r="K36" i="22" s="1"/>
  <c r="G37" i="22"/>
  <c r="H37" i="22"/>
  <c r="I37" i="22" s="1"/>
  <c r="J37" i="22" s="1"/>
  <c r="K37" i="22"/>
  <c r="G38" i="22"/>
  <c r="H38" i="22"/>
  <c r="I38" i="22"/>
  <c r="J38" i="22"/>
  <c r="K38" i="22"/>
  <c r="G39" i="22"/>
  <c r="H39" i="22"/>
  <c r="I39" i="22"/>
  <c r="J39" i="22"/>
  <c r="K39" i="22"/>
  <c r="G40" i="22"/>
  <c r="H40" i="22"/>
  <c r="I40" i="22"/>
  <c r="J40" i="22"/>
  <c r="K40" i="22"/>
  <c r="G41" i="22"/>
  <c r="H41" i="22"/>
  <c r="I41" i="22"/>
  <c r="J41" i="22" s="1"/>
  <c r="K41" i="22" s="1"/>
  <c r="G42" i="22"/>
  <c r="H42" i="22"/>
  <c r="I42" i="22"/>
  <c r="J42" i="22" s="1"/>
  <c r="K42" i="22" s="1"/>
  <c r="G43" i="22"/>
  <c r="H43" i="22"/>
  <c r="I43" i="22" s="1"/>
  <c r="J43" i="22" s="1"/>
  <c r="K43" i="22" s="1"/>
  <c r="G44" i="22"/>
  <c r="H44" i="22"/>
  <c r="I44" i="22"/>
  <c r="J44" i="22" s="1"/>
  <c r="K44" i="22" s="1"/>
  <c r="G45" i="22"/>
  <c r="H45" i="22"/>
  <c r="I45" i="22" s="1"/>
  <c r="J45" i="22" s="1"/>
  <c r="K45" i="22"/>
  <c r="G46" i="22"/>
  <c r="H46" i="22"/>
  <c r="I46" i="22"/>
  <c r="J46" i="22"/>
  <c r="K46" i="22"/>
  <c r="G47" i="22"/>
  <c r="H47" i="22"/>
  <c r="I47" i="22"/>
  <c r="J47" i="22"/>
  <c r="K47" i="22"/>
  <c r="G48" i="22"/>
  <c r="H48" i="22"/>
  <c r="I48" i="22" s="1"/>
  <c r="J48" i="22" s="1"/>
  <c r="K48" i="22" s="1"/>
  <c r="G49" i="22"/>
  <c r="H49" i="22"/>
  <c r="I49" i="22"/>
  <c r="J49" i="22"/>
  <c r="K49" i="22" s="1"/>
  <c r="G50" i="22"/>
  <c r="H50" i="22"/>
  <c r="I50" i="22"/>
  <c r="J50" i="22" s="1"/>
  <c r="K50" i="22" s="1"/>
  <c r="G51" i="22"/>
  <c r="H51" i="22"/>
  <c r="I51" i="22" s="1"/>
  <c r="J51" i="22" s="1"/>
  <c r="K51" i="22" s="1"/>
  <c r="G52" i="22"/>
  <c r="H52" i="22"/>
  <c r="I52" i="22"/>
  <c r="J52" i="22" s="1"/>
  <c r="K52" i="22" s="1"/>
  <c r="G53" i="22"/>
  <c r="H53" i="22"/>
  <c r="I53" i="22" s="1"/>
  <c r="J53" i="22" s="1"/>
  <c r="K53" i="22"/>
  <c r="G54" i="22"/>
  <c r="H54" i="22"/>
  <c r="I54" i="22"/>
  <c r="J54" i="22"/>
  <c r="K54" i="22"/>
  <c r="G55" i="22"/>
  <c r="H55" i="22"/>
  <c r="I55" i="22"/>
  <c r="J55" i="22" s="1"/>
  <c r="K55" i="22" s="1"/>
  <c r="G56" i="22"/>
  <c r="H56" i="22"/>
  <c r="I56" i="22"/>
  <c r="J56" i="22"/>
  <c r="K56" i="22" s="1"/>
  <c r="G57" i="22"/>
  <c r="H57" i="22"/>
  <c r="I57" i="22"/>
  <c r="J57" i="22"/>
  <c r="K57" i="22" s="1"/>
  <c r="G58" i="22"/>
  <c r="H58" i="22"/>
  <c r="I58" i="22" s="1"/>
  <c r="J58" i="22" s="1"/>
  <c r="K58" i="22" s="1"/>
  <c r="G59" i="22"/>
  <c r="H59" i="22"/>
  <c r="I59" i="22" s="1"/>
  <c r="J59" i="22" s="1"/>
  <c r="K59" i="22" s="1"/>
  <c r="G60" i="22"/>
  <c r="H60" i="22"/>
  <c r="I60" i="22"/>
  <c r="J60" i="22" s="1"/>
  <c r="K60" i="22" s="1"/>
  <c r="G61" i="22"/>
  <c r="H61" i="22"/>
  <c r="I61" i="22" s="1"/>
  <c r="J61" i="22" s="1"/>
  <c r="K61" i="22" s="1"/>
  <c r="G62" i="22"/>
  <c r="H62" i="22"/>
  <c r="I62" i="22"/>
  <c r="J62" i="22"/>
  <c r="K62" i="22" s="1"/>
  <c r="N21" i="24" l="1"/>
  <c r="E21" i="24" s="1"/>
  <c r="N28" i="24"/>
  <c r="E28" i="24" s="1"/>
  <c r="N52" i="24"/>
  <c r="E52" i="24" s="1"/>
  <c r="N14" i="24"/>
  <c r="E14" i="24" s="1"/>
  <c r="N37" i="24"/>
  <c r="E37" i="24" s="1"/>
  <c r="N56" i="23"/>
  <c r="E56" i="23" s="1"/>
  <c r="N16" i="23"/>
  <c r="E16" i="23" s="1"/>
  <c r="N37" i="23"/>
  <c r="E37" i="23" s="1"/>
  <c r="N25" i="23"/>
  <c r="E25" i="23" s="1"/>
  <c r="N38" i="23"/>
  <c r="E38" i="23" s="1"/>
  <c r="N41" i="23"/>
  <c r="E41" i="23" s="1"/>
  <c r="M18" i="23"/>
  <c r="N18" i="23" s="1"/>
  <c r="E18" i="23" s="1"/>
  <c r="M20" i="23"/>
  <c r="N20" i="23" s="1"/>
  <c r="E20" i="23" s="1"/>
  <c r="M43" i="23"/>
  <c r="N43" i="23" s="1"/>
  <c r="E43" i="23" s="1"/>
  <c r="M57" i="23"/>
  <c r="N57" i="23" s="1"/>
  <c r="E57" i="23" s="1"/>
  <c r="M17" i="23"/>
  <c r="N17" i="23" s="1"/>
  <c r="E17" i="23" s="1"/>
  <c r="M21" i="23"/>
  <c r="N21" i="23" s="1"/>
  <c r="E21" i="23" s="1"/>
  <c r="M42" i="23"/>
  <c r="N42" i="23" s="1"/>
  <c r="E42" i="23" s="1"/>
  <c r="M44" i="23"/>
  <c r="N44" i="23" s="1"/>
  <c r="E44" i="23" s="1"/>
  <c r="M27" i="23"/>
  <c r="N27" i="23" s="1"/>
  <c r="E27" i="23" s="1"/>
  <c r="M41" i="23"/>
  <c r="M45" i="23"/>
  <c r="N45" i="23" s="1"/>
  <c r="E45" i="23" s="1"/>
  <c r="M46" i="23"/>
  <c r="N46" i="23" s="1"/>
  <c r="E46" i="23" s="1"/>
  <c r="M26" i="23"/>
  <c r="N26" i="23" s="1"/>
  <c r="E26" i="23" s="1"/>
  <c r="M28" i="23"/>
  <c r="N28" i="23" s="1"/>
  <c r="E28" i="23" s="1"/>
  <c r="M51" i="23"/>
  <c r="N51" i="23" s="1"/>
  <c r="E51" i="23" s="1"/>
  <c r="M11" i="23"/>
  <c r="N11" i="23" s="1"/>
  <c r="E11" i="23" s="1"/>
  <c r="M52" i="23"/>
  <c r="N52" i="23" s="1"/>
  <c r="E52" i="23" s="1"/>
  <c r="M50" i="23"/>
  <c r="N50" i="23" s="1"/>
  <c r="E50" i="23" s="1"/>
  <c r="M30" i="23"/>
  <c r="N30" i="23" s="1"/>
  <c r="E30" i="23" s="1"/>
  <c r="M25" i="23"/>
  <c r="M29" i="23"/>
  <c r="N29" i="23" s="1"/>
  <c r="E29" i="23" s="1"/>
  <c r="M31" i="23"/>
  <c r="N31" i="23" s="1"/>
  <c r="E31" i="23" s="1"/>
  <c r="M40" i="23"/>
  <c r="N40" i="23" s="1"/>
  <c r="E40" i="23" s="1"/>
  <c r="M35" i="23"/>
  <c r="N35" i="23" s="1"/>
  <c r="E35" i="23" s="1"/>
  <c r="M37" i="23"/>
  <c r="M39" i="23"/>
  <c r="N39" i="23" s="1"/>
  <c r="E39" i="23" s="1"/>
  <c r="M60" i="23"/>
  <c r="N60" i="23" s="1"/>
  <c r="E60" i="23" s="1"/>
  <c r="M58" i="23"/>
  <c r="N58" i="23" s="1"/>
  <c r="E58" i="23" s="1"/>
  <c r="N14" i="23"/>
  <c r="E14" i="23" s="1"/>
  <c r="M12" i="23"/>
  <c r="N12" i="23" s="1"/>
  <c r="E12" i="23" s="1"/>
  <c r="L36" i="22"/>
  <c r="L58" i="22"/>
  <c r="L24" i="22"/>
  <c r="L16" i="22"/>
  <c r="L12" i="22"/>
  <c r="L32" i="22"/>
  <c r="L51" i="22"/>
  <c r="L20" i="22"/>
  <c r="L49" i="22"/>
  <c r="L27" i="22"/>
  <c r="I6" i="22"/>
  <c r="L56" i="22" s="1"/>
  <c r="L42" i="22"/>
  <c r="L57" i="22"/>
  <c r="L35" i="22"/>
  <c r="L25" i="22"/>
  <c r="L48" i="22"/>
  <c r="L41" i="22"/>
  <c r="I7" i="22"/>
  <c r="L18" i="22"/>
  <c r="L59" i="22"/>
  <c r="L50" i="22"/>
  <c r="L40" i="22"/>
  <c r="B6" i="21"/>
  <c r="B7" i="21"/>
  <c r="E10" i="21"/>
  <c r="G10" i="21"/>
  <c r="H10" i="21"/>
  <c r="I10" i="21"/>
  <c r="J10" i="21" s="1"/>
  <c r="K10" i="21" s="1"/>
  <c r="G11" i="21"/>
  <c r="H11" i="21"/>
  <c r="I11" i="21" s="1"/>
  <c r="J11" i="21" s="1"/>
  <c r="K11" i="21" s="1"/>
  <c r="G12" i="21"/>
  <c r="H12" i="21"/>
  <c r="I12" i="21" s="1"/>
  <c r="J12" i="21" s="1"/>
  <c r="K12" i="21" s="1"/>
  <c r="G13" i="21"/>
  <c r="H13" i="21"/>
  <c r="I13" i="21"/>
  <c r="J13" i="21"/>
  <c r="K13" i="21"/>
  <c r="G14" i="21"/>
  <c r="H14" i="21"/>
  <c r="I14" i="21"/>
  <c r="J14" i="21"/>
  <c r="K14" i="21"/>
  <c r="G15" i="21"/>
  <c r="H15" i="21"/>
  <c r="I15" i="21"/>
  <c r="J15" i="21"/>
  <c r="K15" i="21"/>
  <c r="G16" i="21"/>
  <c r="H16" i="21"/>
  <c r="I16" i="21"/>
  <c r="J16" i="21"/>
  <c r="K16" i="21"/>
  <c r="G17" i="21"/>
  <c r="H17" i="21"/>
  <c r="I17" i="21"/>
  <c r="J17" i="21" s="1"/>
  <c r="K17" i="21" s="1"/>
  <c r="G18" i="21"/>
  <c r="H18" i="21"/>
  <c r="I18" i="21"/>
  <c r="J18" i="21" s="1"/>
  <c r="K18" i="21" s="1"/>
  <c r="G19" i="21"/>
  <c r="H19" i="21"/>
  <c r="I19" i="21" s="1"/>
  <c r="J19" i="21" s="1"/>
  <c r="K19" i="21" s="1"/>
  <c r="G20" i="21"/>
  <c r="H20" i="21"/>
  <c r="I20" i="21" s="1"/>
  <c r="J20" i="21" s="1"/>
  <c r="K20" i="21" s="1"/>
  <c r="G21" i="21"/>
  <c r="H21" i="21"/>
  <c r="I21" i="21"/>
  <c r="J21" i="21"/>
  <c r="K21" i="21"/>
  <c r="G22" i="21"/>
  <c r="H22" i="21"/>
  <c r="I22" i="21"/>
  <c r="J22" i="21"/>
  <c r="K22" i="21"/>
  <c r="G23" i="21"/>
  <c r="H23" i="21"/>
  <c r="I23" i="21"/>
  <c r="J23" i="21"/>
  <c r="K23" i="21"/>
  <c r="G24" i="21"/>
  <c r="H24" i="21"/>
  <c r="I24" i="21"/>
  <c r="J24" i="21"/>
  <c r="K24" i="21"/>
  <c r="G25" i="21"/>
  <c r="H25" i="21"/>
  <c r="I25" i="21"/>
  <c r="J25" i="21"/>
  <c r="K25" i="21" s="1"/>
  <c r="G26" i="21"/>
  <c r="H26" i="21"/>
  <c r="I26" i="21"/>
  <c r="J26" i="21" s="1"/>
  <c r="K26" i="21" s="1"/>
  <c r="G27" i="21"/>
  <c r="H27" i="21"/>
  <c r="I27" i="21" s="1"/>
  <c r="J27" i="21" s="1"/>
  <c r="K27" i="21" s="1"/>
  <c r="G28" i="21"/>
  <c r="H28" i="21"/>
  <c r="I28" i="21" s="1"/>
  <c r="J28" i="21" s="1"/>
  <c r="K28" i="21" s="1"/>
  <c r="G29" i="21"/>
  <c r="H29" i="21"/>
  <c r="I29" i="21"/>
  <c r="J29" i="21"/>
  <c r="K29" i="21"/>
  <c r="G30" i="21"/>
  <c r="H30" i="21"/>
  <c r="I30" i="21"/>
  <c r="J30" i="21"/>
  <c r="K30" i="21"/>
  <c r="G31" i="21"/>
  <c r="H31" i="21"/>
  <c r="I31" i="21"/>
  <c r="J31" i="21"/>
  <c r="K31" i="21"/>
  <c r="G32" i="21"/>
  <c r="H32" i="21"/>
  <c r="I32" i="21" s="1"/>
  <c r="J32" i="21" s="1"/>
  <c r="K32" i="21" s="1"/>
  <c r="G33" i="21"/>
  <c r="H33" i="21"/>
  <c r="I33" i="21"/>
  <c r="J33" i="21"/>
  <c r="K33" i="21" s="1"/>
  <c r="G34" i="21"/>
  <c r="H34" i="21"/>
  <c r="I34" i="21"/>
  <c r="J34" i="21" s="1"/>
  <c r="K34" i="21" s="1"/>
  <c r="G35" i="21"/>
  <c r="H35" i="21"/>
  <c r="I35" i="21" s="1"/>
  <c r="J35" i="21" s="1"/>
  <c r="K35" i="21" s="1"/>
  <c r="G36" i="21"/>
  <c r="H36" i="21"/>
  <c r="I36" i="21" s="1"/>
  <c r="J36" i="21" s="1"/>
  <c r="K36" i="21" s="1"/>
  <c r="G37" i="21"/>
  <c r="H37" i="21"/>
  <c r="I37" i="21"/>
  <c r="J37" i="21"/>
  <c r="K37" i="21"/>
  <c r="G38" i="21"/>
  <c r="H38" i="21"/>
  <c r="I38" i="21"/>
  <c r="J38" i="21"/>
  <c r="K38" i="21"/>
  <c r="G39" i="21"/>
  <c r="H39" i="21"/>
  <c r="I39" i="21"/>
  <c r="J39" i="21"/>
  <c r="K39" i="21"/>
  <c r="G40" i="21"/>
  <c r="H40" i="21"/>
  <c r="I40" i="21"/>
  <c r="J40" i="21" s="1"/>
  <c r="K40" i="21" s="1"/>
  <c r="G41" i="21"/>
  <c r="H41" i="21"/>
  <c r="I41" i="21"/>
  <c r="J41" i="21"/>
  <c r="K41" i="21" s="1"/>
  <c r="G42" i="21"/>
  <c r="H42" i="21"/>
  <c r="I42" i="21"/>
  <c r="J42" i="21" s="1"/>
  <c r="K42" i="21" s="1"/>
  <c r="G43" i="21"/>
  <c r="H43" i="21"/>
  <c r="I43" i="21" s="1"/>
  <c r="J43" i="21" s="1"/>
  <c r="K43" i="21" s="1"/>
  <c r="G44" i="21"/>
  <c r="H44" i="21"/>
  <c r="I44" i="21"/>
  <c r="J44" i="21"/>
  <c r="K44" i="21"/>
  <c r="G45" i="21"/>
  <c r="H45" i="21"/>
  <c r="I45" i="21"/>
  <c r="J45" i="21"/>
  <c r="K45" i="21"/>
  <c r="G46" i="21"/>
  <c r="H46" i="21"/>
  <c r="I46" i="21"/>
  <c r="J46" i="21"/>
  <c r="K46" i="21"/>
  <c r="G47" i="21"/>
  <c r="H47" i="21"/>
  <c r="I47" i="21"/>
  <c r="J47" i="21"/>
  <c r="K47" i="21"/>
  <c r="G48" i="21"/>
  <c r="H48" i="21"/>
  <c r="I48" i="21"/>
  <c r="J48" i="21"/>
  <c r="K48" i="21"/>
  <c r="G49" i="21"/>
  <c r="H49" i="21"/>
  <c r="I49" i="21"/>
  <c r="J49" i="21"/>
  <c r="K49" i="21" s="1"/>
  <c r="G50" i="21"/>
  <c r="H50" i="21"/>
  <c r="I50" i="21"/>
  <c r="J50" i="21" s="1"/>
  <c r="K50" i="21" s="1"/>
  <c r="G51" i="21"/>
  <c r="H51" i="21"/>
  <c r="I51" i="21" s="1"/>
  <c r="J51" i="21" s="1"/>
  <c r="K51" i="21" s="1"/>
  <c r="G52" i="21"/>
  <c r="H52" i="21"/>
  <c r="I52" i="21"/>
  <c r="J52" i="21"/>
  <c r="K52" i="21"/>
  <c r="G53" i="21"/>
  <c r="H53" i="21"/>
  <c r="I53" i="21"/>
  <c r="J53" i="21"/>
  <c r="K53" i="21"/>
  <c r="G54" i="21"/>
  <c r="H54" i="21"/>
  <c r="I54" i="21"/>
  <c r="J54" i="21"/>
  <c r="K54" i="21" s="1"/>
  <c r="G55" i="21"/>
  <c r="H55" i="21"/>
  <c r="I55" i="21"/>
  <c r="J55" i="21"/>
  <c r="K55" i="21"/>
  <c r="G56" i="21"/>
  <c r="H56" i="21"/>
  <c r="I56" i="21"/>
  <c r="J56" i="21"/>
  <c r="K56" i="21"/>
  <c r="G57" i="21"/>
  <c r="H57" i="21"/>
  <c r="I57" i="21" s="1"/>
  <c r="J57" i="21" s="1"/>
  <c r="K57" i="21" s="1"/>
  <c r="G58" i="21"/>
  <c r="H58" i="21"/>
  <c r="I58" i="21"/>
  <c r="J58" i="21" s="1"/>
  <c r="K58" i="21" s="1"/>
  <c r="G59" i="21"/>
  <c r="H59" i="21"/>
  <c r="I59" i="21" s="1"/>
  <c r="J59" i="21" s="1"/>
  <c r="K59" i="21" s="1"/>
  <c r="G60" i="21"/>
  <c r="H60" i="21"/>
  <c r="I60" i="21"/>
  <c r="J60" i="21"/>
  <c r="K60" i="21"/>
  <c r="G61" i="21"/>
  <c r="H61" i="21"/>
  <c r="I61" i="21"/>
  <c r="J61" i="21"/>
  <c r="K61" i="21"/>
  <c r="G62" i="21"/>
  <c r="H62" i="21"/>
  <c r="I62" i="21"/>
  <c r="J62" i="21"/>
  <c r="K62" i="21"/>
  <c r="M13" i="22" l="1"/>
  <c r="M14" i="22"/>
  <c r="M60" i="22"/>
  <c r="M22" i="22"/>
  <c r="M20" i="22"/>
  <c r="N20" i="22" s="1"/>
  <c r="E20" i="22" s="1"/>
  <c r="M46" i="22"/>
  <c r="M51" i="22"/>
  <c r="N51" i="22" s="1"/>
  <c r="E51" i="22" s="1"/>
  <c r="M35" i="22"/>
  <c r="M21" i="22"/>
  <c r="M54" i="22"/>
  <c r="M59" i="22"/>
  <c r="M52" i="22"/>
  <c r="M28" i="22"/>
  <c r="M27" i="22"/>
  <c r="M53" i="22"/>
  <c r="M12" i="22"/>
  <c r="M45" i="22"/>
  <c r="M24" i="22"/>
  <c r="N12" i="22"/>
  <c r="E12" i="22" s="1"/>
  <c r="M44" i="22"/>
  <c r="N57" i="22"/>
  <c r="E57" i="22" s="1"/>
  <c r="N36" i="22"/>
  <c r="E36" i="22" s="1"/>
  <c r="M58" i="22"/>
  <c r="M50" i="22"/>
  <c r="N50" i="22" s="1"/>
  <c r="E50" i="22" s="1"/>
  <c r="M29" i="22"/>
  <c r="M11" i="22"/>
  <c r="L34" i="22"/>
  <c r="N34" i="22" s="1"/>
  <c r="E34" i="22" s="1"/>
  <c r="L33" i="22"/>
  <c r="N33" i="22" s="1"/>
  <c r="E33" i="22" s="1"/>
  <c r="L10" i="22"/>
  <c r="L26" i="22"/>
  <c r="M36" i="22"/>
  <c r="M31" i="22"/>
  <c r="M37" i="22"/>
  <c r="N27" i="22"/>
  <c r="E27" i="22" s="1"/>
  <c r="M49" i="22"/>
  <c r="N49" i="22" s="1"/>
  <c r="E49" i="22" s="1"/>
  <c r="N35" i="22"/>
  <c r="E35" i="22" s="1"/>
  <c r="N58" i="22"/>
  <c r="E58" i="22" s="1"/>
  <c r="N59" i="22"/>
  <c r="E59" i="22" s="1"/>
  <c r="M16" i="22"/>
  <c r="N16" i="22" s="1"/>
  <c r="E16" i="22" s="1"/>
  <c r="N24" i="22"/>
  <c r="E24" i="22" s="1"/>
  <c r="M56" i="22"/>
  <c r="N56" i="22" s="1"/>
  <c r="E56" i="22" s="1"/>
  <c r="M25" i="22"/>
  <c r="L37" i="22"/>
  <c r="L38" i="22"/>
  <c r="L13" i="22"/>
  <c r="N13" i="22" s="1"/>
  <c r="E13" i="22" s="1"/>
  <c r="L21" i="22"/>
  <c r="N21" i="22" s="1"/>
  <c r="E21" i="22" s="1"/>
  <c r="L22" i="22"/>
  <c r="N22" i="22" s="1"/>
  <c r="E22" i="22" s="1"/>
  <c r="L52" i="22"/>
  <c r="N52" i="22" s="1"/>
  <c r="E52" i="22" s="1"/>
  <c r="L45" i="22"/>
  <c r="N45" i="22" s="1"/>
  <c r="E45" i="22" s="1"/>
  <c r="L39" i="22"/>
  <c r="L31" i="22"/>
  <c r="L61" i="22"/>
  <c r="L62" i="22"/>
  <c r="L14" i="22"/>
  <c r="N14" i="22" s="1"/>
  <c r="E14" i="22" s="1"/>
  <c r="L60" i="22"/>
  <c r="N60" i="22" s="1"/>
  <c r="E60" i="22" s="1"/>
  <c r="L54" i="22"/>
  <c r="N54" i="22" s="1"/>
  <c r="E54" i="22" s="1"/>
  <c r="L44" i="22"/>
  <c r="N44" i="22" s="1"/>
  <c r="E44" i="22" s="1"/>
  <c r="L15" i="22"/>
  <c r="L29" i="22"/>
  <c r="L30" i="22"/>
  <c r="L23" i="22"/>
  <c r="N23" i="22" s="1"/>
  <c r="E23" i="22" s="1"/>
  <c r="L28" i="22"/>
  <c r="L55" i="22"/>
  <c r="N55" i="22" s="1"/>
  <c r="E55" i="22" s="1"/>
  <c r="L53" i="22"/>
  <c r="L47" i="22"/>
  <c r="N47" i="22" s="1"/>
  <c r="E47" i="22" s="1"/>
  <c r="L46" i="22"/>
  <c r="M34" i="22"/>
  <c r="M38" i="22"/>
  <c r="M43" i="22"/>
  <c r="M48" i="22"/>
  <c r="N48" i="22" s="1"/>
  <c r="E48" i="22" s="1"/>
  <c r="N25" i="22"/>
  <c r="E25" i="22" s="1"/>
  <c r="M15" i="22"/>
  <c r="N41" i="22"/>
  <c r="E41" i="22" s="1"/>
  <c r="M61" i="22"/>
  <c r="M32" i="22"/>
  <c r="N32" i="22" s="1"/>
  <c r="E32" i="22" s="1"/>
  <c r="M30" i="22"/>
  <c r="M39" i="22"/>
  <c r="M42" i="22"/>
  <c r="N42" i="22" s="1"/>
  <c r="E42" i="22" s="1"/>
  <c r="M23" i="22"/>
  <c r="M47" i="22"/>
  <c r="M33" i="22"/>
  <c r="M26" i="22"/>
  <c r="L17" i="22"/>
  <c r="N17" i="22" s="1"/>
  <c r="E17" i="22" s="1"/>
  <c r="M40" i="22"/>
  <c r="N40" i="22" s="1"/>
  <c r="E40" i="22" s="1"/>
  <c r="L43" i="22"/>
  <c r="N43" i="22" s="1"/>
  <c r="E43" i="22" s="1"/>
  <c r="M57" i="22"/>
  <c r="L19" i="22"/>
  <c r="M10" i="22"/>
  <c r="M19" i="22"/>
  <c r="M17" i="22"/>
  <c r="L11" i="22"/>
  <c r="N11" i="22" s="1"/>
  <c r="E11" i="22" s="1"/>
  <c r="M18" i="22"/>
  <c r="N18" i="22" s="1"/>
  <c r="E18" i="22" s="1"/>
  <c r="M62" i="22"/>
  <c r="M55" i="22"/>
  <c r="M41" i="22"/>
  <c r="M54" i="21"/>
  <c r="M46" i="21"/>
  <c r="M40" i="21"/>
  <c r="M27" i="21"/>
  <c r="M21" i="21"/>
  <c r="M14" i="21"/>
  <c r="M12" i="21"/>
  <c r="L60" i="21"/>
  <c r="M51" i="21"/>
  <c r="M45" i="21"/>
  <c r="L52" i="21"/>
  <c r="M17" i="21"/>
  <c r="L42" i="21"/>
  <c r="L24" i="21"/>
  <c r="L19" i="21"/>
  <c r="L57" i="21"/>
  <c r="L51" i="21"/>
  <c r="N51" i="21" s="1"/>
  <c r="E51" i="21" s="1"/>
  <c r="M33" i="21"/>
  <c r="M47" i="21"/>
  <c r="L40" i="21"/>
  <c r="M23" i="21"/>
  <c r="L17" i="21"/>
  <c r="L49" i="21"/>
  <c r="N49" i="21" s="1"/>
  <c r="E49" i="21" s="1"/>
  <c r="M31" i="21"/>
  <c r="L58" i="21"/>
  <c r="M50" i="21"/>
  <c r="M39" i="21"/>
  <c r="M26" i="21"/>
  <c r="M34" i="21"/>
  <c r="L50" i="21"/>
  <c r="N50" i="21" s="1"/>
  <c r="E50" i="21" s="1"/>
  <c r="M49" i="21"/>
  <c r="M25" i="21"/>
  <c r="L32" i="21"/>
  <c r="L27" i="21"/>
  <c r="N27" i="21" s="1"/>
  <c r="E27" i="21" s="1"/>
  <c r="M58" i="21"/>
  <c r="M41" i="21"/>
  <c r="I7" i="21"/>
  <c r="M10" i="21"/>
  <c r="L43" i="21"/>
  <c r="M16" i="21"/>
  <c r="M48" i="21"/>
  <c r="L33" i="21"/>
  <c r="M24" i="21"/>
  <c r="I6" i="21"/>
  <c r="L41" i="21"/>
  <c r="L18" i="21"/>
  <c r="L56" i="21"/>
  <c r="L59" i="21"/>
  <c r="L34" i="21"/>
  <c r="N34" i="21" s="1"/>
  <c r="E34" i="21" s="1"/>
  <c r="L16" i="21"/>
  <c r="N16" i="21" s="1"/>
  <c r="E16" i="21" s="1"/>
  <c r="B6" i="20"/>
  <c r="B7" i="20"/>
  <c r="E10" i="20"/>
  <c r="G10" i="20"/>
  <c r="H10" i="20"/>
  <c r="I10" i="20"/>
  <c r="J10" i="20"/>
  <c r="K10" i="20"/>
  <c r="G11" i="20"/>
  <c r="H11" i="20"/>
  <c r="I11" i="20"/>
  <c r="J11" i="20"/>
  <c r="K11" i="20" s="1"/>
  <c r="G12" i="20"/>
  <c r="H12" i="20"/>
  <c r="I12" i="20"/>
  <c r="J12" i="20" s="1"/>
  <c r="K12" i="20" s="1"/>
  <c r="G13" i="20"/>
  <c r="H13" i="20"/>
  <c r="I13" i="20" s="1"/>
  <c r="J13" i="20" s="1"/>
  <c r="K13" i="20" s="1"/>
  <c r="G14" i="20"/>
  <c r="H14" i="20"/>
  <c r="I14" i="20"/>
  <c r="J14" i="20"/>
  <c r="K14" i="20"/>
  <c r="G15" i="20"/>
  <c r="H15" i="20"/>
  <c r="I15" i="20"/>
  <c r="J15" i="20"/>
  <c r="K15" i="20"/>
  <c r="G16" i="20"/>
  <c r="H16" i="20"/>
  <c r="I16" i="20" s="1"/>
  <c r="J16" i="20" s="1"/>
  <c r="K16" i="20" s="1"/>
  <c r="G17" i="20"/>
  <c r="H17" i="20"/>
  <c r="I17" i="20"/>
  <c r="J17" i="20" s="1"/>
  <c r="K17" i="20" s="1"/>
  <c r="G18" i="20"/>
  <c r="H18" i="20"/>
  <c r="I18" i="20" s="1"/>
  <c r="J18" i="20" s="1"/>
  <c r="K18" i="20" s="1"/>
  <c r="G19" i="20"/>
  <c r="H19" i="20"/>
  <c r="I19" i="20"/>
  <c r="J19" i="20" s="1"/>
  <c r="K19" i="20" s="1"/>
  <c r="G20" i="20"/>
  <c r="H20" i="20"/>
  <c r="I20" i="20"/>
  <c r="J20" i="20" s="1"/>
  <c r="K20" i="20" s="1"/>
  <c r="G21" i="20"/>
  <c r="H21" i="20"/>
  <c r="I21" i="20" s="1"/>
  <c r="J21" i="20" s="1"/>
  <c r="K21" i="20"/>
  <c r="G22" i="20"/>
  <c r="H22" i="20"/>
  <c r="I22" i="20"/>
  <c r="J22" i="20"/>
  <c r="K22" i="20"/>
  <c r="G23" i="20"/>
  <c r="H23" i="20"/>
  <c r="I23" i="20"/>
  <c r="J23" i="20"/>
  <c r="K23" i="20"/>
  <c r="G24" i="20"/>
  <c r="H24" i="20"/>
  <c r="I24" i="20"/>
  <c r="J24" i="20"/>
  <c r="K24" i="20"/>
  <c r="G25" i="20"/>
  <c r="H25" i="20"/>
  <c r="I25" i="20"/>
  <c r="J25" i="20"/>
  <c r="K25" i="20"/>
  <c r="G26" i="20"/>
  <c r="H26" i="20"/>
  <c r="I26" i="20"/>
  <c r="J26" i="20"/>
  <c r="K26" i="20"/>
  <c r="G27" i="20"/>
  <c r="H27" i="20"/>
  <c r="I27" i="20" s="1"/>
  <c r="J27" i="20" s="1"/>
  <c r="K27" i="20" s="1"/>
  <c r="G28" i="20"/>
  <c r="H28" i="20"/>
  <c r="I28" i="20"/>
  <c r="J28" i="20" s="1"/>
  <c r="K28" i="20" s="1"/>
  <c r="G29" i="20"/>
  <c r="H29" i="20"/>
  <c r="I29" i="20" s="1"/>
  <c r="J29" i="20" s="1"/>
  <c r="K29" i="20" s="1"/>
  <c r="G30" i="20"/>
  <c r="H30" i="20"/>
  <c r="I30" i="20"/>
  <c r="J30" i="20"/>
  <c r="K30" i="20"/>
  <c r="G31" i="20"/>
  <c r="H31" i="20"/>
  <c r="I31" i="20"/>
  <c r="J31" i="20"/>
  <c r="K31" i="20" s="1"/>
  <c r="G32" i="20"/>
  <c r="H32" i="20"/>
  <c r="I32" i="20" s="1"/>
  <c r="J32" i="20" s="1"/>
  <c r="K32" i="20" s="1"/>
  <c r="G33" i="20"/>
  <c r="H33" i="20"/>
  <c r="I33" i="20"/>
  <c r="J33" i="20" s="1"/>
  <c r="K33" i="20" s="1"/>
  <c r="G34" i="20"/>
  <c r="H34" i="20"/>
  <c r="I34" i="20"/>
  <c r="J34" i="20"/>
  <c r="K34" i="20" s="1"/>
  <c r="G35" i="20"/>
  <c r="H35" i="20"/>
  <c r="I35" i="20"/>
  <c r="J35" i="20"/>
  <c r="K35" i="20" s="1"/>
  <c r="G36" i="20"/>
  <c r="H36" i="20"/>
  <c r="I36" i="20"/>
  <c r="J36" i="20" s="1"/>
  <c r="K36" i="20" s="1"/>
  <c r="G37" i="20"/>
  <c r="H37" i="20"/>
  <c r="I37" i="20" s="1"/>
  <c r="J37" i="20" s="1"/>
  <c r="K37" i="20"/>
  <c r="G38" i="20"/>
  <c r="H38" i="20"/>
  <c r="I38" i="20"/>
  <c r="J38" i="20"/>
  <c r="K38" i="20"/>
  <c r="G39" i="20"/>
  <c r="H39" i="20"/>
  <c r="I39" i="20"/>
  <c r="J39" i="20"/>
  <c r="K39" i="20"/>
  <c r="G40" i="20"/>
  <c r="H40" i="20"/>
  <c r="I40" i="20"/>
  <c r="J40" i="20"/>
  <c r="K40" i="20"/>
  <c r="G41" i="20"/>
  <c r="H41" i="20"/>
  <c r="I41" i="20" s="1"/>
  <c r="J41" i="20" s="1"/>
  <c r="K41" i="20" s="1"/>
  <c r="G42" i="20"/>
  <c r="H42" i="20"/>
  <c r="I42" i="20"/>
  <c r="J42" i="20" s="1"/>
  <c r="K42" i="20" s="1"/>
  <c r="G43" i="20"/>
  <c r="H43" i="20"/>
  <c r="I43" i="20" s="1"/>
  <c r="J43" i="20" s="1"/>
  <c r="K43" i="20" s="1"/>
  <c r="G44" i="20"/>
  <c r="H44" i="20"/>
  <c r="I44" i="20"/>
  <c r="J44" i="20" s="1"/>
  <c r="K44" i="20" s="1"/>
  <c r="G45" i="20"/>
  <c r="H45" i="20"/>
  <c r="I45" i="20" s="1"/>
  <c r="J45" i="20" s="1"/>
  <c r="K45" i="20"/>
  <c r="G46" i="20"/>
  <c r="H46" i="20"/>
  <c r="I46" i="20"/>
  <c r="J46" i="20"/>
  <c r="K46" i="20"/>
  <c r="G47" i="20"/>
  <c r="H47" i="20"/>
  <c r="I47" i="20"/>
  <c r="J47" i="20"/>
  <c r="K47" i="20" s="1"/>
  <c r="G48" i="20"/>
  <c r="H48" i="20"/>
  <c r="I48" i="20"/>
  <c r="J48" i="20"/>
  <c r="K48" i="20" s="1"/>
  <c r="G49" i="20"/>
  <c r="H49" i="20"/>
  <c r="I49" i="20"/>
  <c r="J49" i="20"/>
  <c r="K49" i="20"/>
  <c r="G50" i="20"/>
  <c r="H50" i="20"/>
  <c r="I50" i="20"/>
  <c r="J50" i="20"/>
  <c r="K50" i="20"/>
  <c r="G51" i="20"/>
  <c r="H51" i="20"/>
  <c r="I51" i="20"/>
  <c r="J51" i="20"/>
  <c r="K51" i="20" s="1"/>
  <c r="G52" i="20"/>
  <c r="H52" i="20"/>
  <c r="I52" i="20" s="1"/>
  <c r="J52" i="20" s="1"/>
  <c r="K52" i="20" s="1"/>
  <c r="G53" i="20"/>
  <c r="H53" i="20"/>
  <c r="I53" i="20" s="1"/>
  <c r="J53" i="20" s="1"/>
  <c r="K53" i="20"/>
  <c r="G54" i="20"/>
  <c r="H54" i="20"/>
  <c r="I54" i="20"/>
  <c r="J54" i="20"/>
  <c r="K54" i="20" s="1"/>
  <c r="G55" i="20"/>
  <c r="H55" i="20"/>
  <c r="I55" i="20"/>
  <c r="J55" i="20" s="1"/>
  <c r="K55" i="20" s="1"/>
  <c r="G56" i="20"/>
  <c r="H56" i="20"/>
  <c r="I56" i="20"/>
  <c r="J56" i="20" s="1"/>
  <c r="K56" i="20" s="1"/>
  <c r="G57" i="20"/>
  <c r="H57" i="20"/>
  <c r="I57" i="20" s="1"/>
  <c r="J57" i="20" s="1"/>
  <c r="K57" i="20" s="1"/>
  <c r="G58" i="20"/>
  <c r="H58" i="20"/>
  <c r="I58" i="20"/>
  <c r="J58" i="20" s="1"/>
  <c r="K58" i="20" s="1"/>
  <c r="G59" i="20"/>
  <c r="H59" i="20"/>
  <c r="I59" i="20"/>
  <c r="J59" i="20"/>
  <c r="K59" i="20" s="1"/>
  <c r="G60" i="20"/>
  <c r="H60" i="20"/>
  <c r="I60" i="20"/>
  <c r="J60" i="20" s="1"/>
  <c r="K60" i="20"/>
  <c r="G61" i="20"/>
  <c r="H61" i="20"/>
  <c r="I61" i="20" s="1"/>
  <c r="J61" i="20"/>
  <c r="K61" i="20"/>
  <c r="G62" i="20"/>
  <c r="H62" i="20"/>
  <c r="I62" i="20"/>
  <c r="J62" i="20"/>
  <c r="K62" i="20"/>
  <c r="N53" i="22" l="1"/>
  <c r="E53" i="22" s="1"/>
  <c r="N30" i="22"/>
  <c r="E30" i="22" s="1"/>
  <c r="N61" i="22"/>
  <c r="E61" i="22" s="1"/>
  <c r="N38" i="22"/>
  <c r="E38" i="22" s="1"/>
  <c r="N28" i="22"/>
  <c r="E28" i="22" s="1"/>
  <c r="N19" i="22"/>
  <c r="E19" i="22" s="1"/>
  <c r="N29" i="22"/>
  <c r="E29" i="22" s="1"/>
  <c r="N31" i="22"/>
  <c r="E31" i="22" s="1"/>
  <c r="N37" i="22"/>
  <c r="E37" i="22" s="1"/>
  <c r="N26" i="22"/>
  <c r="E26" i="22" s="1"/>
  <c r="N62" i="22"/>
  <c r="E62" i="22" s="1"/>
  <c r="N46" i="22"/>
  <c r="E46" i="22" s="1"/>
  <c r="N15" i="22"/>
  <c r="E15" i="22" s="1"/>
  <c r="N39" i="22"/>
  <c r="E39" i="22" s="1"/>
  <c r="N10" i="22"/>
  <c r="N33" i="21"/>
  <c r="E33" i="21" s="1"/>
  <c r="N17" i="21"/>
  <c r="E17" i="21" s="1"/>
  <c r="N24" i="21"/>
  <c r="E24" i="21" s="1"/>
  <c r="N58" i="21"/>
  <c r="E58" i="21" s="1"/>
  <c r="N42" i="21"/>
  <c r="E42" i="21" s="1"/>
  <c r="L13" i="21"/>
  <c r="L14" i="21"/>
  <c r="N14" i="21" s="1"/>
  <c r="E14" i="21" s="1"/>
  <c r="L55" i="21"/>
  <c r="L53" i="21"/>
  <c r="L54" i="21"/>
  <c r="N54" i="21" s="1"/>
  <c r="E54" i="21" s="1"/>
  <c r="L61" i="21"/>
  <c r="L39" i="21"/>
  <c r="N39" i="21" s="1"/>
  <c r="E39" i="21" s="1"/>
  <c r="L37" i="21"/>
  <c r="N37" i="21" s="1"/>
  <c r="E37" i="21" s="1"/>
  <c r="L15" i="21"/>
  <c r="N15" i="21" s="1"/>
  <c r="E15" i="21" s="1"/>
  <c r="L22" i="21"/>
  <c r="L46" i="21"/>
  <c r="N46" i="21" s="1"/>
  <c r="E46" i="21" s="1"/>
  <c r="L62" i="21"/>
  <c r="L36" i="21"/>
  <c r="L28" i="21"/>
  <c r="L31" i="21"/>
  <c r="N31" i="21" s="1"/>
  <c r="E31" i="21" s="1"/>
  <c r="L38" i="21"/>
  <c r="N38" i="21" s="1"/>
  <c r="E38" i="21" s="1"/>
  <c r="L20" i="21"/>
  <c r="N20" i="21" s="1"/>
  <c r="E20" i="21" s="1"/>
  <c r="L23" i="21"/>
  <c r="N23" i="21" s="1"/>
  <c r="E23" i="21" s="1"/>
  <c r="L29" i="21"/>
  <c r="L30" i="21"/>
  <c r="L44" i="21"/>
  <c r="N44" i="21" s="1"/>
  <c r="E44" i="21" s="1"/>
  <c r="L47" i="21"/>
  <c r="N47" i="21" s="1"/>
  <c r="E47" i="21" s="1"/>
  <c r="L12" i="21"/>
  <c r="N12" i="21" s="1"/>
  <c r="E12" i="21" s="1"/>
  <c r="L21" i="21"/>
  <c r="N21" i="21" s="1"/>
  <c r="E21" i="21" s="1"/>
  <c r="L45" i="21"/>
  <c r="N45" i="21" s="1"/>
  <c r="E45" i="21" s="1"/>
  <c r="M52" i="21"/>
  <c r="M59" i="21"/>
  <c r="M60" i="21"/>
  <c r="M62" i="21"/>
  <c r="M43" i="21"/>
  <c r="M20" i="21"/>
  <c r="M29" i="21"/>
  <c r="M30" i="21"/>
  <c r="M35" i="21"/>
  <c r="M44" i="21"/>
  <c r="M19" i="21"/>
  <c r="M11" i="21"/>
  <c r="M53" i="21"/>
  <c r="M61" i="21"/>
  <c r="M36" i="21"/>
  <c r="M28" i="21"/>
  <c r="M37" i="21"/>
  <c r="M38" i="21"/>
  <c r="L26" i="21"/>
  <c r="N26" i="21" s="1"/>
  <c r="E26" i="21" s="1"/>
  <c r="M18" i="21"/>
  <c r="N18" i="21" s="1"/>
  <c r="E18" i="21" s="1"/>
  <c r="M56" i="21"/>
  <c r="N56" i="21" s="1"/>
  <c r="E56" i="21" s="1"/>
  <c r="L48" i="21"/>
  <c r="N48" i="21" s="1"/>
  <c r="E48" i="21" s="1"/>
  <c r="M22" i="21"/>
  <c r="M13" i="21"/>
  <c r="N52" i="21"/>
  <c r="E52" i="21" s="1"/>
  <c r="N59" i="21"/>
  <c r="E59" i="21" s="1"/>
  <c r="N57" i="21"/>
  <c r="E57" i="21" s="1"/>
  <c r="N32" i="21"/>
  <c r="E32" i="21" s="1"/>
  <c r="N19" i="21"/>
  <c r="E19" i="21" s="1"/>
  <c r="N43" i="21"/>
  <c r="E43" i="21" s="1"/>
  <c r="N40" i="21"/>
  <c r="E40" i="21" s="1"/>
  <c r="N60" i="21"/>
  <c r="E60" i="21" s="1"/>
  <c r="N41" i="21"/>
  <c r="E41" i="21" s="1"/>
  <c r="L11" i="21"/>
  <c r="L10" i="21"/>
  <c r="N10" i="21" s="1"/>
  <c r="L35" i="21"/>
  <c r="N35" i="21" s="1"/>
  <c r="E35" i="21" s="1"/>
  <c r="M42" i="21"/>
  <c r="L25" i="21"/>
  <c r="N25" i="21" s="1"/>
  <c r="E25" i="21" s="1"/>
  <c r="M15" i="21"/>
  <c r="M55" i="21"/>
  <c r="M57" i="21"/>
  <c r="M32" i="21"/>
  <c r="M58" i="20"/>
  <c r="M28" i="20"/>
  <c r="M13" i="20"/>
  <c r="M52" i="20"/>
  <c r="M48" i="20"/>
  <c r="M41" i="20"/>
  <c r="M59" i="20"/>
  <c r="M57" i="20"/>
  <c r="M54" i="20"/>
  <c r="L52" i="20"/>
  <c r="N52" i="20" s="1"/>
  <c r="E52" i="20" s="1"/>
  <c r="M32" i="20"/>
  <c r="M27" i="20"/>
  <c r="M56" i="20"/>
  <c r="M19" i="20"/>
  <c r="M16" i="20"/>
  <c r="M47" i="20"/>
  <c r="M42" i="20"/>
  <c r="M29" i="20"/>
  <c r="M55" i="20"/>
  <c r="L51" i="20"/>
  <c r="I7" i="20"/>
  <c r="M10" i="20"/>
  <c r="M50" i="20"/>
  <c r="M25" i="20"/>
  <c r="L18" i="20"/>
  <c r="I6" i="20"/>
  <c r="L10" i="20"/>
  <c r="N10" i="20" s="1"/>
  <c r="B6" i="19"/>
  <c r="B7" i="19"/>
  <c r="E10" i="19"/>
  <c r="G10" i="19"/>
  <c r="I6" i="19" s="1"/>
  <c r="H10" i="19"/>
  <c r="I10" i="19"/>
  <c r="J10" i="19" s="1"/>
  <c r="K10" i="19" s="1"/>
  <c r="G11" i="19"/>
  <c r="H11" i="19"/>
  <c r="I11" i="19" s="1"/>
  <c r="J11" i="19" s="1"/>
  <c r="K11" i="19" s="1"/>
  <c r="G12" i="19"/>
  <c r="H12" i="19"/>
  <c r="I12" i="19" s="1"/>
  <c r="J12" i="19" s="1"/>
  <c r="K12" i="19" s="1"/>
  <c r="G13" i="19"/>
  <c r="H13" i="19"/>
  <c r="I13" i="19"/>
  <c r="J13" i="19" s="1"/>
  <c r="K13" i="19" s="1"/>
  <c r="G14" i="19"/>
  <c r="H14" i="19"/>
  <c r="I14" i="19" s="1"/>
  <c r="J14" i="19" s="1"/>
  <c r="K14" i="19" s="1"/>
  <c r="G15" i="19"/>
  <c r="L15" i="19" s="1"/>
  <c r="H15" i="19"/>
  <c r="I15" i="19" s="1"/>
  <c r="J15" i="19" s="1"/>
  <c r="K15" i="19" s="1"/>
  <c r="G16" i="19"/>
  <c r="H16" i="19"/>
  <c r="I16" i="19" s="1"/>
  <c r="J16" i="19" s="1"/>
  <c r="K16" i="19" s="1"/>
  <c r="G17" i="19"/>
  <c r="L17" i="19" s="1"/>
  <c r="H17" i="19"/>
  <c r="I17" i="19" s="1"/>
  <c r="J17" i="19" s="1"/>
  <c r="K17" i="19" s="1"/>
  <c r="G18" i="19"/>
  <c r="H18" i="19"/>
  <c r="I18" i="19"/>
  <c r="J18" i="19" s="1"/>
  <c r="K18" i="19" s="1"/>
  <c r="G19" i="19"/>
  <c r="H19" i="19"/>
  <c r="I19" i="19" s="1"/>
  <c r="J19" i="19" s="1"/>
  <c r="K19" i="19" s="1"/>
  <c r="G20" i="19"/>
  <c r="H20" i="19"/>
  <c r="I20" i="19" s="1"/>
  <c r="J20" i="19" s="1"/>
  <c r="K20" i="19" s="1"/>
  <c r="G21" i="19"/>
  <c r="H21" i="19"/>
  <c r="I21" i="19"/>
  <c r="J21" i="19"/>
  <c r="K21" i="19" s="1"/>
  <c r="G22" i="19"/>
  <c r="H22" i="19"/>
  <c r="I22" i="19"/>
  <c r="J22" i="19" s="1"/>
  <c r="K22" i="19" s="1"/>
  <c r="G23" i="19"/>
  <c r="H23" i="19"/>
  <c r="I23" i="19" s="1"/>
  <c r="J23" i="19" s="1"/>
  <c r="K23" i="19" s="1"/>
  <c r="G24" i="19"/>
  <c r="L24" i="19" s="1"/>
  <c r="H24" i="19"/>
  <c r="I24" i="19" s="1"/>
  <c r="J24" i="19" s="1"/>
  <c r="K24" i="19" s="1"/>
  <c r="G25" i="19"/>
  <c r="L25" i="19" s="1"/>
  <c r="H25" i="19"/>
  <c r="I25" i="19" s="1"/>
  <c r="J25" i="19" s="1"/>
  <c r="K25" i="19" s="1"/>
  <c r="G26" i="19"/>
  <c r="H26" i="19"/>
  <c r="I26" i="19"/>
  <c r="J26" i="19" s="1"/>
  <c r="K26" i="19" s="1"/>
  <c r="G27" i="19"/>
  <c r="H27" i="19"/>
  <c r="I27" i="19" s="1"/>
  <c r="J27" i="19" s="1"/>
  <c r="K27" i="19" s="1"/>
  <c r="G28" i="19"/>
  <c r="H28" i="19"/>
  <c r="I28" i="19" s="1"/>
  <c r="J28" i="19" s="1"/>
  <c r="K28" i="19" s="1"/>
  <c r="G29" i="19"/>
  <c r="H29" i="19"/>
  <c r="I29" i="19"/>
  <c r="J29" i="19"/>
  <c r="K29" i="19" s="1"/>
  <c r="G30" i="19"/>
  <c r="H30" i="19"/>
  <c r="I30" i="19"/>
  <c r="J30" i="19" s="1"/>
  <c r="K30" i="19" s="1"/>
  <c r="G31" i="19"/>
  <c r="L31" i="19" s="1"/>
  <c r="H31" i="19"/>
  <c r="I31" i="19" s="1"/>
  <c r="J31" i="19" s="1"/>
  <c r="K31" i="19" s="1"/>
  <c r="G32" i="19"/>
  <c r="L32" i="19" s="1"/>
  <c r="H32" i="19"/>
  <c r="I32" i="19" s="1"/>
  <c r="J32" i="19" s="1"/>
  <c r="K32" i="19" s="1"/>
  <c r="G33" i="19"/>
  <c r="L33" i="19" s="1"/>
  <c r="H33" i="19"/>
  <c r="I33" i="19" s="1"/>
  <c r="J33" i="19" s="1"/>
  <c r="K33" i="19" s="1"/>
  <c r="G34" i="19"/>
  <c r="L34" i="19" s="1"/>
  <c r="H34" i="19"/>
  <c r="I34" i="19"/>
  <c r="J34" i="19" s="1"/>
  <c r="K34" i="19" s="1"/>
  <c r="G35" i="19"/>
  <c r="H35" i="19"/>
  <c r="I35" i="19" s="1"/>
  <c r="J35" i="19" s="1"/>
  <c r="K35" i="19" s="1"/>
  <c r="G36" i="19"/>
  <c r="H36" i="19"/>
  <c r="I36" i="19"/>
  <c r="J36" i="19"/>
  <c r="K36" i="19"/>
  <c r="G37" i="19"/>
  <c r="H37" i="19"/>
  <c r="I37" i="19"/>
  <c r="J37" i="19"/>
  <c r="K37" i="19" s="1"/>
  <c r="G38" i="19"/>
  <c r="L38" i="19" s="1"/>
  <c r="H38" i="19"/>
  <c r="I38" i="19"/>
  <c r="J38" i="19" s="1"/>
  <c r="K38" i="19" s="1"/>
  <c r="G39" i="19"/>
  <c r="H39" i="19"/>
  <c r="I39" i="19" s="1"/>
  <c r="J39" i="19" s="1"/>
  <c r="K39" i="19" s="1"/>
  <c r="G40" i="19"/>
  <c r="L40" i="19" s="1"/>
  <c r="H40" i="19"/>
  <c r="I40" i="19" s="1"/>
  <c r="J40" i="19" s="1"/>
  <c r="K40" i="19" s="1"/>
  <c r="G41" i="19"/>
  <c r="L41" i="19" s="1"/>
  <c r="H41" i="19"/>
  <c r="I41" i="19" s="1"/>
  <c r="J41" i="19" s="1"/>
  <c r="K41" i="19" s="1"/>
  <c r="G42" i="19"/>
  <c r="L42" i="19" s="1"/>
  <c r="H42" i="19"/>
  <c r="I42" i="19"/>
  <c r="J42" i="19" s="1"/>
  <c r="K42" i="19" s="1"/>
  <c r="G43" i="19"/>
  <c r="H43" i="19"/>
  <c r="I43" i="19" s="1"/>
  <c r="J43" i="19" s="1"/>
  <c r="K43" i="19" s="1"/>
  <c r="G44" i="19"/>
  <c r="H44" i="19"/>
  <c r="I44" i="19"/>
  <c r="J44" i="19"/>
  <c r="K44" i="19"/>
  <c r="G45" i="19"/>
  <c r="H45" i="19"/>
  <c r="I45" i="19"/>
  <c r="J45" i="19"/>
  <c r="K45" i="19" s="1"/>
  <c r="G46" i="19"/>
  <c r="L46" i="19" s="1"/>
  <c r="H46" i="19"/>
  <c r="I46" i="19"/>
  <c r="J46" i="19" s="1"/>
  <c r="K46" i="19" s="1"/>
  <c r="G47" i="19"/>
  <c r="H47" i="19"/>
  <c r="I47" i="19" s="1"/>
  <c r="J47" i="19" s="1"/>
  <c r="K47" i="19" s="1"/>
  <c r="G48" i="19"/>
  <c r="L48" i="19" s="1"/>
  <c r="H48" i="19"/>
  <c r="I48" i="19"/>
  <c r="J48" i="19" s="1"/>
  <c r="K48" i="19" s="1"/>
  <c r="G49" i="19"/>
  <c r="L49" i="19" s="1"/>
  <c r="H49" i="19"/>
  <c r="I49" i="19" s="1"/>
  <c r="J49" i="19" s="1"/>
  <c r="K49" i="19" s="1"/>
  <c r="G50" i="19"/>
  <c r="L50" i="19" s="1"/>
  <c r="H50" i="19"/>
  <c r="I50" i="19"/>
  <c r="J50" i="19" s="1"/>
  <c r="K50" i="19" s="1"/>
  <c r="G51" i="19"/>
  <c r="H51" i="19"/>
  <c r="I51" i="19" s="1"/>
  <c r="J51" i="19" s="1"/>
  <c r="K51" i="19" s="1"/>
  <c r="L51" i="19"/>
  <c r="G52" i="19"/>
  <c r="H52" i="19"/>
  <c r="I52" i="19"/>
  <c r="J52" i="19"/>
  <c r="K52" i="19"/>
  <c r="G53" i="19"/>
  <c r="H53" i="19"/>
  <c r="I53" i="19"/>
  <c r="J53" i="19"/>
  <c r="K53" i="19" s="1"/>
  <c r="L53" i="19"/>
  <c r="G54" i="19"/>
  <c r="L54" i="19" s="1"/>
  <c r="H54" i="19"/>
  <c r="I54" i="19"/>
  <c r="J54" i="19" s="1"/>
  <c r="K54" i="19" s="1"/>
  <c r="G55" i="19"/>
  <c r="H55" i="19"/>
  <c r="I55" i="19" s="1"/>
  <c r="J55" i="19" s="1"/>
  <c r="K55" i="19" s="1"/>
  <c r="G56" i="19"/>
  <c r="L56" i="19" s="1"/>
  <c r="H56" i="19"/>
  <c r="I56" i="19"/>
  <c r="J56" i="19" s="1"/>
  <c r="K56" i="19" s="1"/>
  <c r="G57" i="19"/>
  <c r="L57" i="19" s="1"/>
  <c r="H57" i="19"/>
  <c r="I57" i="19" s="1"/>
  <c r="J57" i="19" s="1"/>
  <c r="K57" i="19" s="1"/>
  <c r="G58" i="19"/>
  <c r="L58" i="19" s="1"/>
  <c r="H58" i="19"/>
  <c r="I58" i="19"/>
  <c r="J58" i="19" s="1"/>
  <c r="K58" i="19" s="1"/>
  <c r="G59" i="19"/>
  <c r="H59" i="19"/>
  <c r="I59" i="19" s="1"/>
  <c r="J59" i="19" s="1"/>
  <c r="K59" i="19" s="1"/>
  <c r="L59" i="19"/>
  <c r="G60" i="19"/>
  <c r="H60" i="19"/>
  <c r="I60" i="19"/>
  <c r="J60" i="19"/>
  <c r="K60" i="19"/>
  <c r="G61" i="19"/>
  <c r="H61" i="19"/>
  <c r="I61" i="19"/>
  <c r="J61" i="19"/>
  <c r="K61" i="19" s="1"/>
  <c r="L61" i="19"/>
  <c r="G62" i="19"/>
  <c r="L62" i="19" s="1"/>
  <c r="H62" i="19"/>
  <c r="I62" i="19"/>
  <c r="J62" i="19" s="1"/>
  <c r="K62" i="19"/>
  <c r="N13" i="21" l="1"/>
  <c r="E13" i="21" s="1"/>
  <c r="N36" i="21"/>
  <c r="E36" i="21" s="1"/>
  <c r="N30" i="21"/>
  <c r="E30" i="21" s="1"/>
  <c r="N62" i="21"/>
  <c r="E62" i="21" s="1"/>
  <c r="N11" i="21"/>
  <c r="E11" i="21" s="1"/>
  <c r="N29" i="21"/>
  <c r="E29" i="21" s="1"/>
  <c r="N55" i="21"/>
  <c r="E55" i="21" s="1"/>
  <c r="N28" i="21"/>
  <c r="E28" i="21" s="1"/>
  <c r="N61" i="21"/>
  <c r="E61" i="21" s="1"/>
  <c r="N53" i="21"/>
  <c r="E53" i="21" s="1"/>
  <c r="N22" i="21"/>
  <c r="E22" i="21" s="1"/>
  <c r="L23" i="20"/>
  <c r="L24" i="20"/>
  <c r="L44" i="20"/>
  <c r="L46" i="20"/>
  <c r="L49" i="20"/>
  <c r="N49" i="20" s="1"/>
  <c r="E49" i="20" s="1"/>
  <c r="L62" i="20"/>
  <c r="N62" i="20" s="1"/>
  <c r="E62" i="20" s="1"/>
  <c r="L31" i="20"/>
  <c r="L32" i="20"/>
  <c r="N32" i="20" s="1"/>
  <c r="E32" i="20" s="1"/>
  <c r="L55" i="20"/>
  <c r="N55" i="20" s="1"/>
  <c r="E55" i="20" s="1"/>
  <c r="L56" i="20"/>
  <c r="N56" i="20" s="1"/>
  <c r="E56" i="20" s="1"/>
  <c r="L15" i="20"/>
  <c r="L16" i="20"/>
  <c r="N16" i="20" s="1"/>
  <c r="E16" i="20" s="1"/>
  <c r="L36" i="20"/>
  <c r="N36" i="20" s="1"/>
  <c r="E36" i="20" s="1"/>
  <c r="L21" i="20"/>
  <c r="N21" i="20" s="1"/>
  <c r="E21" i="20" s="1"/>
  <c r="L39" i="20"/>
  <c r="L40" i="20"/>
  <c r="L20" i="20"/>
  <c r="L22" i="20"/>
  <c r="L25" i="20"/>
  <c r="N25" i="20" s="1"/>
  <c r="E25" i="20" s="1"/>
  <c r="L45" i="20"/>
  <c r="L60" i="20"/>
  <c r="L61" i="20"/>
  <c r="L29" i="20"/>
  <c r="N29" i="20" s="1"/>
  <c r="E29" i="20" s="1"/>
  <c r="L47" i="20"/>
  <c r="N47" i="20" s="1"/>
  <c r="E47" i="20" s="1"/>
  <c r="L48" i="20"/>
  <c r="N48" i="20" s="1"/>
  <c r="E48" i="20" s="1"/>
  <c r="L54" i="20"/>
  <c r="N54" i="20" s="1"/>
  <c r="E54" i="20" s="1"/>
  <c r="L17" i="20"/>
  <c r="L34" i="20"/>
  <c r="N34" i="20" s="1"/>
  <c r="E34" i="20" s="1"/>
  <c r="L59" i="20"/>
  <c r="N59" i="20" s="1"/>
  <c r="E59" i="20" s="1"/>
  <c r="L57" i="20"/>
  <c r="N57" i="20" s="1"/>
  <c r="E57" i="20" s="1"/>
  <c r="L13" i="20"/>
  <c r="N13" i="20" s="1"/>
  <c r="E13" i="20" s="1"/>
  <c r="L26" i="20"/>
  <c r="L19" i="20"/>
  <c r="N19" i="20" s="1"/>
  <c r="E19" i="20" s="1"/>
  <c r="M20" i="20"/>
  <c r="M22" i="20"/>
  <c r="M45" i="20"/>
  <c r="M60" i="20"/>
  <c r="M61" i="20"/>
  <c r="M23" i="20"/>
  <c r="M24" i="20"/>
  <c r="M12" i="20"/>
  <c r="M14" i="20"/>
  <c r="M37" i="20"/>
  <c r="M51" i="20"/>
  <c r="N51" i="20" s="1"/>
  <c r="E51" i="20" s="1"/>
  <c r="M11" i="20"/>
  <c r="M15" i="20"/>
  <c r="M36" i="20"/>
  <c r="M38" i="20"/>
  <c r="M21" i="20"/>
  <c r="M35" i="20"/>
  <c r="M39" i="20"/>
  <c r="M40" i="20"/>
  <c r="M44" i="20"/>
  <c r="M46" i="20"/>
  <c r="M62" i="20"/>
  <c r="M53" i="20"/>
  <c r="M34" i="20"/>
  <c r="L28" i="20"/>
  <c r="N28" i="20" s="1"/>
  <c r="E28" i="20" s="1"/>
  <c r="M17" i="20"/>
  <c r="M33" i="20"/>
  <c r="L11" i="20"/>
  <c r="N11" i="20" s="1"/>
  <c r="E11" i="20" s="1"/>
  <c r="M26" i="20"/>
  <c r="L42" i="20"/>
  <c r="N42" i="20" s="1"/>
  <c r="E42" i="20" s="1"/>
  <c r="L30" i="20"/>
  <c r="N30" i="20" s="1"/>
  <c r="E30" i="20" s="1"/>
  <c r="L37" i="20"/>
  <c r="L33" i="20"/>
  <c r="M30" i="20"/>
  <c r="L53" i="20"/>
  <c r="L14" i="20"/>
  <c r="N14" i="20" s="1"/>
  <c r="E14" i="20" s="1"/>
  <c r="L35" i="20"/>
  <c r="N35" i="20" s="1"/>
  <c r="E35" i="20" s="1"/>
  <c r="L43" i="20"/>
  <c r="L12" i="20"/>
  <c r="N12" i="20" s="1"/>
  <c r="E12" i="20" s="1"/>
  <c r="L27" i="20"/>
  <c r="N27" i="20" s="1"/>
  <c r="E27" i="20" s="1"/>
  <c r="L50" i="20"/>
  <c r="N50" i="20" s="1"/>
  <c r="E50" i="20" s="1"/>
  <c r="L58" i="20"/>
  <c r="N58" i="20" s="1"/>
  <c r="E58" i="20" s="1"/>
  <c r="M49" i="20"/>
  <c r="M31" i="20"/>
  <c r="M43" i="20"/>
  <c r="L41" i="20"/>
  <c r="N41" i="20" s="1"/>
  <c r="E41" i="20" s="1"/>
  <c r="L38" i="20"/>
  <c r="N38" i="20" s="1"/>
  <c r="E38" i="20" s="1"/>
  <c r="M18" i="20"/>
  <c r="N18" i="20" s="1"/>
  <c r="E18" i="20" s="1"/>
  <c r="M44" i="19"/>
  <c r="M38" i="19"/>
  <c r="N38" i="19" s="1"/>
  <c r="E38" i="19" s="1"/>
  <c r="I7" i="19"/>
  <c r="M60" i="19" s="1"/>
  <c r="M23" i="19"/>
  <c r="M20" i="19"/>
  <c r="L43" i="19"/>
  <c r="L18" i="19"/>
  <c r="L10" i="19"/>
  <c r="L11" i="19"/>
  <c r="L19" i="19"/>
  <c r="L27" i="19"/>
  <c r="L35" i="19"/>
  <c r="L20" i="19"/>
  <c r="L28" i="19"/>
  <c r="L36" i="19"/>
  <c r="L44" i="19"/>
  <c r="L52" i="19"/>
  <c r="L60" i="19"/>
  <c r="L13" i="19"/>
  <c r="L21" i="19"/>
  <c r="L29" i="19"/>
  <c r="L37" i="19"/>
  <c r="L45" i="19"/>
  <c r="L14" i="19"/>
  <c r="L22" i="19"/>
  <c r="L30" i="19"/>
  <c r="L23" i="19"/>
  <c r="L39" i="19"/>
  <c r="L47" i="19"/>
  <c r="L55" i="19"/>
  <c r="M51" i="19"/>
  <c r="N51" i="19" s="1"/>
  <c r="E51" i="19" s="1"/>
  <c r="M32" i="19"/>
  <c r="N32" i="19" s="1"/>
  <c r="E32" i="19" s="1"/>
  <c r="M22" i="19"/>
  <c r="M47" i="19"/>
  <c r="M45" i="19"/>
  <c r="L26" i="19"/>
  <c r="M19" i="19"/>
  <c r="L16" i="19"/>
  <c r="M12" i="19"/>
  <c r="M61" i="19"/>
  <c r="N61" i="19" s="1"/>
  <c r="E61" i="19" s="1"/>
  <c r="M48" i="19"/>
  <c r="N48" i="19" s="1"/>
  <c r="E48" i="19" s="1"/>
  <c r="M37" i="19"/>
  <c r="M53" i="19"/>
  <c r="N53" i="19" s="1"/>
  <c r="E53" i="19" s="1"/>
  <c r="M25" i="19"/>
  <c r="N25" i="19" s="1"/>
  <c r="E25" i="19" s="1"/>
  <c r="M15" i="19"/>
  <c r="N15" i="19" s="1"/>
  <c r="E15" i="19" s="1"/>
  <c r="L12" i="19"/>
  <c r="B6" i="18"/>
  <c r="B7" i="18"/>
  <c r="E10" i="18"/>
  <c r="G10" i="18"/>
  <c r="I6" i="18" s="1"/>
  <c r="H10" i="18"/>
  <c r="I10" i="18" s="1"/>
  <c r="J10" i="18" s="1"/>
  <c r="K10" i="18" s="1"/>
  <c r="G11" i="18"/>
  <c r="L11" i="18" s="1"/>
  <c r="H11" i="18"/>
  <c r="I11" i="18" s="1"/>
  <c r="J11" i="18" s="1"/>
  <c r="K11" i="18" s="1"/>
  <c r="G12" i="18"/>
  <c r="H12" i="18"/>
  <c r="I12" i="18" s="1"/>
  <c r="J12" i="18" s="1"/>
  <c r="K12" i="18" s="1"/>
  <c r="G13" i="18"/>
  <c r="H13" i="18"/>
  <c r="I13" i="18"/>
  <c r="J13" i="18"/>
  <c r="K13" i="18" s="1"/>
  <c r="G14" i="18"/>
  <c r="H14" i="18"/>
  <c r="I14" i="18"/>
  <c r="J14" i="18" s="1"/>
  <c r="K14" i="18" s="1"/>
  <c r="L14" i="18"/>
  <c r="G15" i="18"/>
  <c r="H15" i="18"/>
  <c r="I15" i="18" s="1"/>
  <c r="J15" i="18" s="1"/>
  <c r="K15" i="18"/>
  <c r="L15" i="18"/>
  <c r="G16" i="18"/>
  <c r="L16" i="18" s="1"/>
  <c r="H16" i="18"/>
  <c r="I16" i="18"/>
  <c r="J16" i="18"/>
  <c r="K16" i="18" s="1"/>
  <c r="G17" i="18"/>
  <c r="L17" i="18" s="1"/>
  <c r="H17" i="18"/>
  <c r="I17" i="18"/>
  <c r="J17" i="18" s="1"/>
  <c r="K17" i="18" s="1"/>
  <c r="G18" i="18"/>
  <c r="H18" i="18"/>
  <c r="I18" i="18" s="1"/>
  <c r="J18" i="18" s="1"/>
  <c r="K18" i="18" s="1"/>
  <c r="G19" i="18"/>
  <c r="H19" i="18"/>
  <c r="I19" i="18" s="1"/>
  <c r="J19" i="18" s="1"/>
  <c r="K19" i="18" s="1"/>
  <c r="L19" i="18"/>
  <c r="G20" i="18"/>
  <c r="L20" i="18" s="1"/>
  <c r="H20" i="18"/>
  <c r="I20" i="18" s="1"/>
  <c r="J20" i="18" s="1"/>
  <c r="K20" i="18" s="1"/>
  <c r="G21" i="18"/>
  <c r="H21" i="18"/>
  <c r="I21" i="18"/>
  <c r="J21" i="18"/>
  <c r="K21" i="18" s="1"/>
  <c r="G22" i="18"/>
  <c r="H22" i="18"/>
  <c r="I22" i="18"/>
  <c r="J22" i="18" s="1"/>
  <c r="K22" i="18" s="1"/>
  <c r="L22" i="18"/>
  <c r="G23" i="18"/>
  <c r="H23" i="18"/>
  <c r="I23" i="18" s="1"/>
  <c r="J23" i="18" s="1"/>
  <c r="K23" i="18" s="1"/>
  <c r="L23" i="18"/>
  <c r="G24" i="18"/>
  <c r="L24" i="18" s="1"/>
  <c r="H24" i="18"/>
  <c r="I24" i="18"/>
  <c r="J24" i="18"/>
  <c r="K24" i="18"/>
  <c r="G25" i="18"/>
  <c r="H25" i="18"/>
  <c r="I25" i="18"/>
  <c r="J25" i="18"/>
  <c r="K25" i="18" s="1"/>
  <c r="G26" i="18"/>
  <c r="H26" i="18"/>
  <c r="I26" i="18" s="1"/>
  <c r="J26" i="18" s="1"/>
  <c r="K26" i="18" s="1"/>
  <c r="G27" i="18"/>
  <c r="H27" i="18"/>
  <c r="I27" i="18" s="1"/>
  <c r="J27" i="18" s="1"/>
  <c r="K27" i="18" s="1"/>
  <c r="L27" i="18"/>
  <c r="G28" i="18"/>
  <c r="L28" i="18" s="1"/>
  <c r="H28" i="18"/>
  <c r="I28" i="18" s="1"/>
  <c r="J28" i="18" s="1"/>
  <c r="K28" i="18" s="1"/>
  <c r="G29" i="18"/>
  <c r="H29" i="18"/>
  <c r="I29" i="18"/>
  <c r="J29" i="18"/>
  <c r="K29" i="18" s="1"/>
  <c r="G30" i="18"/>
  <c r="H30" i="18"/>
  <c r="I30" i="18"/>
  <c r="J30" i="18" s="1"/>
  <c r="K30" i="18" s="1"/>
  <c r="L30" i="18"/>
  <c r="G31" i="18"/>
  <c r="H31" i="18"/>
  <c r="I31" i="18" s="1"/>
  <c r="J31" i="18" s="1"/>
  <c r="K31" i="18" s="1"/>
  <c r="G32" i="18"/>
  <c r="L32" i="18" s="1"/>
  <c r="H32" i="18"/>
  <c r="I32" i="18"/>
  <c r="J32" i="18"/>
  <c r="K32" i="18"/>
  <c r="G33" i="18"/>
  <c r="L33" i="18" s="1"/>
  <c r="H33" i="18"/>
  <c r="I33" i="18"/>
  <c r="J33" i="18"/>
  <c r="K33" i="18" s="1"/>
  <c r="G34" i="18"/>
  <c r="H34" i="18"/>
  <c r="I34" i="18"/>
  <c r="J34" i="18" s="1"/>
  <c r="K34" i="18" s="1"/>
  <c r="G35" i="18"/>
  <c r="H35" i="18"/>
  <c r="I35" i="18" s="1"/>
  <c r="J35" i="18" s="1"/>
  <c r="K35" i="18" s="1"/>
  <c r="L35" i="18"/>
  <c r="G36" i="18"/>
  <c r="L36" i="18" s="1"/>
  <c r="H36" i="18"/>
  <c r="I36" i="18" s="1"/>
  <c r="J36" i="18" s="1"/>
  <c r="K36" i="18"/>
  <c r="G37" i="18"/>
  <c r="H37" i="18"/>
  <c r="I37" i="18"/>
  <c r="J37" i="18"/>
  <c r="K37" i="18" s="1"/>
  <c r="G38" i="18"/>
  <c r="H38" i="18"/>
  <c r="I38" i="18"/>
  <c r="J38" i="18" s="1"/>
  <c r="K38" i="18" s="1"/>
  <c r="L38" i="18"/>
  <c r="G39" i="18"/>
  <c r="H39" i="18"/>
  <c r="I39" i="18" s="1"/>
  <c r="J39" i="18" s="1"/>
  <c r="K39" i="18"/>
  <c r="L39" i="18"/>
  <c r="G40" i="18"/>
  <c r="H40" i="18"/>
  <c r="I40" i="18"/>
  <c r="J40" i="18"/>
  <c r="K40" i="18" s="1"/>
  <c r="G41" i="18"/>
  <c r="L41" i="18" s="1"/>
  <c r="H41" i="18"/>
  <c r="I41" i="18"/>
  <c r="J41" i="18"/>
  <c r="K41" i="18" s="1"/>
  <c r="G42" i="18"/>
  <c r="H42" i="18"/>
  <c r="I42" i="18"/>
  <c r="J42" i="18" s="1"/>
  <c r="K42" i="18" s="1"/>
  <c r="G43" i="18"/>
  <c r="H43" i="18"/>
  <c r="I43" i="18" s="1"/>
  <c r="J43" i="18" s="1"/>
  <c r="K43" i="18" s="1"/>
  <c r="L43" i="18"/>
  <c r="G44" i="18"/>
  <c r="L44" i="18" s="1"/>
  <c r="H44" i="18"/>
  <c r="I44" i="18" s="1"/>
  <c r="J44" i="18" s="1"/>
  <c r="K44" i="18"/>
  <c r="G45" i="18"/>
  <c r="H45" i="18"/>
  <c r="I45" i="18"/>
  <c r="J45" i="18"/>
  <c r="K45" i="18" s="1"/>
  <c r="G46" i="18"/>
  <c r="H46" i="18"/>
  <c r="I46" i="18"/>
  <c r="J46" i="18" s="1"/>
  <c r="K46" i="18" s="1"/>
  <c r="L46" i="18"/>
  <c r="G47" i="18"/>
  <c r="H47" i="18"/>
  <c r="I47" i="18" s="1"/>
  <c r="J47" i="18" s="1"/>
  <c r="K47" i="18"/>
  <c r="L47" i="18"/>
  <c r="G48" i="18"/>
  <c r="L48" i="18" s="1"/>
  <c r="H48" i="18"/>
  <c r="I48" i="18"/>
  <c r="J48" i="18"/>
  <c r="K48" i="18"/>
  <c r="G49" i="18"/>
  <c r="L49" i="18" s="1"/>
  <c r="H49" i="18"/>
  <c r="I49" i="18"/>
  <c r="J49" i="18" s="1"/>
  <c r="K49" i="18" s="1"/>
  <c r="G50" i="18"/>
  <c r="H50" i="18"/>
  <c r="I50" i="18" s="1"/>
  <c r="J50" i="18" s="1"/>
  <c r="K50" i="18" s="1"/>
  <c r="G51" i="18"/>
  <c r="L51" i="18" s="1"/>
  <c r="H51" i="18"/>
  <c r="I51" i="18" s="1"/>
  <c r="J51" i="18" s="1"/>
  <c r="K51" i="18" s="1"/>
  <c r="G52" i="18"/>
  <c r="L52" i="18" s="1"/>
  <c r="H52" i="18"/>
  <c r="I52" i="18"/>
  <c r="J52" i="18"/>
  <c r="K52" i="18"/>
  <c r="G53" i="18"/>
  <c r="H53" i="18"/>
  <c r="I53" i="18"/>
  <c r="J53" i="18"/>
  <c r="K53" i="18" s="1"/>
  <c r="G54" i="18"/>
  <c r="H54" i="18"/>
  <c r="I54" i="18"/>
  <c r="J54" i="18" s="1"/>
  <c r="K54" i="18" s="1"/>
  <c r="L54" i="18"/>
  <c r="G55" i="18"/>
  <c r="H55" i="18"/>
  <c r="I55" i="18" s="1"/>
  <c r="J55" i="18" s="1"/>
  <c r="K55" i="18"/>
  <c r="L55" i="18"/>
  <c r="G56" i="18"/>
  <c r="L56" i="18" s="1"/>
  <c r="H56" i="18"/>
  <c r="I56" i="18"/>
  <c r="J56" i="18"/>
  <c r="K56" i="18" s="1"/>
  <c r="G57" i="18"/>
  <c r="H57" i="18"/>
  <c r="I57" i="18"/>
  <c r="J57" i="18"/>
  <c r="K57" i="18" s="1"/>
  <c r="G58" i="18"/>
  <c r="H58" i="18"/>
  <c r="I58" i="18"/>
  <c r="J58" i="18" s="1"/>
  <c r="K58" i="18" s="1"/>
  <c r="G59" i="18"/>
  <c r="H59" i="18"/>
  <c r="I59" i="18" s="1"/>
  <c r="J59" i="18" s="1"/>
  <c r="K59" i="18"/>
  <c r="L59" i="18"/>
  <c r="G60" i="18"/>
  <c r="L60" i="18" s="1"/>
  <c r="H60" i="18"/>
  <c r="I60" i="18"/>
  <c r="J60" i="18"/>
  <c r="K60" i="18" s="1"/>
  <c r="G61" i="18"/>
  <c r="H61" i="18"/>
  <c r="I61" i="18"/>
  <c r="J61" i="18" s="1"/>
  <c r="K61" i="18" s="1"/>
  <c r="L61" i="18"/>
  <c r="G62" i="18"/>
  <c r="H62" i="18"/>
  <c r="I62" i="18"/>
  <c r="J62" i="18" s="1"/>
  <c r="K62" i="18"/>
  <c r="L62" i="18"/>
  <c r="N61" i="20" l="1"/>
  <c r="E61" i="20" s="1"/>
  <c r="N60" i="20"/>
  <c r="E60" i="20" s="1"/>
  <c r="N53" i="20"/>
  <c r="E53" i="20" s="1"/>
  <c r="N45" i="20"/>
  <c r="E45" i="20" s="1"/>
  <c r="N46" i="20"/>
  <c r="E46" i="20" s="1"/>
  <c r="N17" i="20"/>
  <c r="E17" i="20" s="1"/>
  <c r="N15" i="20"/>
  <c r="E15" i="20" s="1"/>
  <c r="N44" i="20"/>
  <c r="E44" i="20" s="1"/>
  <c r="N33" i="20"/>
  <c r="E33" i="20" s="1"/>
  <c r="N22" i="20"/>
  <c r="E22" i="20" s="1"/>
  <c r="N24" i="20"/>
  <c r="E24" i="20" s="1"/>
  <c r="N37" i="20"/>
  <c r="E37" i="20" s="1"/>
  <c r="N20" i="20"/>
  <c r="E20" i="20" s="1"/>
  <c r="N23" i="20"/>
  <c r="E23" i="20" s="1"/>
  <c r="N26" i="20"/>
  <c r="E26" i="20" s="1"/>
  <c r="N40" i="20"/>
  <c r="E40" i="20" s="1"/>
  <c r="N43" i="20"/>
  <c r="E43" i="20" s="1"/>
  <c r="N39" i="20"/>
  <c r="E39" i="20" s="1"/>
  <c r="N31" i="20"/>
  <c r="E31" i="20" s="1"/>
  <c r="M16" i="19"/>
  <c r="N16" i="19" s="1"/>
  <c r="E16" i="19" s="1"/>
  <c r="N23" i="19"/>
  <c r="E23" i="19" s="1"/>
  <c r="N27" i="19"/>
  <c r="E27" i="19" s="1"/>
  <c r="M26" i="19"/>
  <c r="M33" i="19"/>
  <c r="N33" i="19" s="1"/>
  <c r="E33" i="19" s="1"/>
  <c r="M57" i="19"/>
  <c r="N57" i="19" s="1"/>
  <c r="E57" i="19" s="1"/>
  <c r="M62" i="19"/>
  <c r="N62" i="19" s="1"/>
  <c r="E62" i="19" s="1"/>
  <c r="N12" i="19"/>
  <c r="E12" i="19" s="1"/>
  <c r="N30" i="19"/>
  <c r="E30" i="19" s="1"/>
  <c r="N60" i="19"/>
  <c r="E60" i="19" s="1"/>
  <c r="N19" i="19"/>
  <c r="E19" i="19" s="1"/>
  <c r="M29" i="19"/>
  <c r="M28" i="19"/>
  <c r="M46" i="19"/>
  <c r="N46" i="19" s="1"/>
  <c r="E46" i="19" s="1"/>
  <c r="M59" i="19"/>
  <c r="N59" i="19" s="1"/>
  <c r="E59" i="19" s="1"/>
  <c r="M55" i="19"/>
  <c r="N26" i="19"/>
  <c r="E26" i="19" s="1"/>
  <c r="N22" i="19"/>
  <c r="E22" i="19" s="1"/>
  <c r="N52" i="19"/>
  <c r="E52" i="19" s="1"/>
  <c r="M10" i="19"/>
  <c r="M42" i="19"/>
  <c r="N42" i="19" s="1"/>
  <c r="E42" i="19" s="1"/>
  <c r="M11" i="19"/>
  <c r="N11" i="19" s="1"/>
  <c r="E11" i="19" s="1"/>
  <c r="M50" i="19"/>
  <c r="N50" i="19" s="1"/>
  <c r="E50" i="19" s="1"/>
  <c r="M52" i="19"/>
  <c r="M58" i="19"/>
  <c r="N58" i="19" s="1"/>
  <c r="E58" i="19" s="1"/>
  <c r="M14" i="19"/>
  <c r="N14" i="19" s="1"/>
  <c r="E14" i="19" s="1"/>
  <c r="M18" i="19"/>
  <c r="N18" i="19" s="1"/>
  <c r="E18" i="19" s="1"/>
  <c r="N44" i="19"/>
  <c r="E44" i="19" s="1"/>
  <c r="M41" i="19"/>
  <c r="N41" i="19" s="1"/>
  <c r="E41" i="19" s="1"/>
  <c r="M31" i="19"/>
  <c r="N31" i="19" s="1"/>
  <c r="E31" i="19" s="1"/>
  <c r="M35" i="19"/>
  <c r="N35" i="19" s="1"/>
  <c r="E35" i="19" s="1"/>
  <c r="M39" i="19"/>
  <c r="N39" i="19" s="1"/>
  <c r="E39" i="19" s="1"/>
  <c r="N36" i="19"/>
  <c r="E36" i="19" s="1"/>
  <c r="M49" i="19"/>
  <c r="N49" i="19" s="1"/>
  <c r="E49" i="19" s="1"/>
  <c r="M56" i="19"/>
  <c r="N56" i="19" s="1"/>
  <c r="E56" i="19" s="1"/>
  <c r="M40" i="19"/>
  <c r="N40" i="19" s="1"/>
  <c r="E40" i="19" s="1"/>
  <c r="N55" i="19"/>
  <c r="E55" i="19" s="1"/>
  <c r="N37" i="19"/>
  <c r="E37" i="19" s="1"/>
  <c r="N28" i="19"/>
  <c r="E28" i="19" s="1"/>
  <c r="N43" i="19"/>
  <c r="E43" i="19" s="1"/>
  <c r="M13" i="19"/>
  <c r="N13" i="19" s="1"/>
  <c r="E13" i="19" s="1"/>
  <c r="M27" i="19"/>
  <c r="M30" i="19"/>
  <c r="M21" i="19"/>
  <c r="N21" i="19" s="1"/>
  <c r="E21" i="19" s="1"/>
  <c r="N10" i="19"/>
  <c r="N45" i="19"/>
  <c r="E45" i="19" s="1"/>
  <c r="M24" i="19"/>
  <c r="N24" i="19" s="1"/>
  <c r="E24" i="19" s="1"/>
  <c r="M34" i="19"/>
  <c r="N34" i="19" s="1"/>
  <c r="E34" i="19" s="1"/>
  <c r="M43" i="19"/>
  <c r="N47" i="19"/>
  <c r="E47" i="19" s="1"/>
  <c r="N29" i="19"/>
  <c r="E29" i="19" s="1"/>
  <c r="N20" i="19"/>
  <c r="E20" i="19" s="1"/>
  <c r="M17" i="19"/>
  <c r="N17" i="19" s="1"/>
  <c r="E17" i="19" s="1"/>
  <c r="M36" i="19"/>
  <c r="M54" i="19"/>
  <c r="N54" i="19" s="1"/>
  <c r="E54" i="19" s="1"/>
  <c r="I7" i="18"/>
  <c r="M10" i="18" s="1"/>
  <c r="M50" i="18"/>
  <c r="M23" i="18"/>
  <c r="N23" i="18" s="1"/>
  <c r="E23" i="18" s="1"/>
  <c r="M56" i="18"/>
  <c r="N56" i="18" s="1"/>
  <c r="E56" i="18" s="1"/>
  <c r="M22" i="18"/>
  <c r="N22" i="18" s="1"/>
  <c r="E22" i="18" s="1"/>
  <c r="M30" i="18"/>
  <c r="N30" i="18" s="1"/>
  <c r="E30" i="18" s="1"/>
  <c r="M26" i="18"/>
  <c r="M24" i="18"/>
  <c r="N24" i="18" s="1"/>
  <c r="E24" i="18" s="1"/>
  <c r="M32" i="18"/>
  <c r="N32" i="18" s="1"/>
  <c r="E32" i="18" s="1"/>
  <c r="M11" i="18"/>
  <c r="N11" i="18" s="1"/>
  <c r="E11" i="18" s="1"/>
  <c r="M19" i="18"/>
  <c r="N19" i="18" s="1"/>
  <c r="E19" i="18" s="1"/>
  <c r="L57" i="18"/>
  <c r="L26" i="18"/>
  <c r="L34" i="18"/>
  <c r="L58" i="18"/>
  <c r="L10" i="18"/>
  <c r="L18" i="18"/>
  <c r="L42" i="18"/>
  <c r="L50" i="18"/>
  <c r="L13" i="18"/>
  <c r="L21" i="18"/>
  <c r="L29" i="18"/>
  <c r="L37" i="18"/>
  <c r="L45" i="18"/>
  <c r="L53" i="18"/>
  <c r="M44" i="18"/>
  <c r="N44" i="18" s="1"/>
  <c r="E44" i="18" s="1"/>
  <c r="M41" i="18"/>
  <c r="N41" i="18" s="1"/>
  <c r="E41" i="18" s="1"/>
  <c r="M12" i="18"/>
  <c r="M33" i="18"/>
  <c r="N33" i="18" s="1"/>
  <c r="E33" i="18" s="1"/>
  <c r="M59" i="18"/>
  <c r="N43" i="18"/>
  <c r="E43" i="18" s="1"/>
  <c r="M43" i="18"/>
  <c r="L40" i="18"/>
  <c r="L31" i="18"/>
  <c r="L25" i="18"/>
  <c r="L12" i="18"/>
  <c r="N12" i="18" s="1"/>
  <c r="E12" i="18" s="1"/>
  <c r="N59" i="18"/>
  <c r="E59" i="18" s="1"/>
  <c r="M57" i="18"/>
  <c r="M35" i="18"/>
  <c r="N35" i="18" s="1"/>
  <c r="E35" i="18" s="1"/>
  <c r="B6" i="17"/>
  <c r="B7" i="17"/>
  <c r="E10" i="17"/>
  <c r="G10" i="17"/>
  <c r="I6" i="17" s="1"/>
  <c r="H10" i="17"/>
  <c r="I10" i="17"/>
  <c r="J10" i="17" s="1"/>
  <c r="K10" i="17" s="1"/>
  <c r="G11" i="17"/>
  <c r="L11" i="17" s="1"/>
  <c r="H11" i="17"/>
  <c r="I11" i="17" s="1"/>
  <c r="J11" i="17" s="1"/>
  <c r="K11" i="17" s="1"/>
  <c r="G12" i="17"/>
  <c r="H12" i="17"/>
  <c r="I12" i="17" s="1"/>
  <c r="J12" i="17" s="1"/>
  <c r="K12" i="17" s="1"/>
  <c r="G13" i="17"/>
  <c r="H13" i="17"/>
  <c r="I13" i="17" s="1"/>
  <c r="J13" i="17" s="1"/>
  <c r="K13" i="17" s="1"/>
  <c r="G14" i="17"/>
  <c r="H14" i="17"/>
  <c r="I14" i="17"/>
  <c r="J14" i="17"/>
  <c r="K14" i="17"/>
  <c r="L14" i="17"/>
  <c r="G15" i="17"/>
  <c r="H15" i="17"/>
  <c r="I15" i="17"/>
  <c r="J15" i="17"/>
  <c r="K15" i="17"/>
  <c r="G16" i="17"/>
  <c r="L16" i="17" s="1"/>
  <c r="H16" i="17"/>
  <c r="I16" i="17"/>
  <c r="J16" i="17"/>
  <c r="K16" i="17"/>
  <c r="G17" i="17"/>
  <c r="H17" i="17"/>
  <c r="I17" i="17"/>
  <c r="J17" i="17"/>
  <c r="K17" i="17" s="1"/>
  <c r="G18" i="17"/>
  <c r="L18" i="17" s="1"/>
  <c r="H18" i="17"/>
  <c r="I18" i="17"/>
  <c r="J18" i="17" s="1"/>
  <c r="K18" i="17" s="1"/>
  <c r="G19" i="17"/>
  <c r="L19" i="17" s="1"/>
  <c r="H19" i="17"/>
  <c r="I19" i="17" s="1"/>
  <c r="J19" i="17" s="1"/>
  <c r="K19" i="17" s="1"/>
  <c r="G20" i="17"/>
  <c r="H20" i="17"/>
  <c r="I20" i="17" s="1"/>
  <c r="J20" i="17" s="1"/>
  <c r="K20" i="17" s="1"/>
  <c r="G21" i="17"/>
  <c r="H21" i="17"/>
  <c r="I21" i="17" s="1"/>
  <c r="J21" i="17" s="1"/>
  <c r="K21" i="17" s="1"/>
  <c r="G22" i="17"/>
  <c r="H22" i="17"/>
  <c r="I22" i="17"/>
  <c r="J22" i="17"/>
  <c r="K22" i="17"/>
  <c r="L22" i="17"/>
  <c r="G23" i="17"/>
  <c r="H23" i="17"/>
  <c r="I23" i="17"/>
  <c r="J23" i="17"/>
  <c r="K23" i="17"/>
  <c r="L23" i="17"/>
  <c r="G24" i="17"/>
  <c r="L24" i="17" s="1"/>
  <c r="H24" i="17"/>
  <c r="I24" i="17"/>
  <c r="J24" i="17"/>
  <c r="K24" i="17"/>
  <c r="G25" i="17"/>
  <c r="L25" i="17" s="1"/>
  <c r="H25" i="17"/>
  <c r="I25" i="17"/>
  <c r="J25" i="17"/>
  <c r="K25" i="17" s="1"/>
  <c r="G26" i="17"/>
  <c r="L26" i="17" s="1"/>
  <c r="H26" i="17"/>
  <c r="I26" i="17" s="1"/>
  <c r="J26" i="17" s="1"/>
  <c r="K26" i="17" s="1"/>
  <c r="G27" i="17"/>
  <c r="L27" i="17" s="1"/>
  <c r="H27" i="17"/>
  <c r="I27" i="17" s="1"/>
  <c r="J27" i="17" s="1"/>
  <c r="K27" i="17" s="1"/>
  <c r="G28" i="17"/>
  <c r="L28" i="17" s="1"/>
  <c r="H28" i="17"/>
  <c r="I28" i="17" s="1"/>
  <c r="J28" i="17" s="1"/>
  <c r="K28" i="17" s="1"/>
  <c r="G29" i="17"/>
  <c r="H29" i="17"/>
  <c r="I29" i="17" s="1"/>
  <c r="J29" i="17" s="1"/>
  <c r="K29" i="17" s="1"/>
  <c r="G30" i="17"/>
  <c r="H30" i="17"/>
  <c r="I30" i="17"/>
  <c r="J30" i="17"/>
  <c r="K30" i="17"/>
  <c r="L30" i="17"/>
  <c r="G31" i="17"/>
  <c r="H31" i="17"/>
  <c r="I31" i="17"/>
  <c r="J31" i="17"/>
  <c r="K31" i="17"/>
  <c r="G32" i="17"/>
  <c r="L32" i="17" s="1"/>
  <c r="H32" i="17"/>
  <c r="I32" i="17"/>
  <c r="J32" i="17"/>
  <c r="K32" i="17"/>
  <c r="G33" i="17"/>
  <c r="L33" i="17" s="1"/>
  <c r="H33" i="17"/>
  <c r="I33" i="17"/>
  <c r="J33" i="17"/>
  <c r="K33" i="17" s="1"/>
  <c r="G34" i="17"/>
  <c r="L34" i="17" s="1"/>
  <c r="H34" i="17"/>
  <c r="I34" i="17"/>
  <c r="J34" i="17" s="1"/>
  <c r="K34" i="17" s="1"/>
  <c r="G35" i="17"/>
  <c r="L35" i="17" s="1"/>
  <c r="H35" i="17"/>
  <c r="I35" i="17" s="1"/>
  <c r="J35" i="17" s="1"/>
  <c r="K35" i="17" s="1"/>
  <c r="G36" i="17"/>
  <c r="H36" i="17"/>
  <c r="I36" i="17" s="1"/>
  <c r="J36" i="17" s="1"/>
  <c r="K36" i="17" s="1"/>
  <c r="G37" i="17"/>
  <c r="H37" i="17"/>
  <c r="I37" i="17" s="1"/>
  <c r="J37" i="17" s="1"/>
  <c r="K37" i="17" s="1"/>
  <c r="G38" i="17"/>
  <c r="H38" i="17"/>
  <c r="I38" i="17"/>
  <c r="J38" i="17"/>
  <c r="K38" i="17"/>
  <c r="L38" i="17"/>
  <c r="G39" i="17"/>
  <c r="H39" i="17"/>
  <c r="I39" i="17"/>
  <c r="J39" i="17"/>
  <c r="K39" i="17"/>
  <c r="L39" i="17"/>
  <c r="G40" i="17"/>
  <c r="L40" i="17" s="1"/>
  <c r="H40" i="17"/>
  <c r="I40" i="17"/>
  <c r="J40" i="17"/>
  <c r="K40" i="17"/>
  <c r="G41" i="17"/>
  <c r="L41" i="17" s="1"/>
  <c r="H41" i="17"/>
  <c r="I41" i="17"/>
  <c r="J41" i="17"/>
  <c r="K41" i="17" s="1"/>
  <c r="G42" i="17"/>
  <c r="L42" i="17" s="1"/>
  <c r="H42" i="17"/>
  <c r="I42" i="17" s="1"/>
  <c r="J42" i="17" s="1"/>
  <c r="K42" i="17" s="1"/>
  <c r="G43" i="17"/>
  <c r="L43" i="17" s="1"/>
  <c r="H43" i="17"/>
  <c r="I43" i="17" s="1"/>
  <c r="J43" i="17" s="1"/>
  <c r="K43" i="17" s="1"/>
  <c r="G44" i="17"/>
  <c r="L44" i="17" s="1"/>
  <c r="H44" i="17"/>
  <c r="I44" i="17" s="1"/>
  <c r="J44" i="17" s="1"/>
  <c r="K44" i="17" s="1"/>
  <c r="G45" i="17"/>
  <c r="H45" i="17"/>
  <c r="I45" i="17" s="1"/>
  <c r="J45" i="17" s="1"/>
  <c r="K45" i="17" s="1"/>
  <c r="G46" i="17"/>
  <c r="H46" i="17"/>
  <c r="I46" i="17"/>
  <c r="J46" i="17"/>
  <c r="K46" i="17"/>
  <c r="L46" i="17"/>
  <c r="G47" i="17"/>
  <c r="H47" i="17"/>
  <c r="I47" i="17"/>
  <c r="J47" i="17"/>
  <c r="K47" i="17"/>
  <c r="G48" i="17"/>
  <c r="L48" i="17" s="1"/>
  <c r="H48" i="17"/>
  <c r="I48" i="17"/>
  <c r="J48" i="17"/>
  <c r="K48" i="17"/>
  <c r="G49" i="17"/>
  <c r="L49" i="17" s="1"/>
  <c r="H49" i="17"/>
  <c r="I49" i="17"/>
  <c r="J49" i="17"/>
  <c r="K49" i="17" s="1"/>
  <c r="G50" i="17"/>
  <c r="L50" i="17" s="1"/>
  <c r="H50" i="17"/>
  <c r="I50" i="17"/>
  <c r="J50" i="17" s="1"/>
  <c r="K50" i="17" s="1"/>
  <c r="G51" i="17"/>
  <c r="L51" i="17" s="1"/>
  <c r="H51" i="17"/>
  <c r="I51" i="17" s="1"/>
  <c r="J51" i="17" s="1"/>
  <c r="K51" i="17" s="1"/>
  <c r="G52" i="17"/>
  <c r="H52" i="17"/>
  <c r="I52" i="17" s="1"/>
  <c r="J52" i="17" s="1"/>
  <c r="K52" i="17" s="1"/>
  <c r="G53" i="17"/>
  <c r="H53" i="17"/>
  <c r="I53" i="17" s="1"/>
  <c r="J53" i="17" s="1"/>
  <c r="K53" i="17" s="1"/>
  <c r="G54" i="17"/>
  <c r="H54" i="17"/>
  <c r="I54" i="17"/>
  <c r="J54" i="17"/>
  <c r="K54" i="17"/>
  <c r="L54" i="17"/>
  <c r="G55" i="17"/>
  <c r="H55" i="17"/>
  <c r="I55" i="17"/>
  <c r="J55" i="17"/>
  <c r="K55" i="17"/>
  <c r="L55" i="17"/>
  <c r="G56" i="17"/>
  <c r="L56" i="17" s="1"/>
  <c r="H56" i="17"/>
  <c r="I56" i="17"/>
  <c r="J56" i="17"/>
  <c r="K56" i="17"/>
  <c r="G57" i="17"/>
  <c r="L57" i="17" s="1"/>
  <c r="H57" i="17"/>
  <c r="I57" i="17"/>
  <c r="J57" i="17"/>
  <c r="K57" i="17" s="1"/>
  <c r="G58" i="17"/>
  <c r="L58" i="17" s="1"/>
  <c r="H58" i="17"/>
  <c r="I58" i="17" s="1"/>
  <c r="J58" i="17" s="1"/>
  <c r="K58" i="17" s="1"/>
  <c r="G59" i="17"/>
  <c r="L59" i="17" s="1"/>
  <c r="H59" i="17"/>
  <c r="I59" i="17" s="1"/>
  <c r="J59" i="17" s="1"/>
  <c r="K59" i="17" s="1"/>
  <c r="G60" i="17"/>
  <c r="L60" i="17" s="1"/>
  <c r="H60" i="17"/>
  <c r="I60" i="17" s="1"/>
  <c r="J60" i="17" s="1"/>
  <c r="K60" i="17" s="1"/>
  <c r="G61" i="17"/>
  <c r="H61" i="17"/>
  <c r="I61" i="17" s="1"/>
  <c r="J61" i="17" s="1"/>
  <c r="K61" i="17" s="1"/>
  <c r="G62" i="17"/>
  <c r="H62" i="17"/>
  <c r="I62" i="17"/>
  <c r="J62" i="17"/>
  <c r="K62" i="17"/>
  <c r="L62" i="17"/>
  <c r="M25" i="18" l="1"/>
  <c r="M16" i="18"/>
  <c r="N16" i="18" s="1"/>
  <c r="E16" i="18" s="1"/>
  <c r="M31" i="18"/>
  <c r="N31" i="18" s="1"/>
  <c r="E31" i="18" s="1"/>
  <c r="M21" i="18"/>
  <c r="M17" i="18"/>
  <c r="N17" i="18" s="1"/>
  <c r="E17" i="18" s="1"/>
  <c r="M46" i="18"/>
  <c r="N46" i="18" s="1"/>
  <c r="E46" i="18" s="1"/>
  <c r="M29" i="18"/>
  <c r="N29" i="18" s="1"/>
  <c r="E29" i="18" s="1"/>
  <c r="M42" i="18"/>
  <c r="M38" i="18"/>
  <c r="N38" i="18" s="1"/>
  <c r="E38" i="18" s="1"/>
  <c r="M54" i="18"/>
  <c r="N54" i="18" s="1"/>
  <c r="E54" i="18" s="1"/>
  <c r="M58" i="18"/>
  <c r="N58" i="18" s="1"/>
  <c r="E58" i="18" s="1"/>
  <c r="M14" i="18"/>
  <c r="N14" i="18" s="1"/>
  <c r="E14" i="18" s="1"/>
  <c r="M53" i="18"/>
  <c r="M37" i="18"/>
  <c r="N37" i="18" s="1"/>
  <c r="E37" i="18" s="1"/>
  <c r="N25" i="18"/>
  <c r="E25" i="18" s="1"/>
  <c r="N21" i="18"/>
  <c r="E21" i="18" s="1"/>
  <c r="N26" i="18"/>
  <c r="E26" i="18" s="1"/>
  <c r="M51" i="18"/>
  <c r="N51" i="18" s="1"/>
  <c r="E51" i="18" s="1"/>
  <c r="M47" i="18"/>
  <c r="N47" i="18" s="1"/>
  <c r="E47" i="18" s="1"/>
  <c r="N50" i="18"/>
  <c r="E50" i="18" s="1"/>
  <c r="M40" i="18"/>
  <c r="N40" i="18" s="1"/>
  <c r="E40" i="18" s="1"/>
  <c r="M20" i="18"/>
  <c r="N20" i="18" s="1"/>
  <c r="E20" i="18" s="1"/>
  <c r="M18" i="18"/>
  <c r="N10" i="18"/>
  <c r="N57" i="18"/>
  <c r="E57" i="18" s="1"/>
  <c r="M36" i="18"/>
  <c r="N36" i="18" s="1"/>
  <c r="E36" i="18" s="1"/>
  <c r="M15" i="18"/>
  <c r="N15" i="18" s="1"/>
  <c r="E15" i="18" s="1"/>
  <c r="M48" i="18"/>
  <c r="N48" i="18" s="1"/>
  <c r="E48" i="18" s="1"/>
  <c r="M55" i="18"/>
  <c r="N55" i="18" s="1"/>
  <c r="E55" i="18" s="1"/>
  <c r="N42" i="18"/>
  <c r="E42" i="18" s="1"/>
  <c r="M49" i="18"/>
  <c r="N49" i="18" s="1"/>
  <c r="E49" i="18" s="1"/>
  <c r="M62" i="18"/>
  <c r="N62" i="18" s="1"/>
  <c r="E62" i="18" s="1"/>
  <c r="M45" i="18"/>
  <c r="N45" i="18" s="1"/>
  <c r="E45" i="18" s="1"/>
  <c r="M28" i="18"/>
  <c r="N28" i="18" s="1"/>
  <c r="E28" i="18" s="1"/>
  <c r="M52" i="18"/>
  <c r="N52" i="18" s="1"/>
  <c r="E52" i="18" s="1"/>
  <c r="M39" i="18"/>
  <c r="N39" i="18" s="1"/>
  <c r="E39" i="18" s="1"/>
  <c r="N53" i="18"/>
  <c r="E53" i="18" s="1"/>
  <c r="N18" i="18"/>
  <c r="E18" i="18" s="1"/>
  <c r="M27" i="18"/>
  <c r="N27" i="18" s="1"/>
  <c r="E27" i="18" s="1"/>
  <c r="M13" i="18"/>
  <c r="N13" i="18" s="1"/>
  <c r="E13" i="18" s="1"/>
  <c r="M34" i="18"/>
  <c r="N34" i="18" s="1"/>
  <c r="E34" i="18" s="1"/>
  <c r="M60" i="18"/>
  <c r="N60" i="18" s="1"/>
  <c r="E60" i="18" s="1"/>
  <c r="M61" i="18"/>
  <c r="N61" i="18" s="1"/>
  <c r="E61" i="18" s="1"/>
  <c r="L13" i="17"/>
  <c r="L37" i="17"/>
  <c r="L53" i="17"/>
  <c r="L61" i="17"/>
  <c r="L21" i="17"/>
  <c r="L29" i="17"/>
  <c r="L45" i="17"/>
  <c r="L52" i="17"/>
  <c r="L47" i="17"/>
  <c r="L36" i="17"/>
  <c r="L31" i="17"/>
  <c r="L20" i="17"/>
  <c r="L15" i="17"/>
  <c r="I7" i="17"/>
  <c r="M37" i="17" s="1"/>
  <c r="M31" i="17"/>
  <c r="M34" i="17"/>
  <c r="N34" i="17" s="1"/>
  <c r="E34" i="17" s="1"/>
  <c r="M51" i="17"/>
  <c r="N51" i="17" s="1"/>
  <c r="E51" i="17" s="1"/>
  <c r="L17" i="17"/>
  <c r="L12" i="17"/>
  <c r="L10" i="17"/>
  <c r="B6" i="16"/>
  <c r="B7" i="16"/>
  <c r="E10" i="16"/>
  <c r="G10" i="16"/>
  <c r="H10" i="16"/>
  <c r="I10" i="16"/>
  <c r="J10" i="16" s="1"/>
  <c r="K10" i="16" s="1"/>
  <c r="G11" i="16"/>
  <c r="H11" i="16"/>
  <c r="I11" i="16" s="1"/>
  <c r="J11" i="16" s="1"/>
  <c r="K11" i="16" s="1"/>
  <c r="G12" i="16"/>
  <c r="H12" i="16"/>
  <c r="I12" i="16" s="1"/>
  <c r="J12" i="16" s="1"/>
  <c r="K12" i="16"/>
  <c r="G13" i="16"/>
  <c r="H13" i="16"/>
  <c r="I13" i="16"/>
  <c r="J13" i="16"/>
  <c r="K13" i="16" s="1"/>
  <c r="G14" i="16"/>
  <c r="H14" i="16"/>
  <c r="I14" i="16"/>
  <c r="J14" i="16"/>
  <c r="K14" i="16" s="1"/>
  <c r="G15" i="16"/>
  <c r="H15" i="16"/>
  <c r="I15" i="16"/>
  <c r="J15" i="16"/>
  <c r="K15" i="16"/>
  <c r="G16" i="16"/>
  <c r="H16" i="16"/>
  <c r="I16" i="16"/>
  <c r="J16" i="16"/>
  <c r="K16" i="16"/>
  <c r="G17" i="16"/>
  <c r="H17" i="16"/>
  <c r="I17" i="16"/>
  <c r="J17" i="16"/>
  <c r="K17" i="16" s="1"/>
  <c r="G18" i="16"/>
  <c r="H18" i="16"/>
  <c r="I18" i="16"/>
  <c r="J18" i="16" s="1"/>
  <c r="K18" i="16" s="1"/>
  <c r="G19" i="16"/>
  <c r="H19" i="16"/>
  <c r="I19" i="16" s="1"/>
  <c r="J19" i="16" s="1"/>
  <c r="K19" i="16" s="1"/>
  <c r="G20" i="16"/>
  <c r="H20" i="16"/>
  <c r="I20" i="16" s="1"/>
  <c r="J20" i="16" s="1"/>
  <c r="K20" i="16"/>
  <c r="G21" i="16"/>
  <c r="H21" i="16"/>
  <c r="I21" i="16"/>
  <c r="J21" i="16"/>
  <c r="K21" i="16"/>
  <c r="G22" i="16"/>
  <c r="H22" i="16"/>
  <c r="I22" i="16"/>
  <c r="J22" i="16"/>
  <c r="K22" i="16"/>
  <c r="G23" i="16"/>
  <c r="H23" i="16"/>
  <c r="I23" i="16"/>
  <c r="J23" i="16"/>
  <c r="K23" i="16"/>
  <c r="G24" i="16"/>
  <c r="H24" i="16"/>
  <c r="I24" i="16"/>
  <c r="J24" i="16" s="1"/>
  <c r="K24" i="16" s="1"/>
  <c r="G25" i="16"/>
  <c r="H25" i="16"/>
  <c r="I25" i="16"/>
  <c r="J25" i="16"/>
  <c r="K25" i="16" s="1"/>
  <c r="G26" i="16"/>
  <c r="H26" i="16"/>
  <c r="I26" i="16"/>
  <c r="J26" i="16" s="1"/>
  <c r="K26" i="16" s="1"/>
  <c r="G27" i="16"/>
  <c r="H27" i="16"/>
  <c r="I27" i="16" s="1"/>
  <c r="J27" i="16" s="1"/>
  <c r="K27" i="16" s="1"/>
  <c r="G28" i="16"/>
  <c r="H28" i="16"/>
  <c r="I28" i="16" s="1"/>
  <c r="J28" i="16" s="1"/>
  <c r="K28" i="16"/>
  <c r="G29" i="16"/>
  <c r="H29" i="16"/>
  <c r="I29" i="16"/>
  <c r="J29" i="16"/>
  <c r="K29" i="16" s="1"/>
  <c r="G30" i="16"/>
  <c r="H30" i="16"/>
  <c r="I30" i="16"/>
  <c r="J30" i="16"/>
  <c r="K30" i="16" s="1"/>
  <c r="G31" i="16"/>
  <c r="H31" i="16"/>
  <c r="I31" i="16"/>
  <c r="J31" i="16"/>
  <c r="K31" i="16"/>
  <c r="G32" i="16"/>
  <c r="H32" i="16"/>
  <c r="I32" i="16"/>
  <c r="J32" i="16"/>
  <c r="K32" i="16"/>
  <c r="G33" i="16"/>
  <c r="H33" i="16"/>
  <c r="I33" i="16" s="1"/>
  <c r="J33" i="16" s="1"/>
  <c r="K33" i="16" s="1"/>
  <c r="G34" i="16"/>
  <c r="H34" i="16"/>
  <c r="I34" i="16"/>
  <c r="J34" i="16" s="1"/>
  <c r="K34" i="16" s="1"/>
  <c r="G35" i="16"/>
  <c r="H35" i="16"/>
  <c r="I35" i="16" s="1"/>
  <c r="J35" i="16" s="1"/>
  <c r="K35" i="16" s="1"/>
  <c r="G36" i="16"/>
  <c r="H36" i="16"/>
  <c r="I36" i="16" s="1"/>
  <c r="J36" i="16" s="1"/>
  <c r="K36" i="16"/>
  <c r="G37" i="16"/>
  <c r="H37" i="16"/>
  <c r="I37" i="16"/>
  <c r="J37" i="16"/>
  <c r="K37" i="16"/>
  <c r="G38" i="16"/>
  <c r="H38" i="16"/>
  <c r="I38" i="16"/>
  <c r="J38" i="16"/>
  <c r="K38" i="16"/>
  <c r="G39" i="16"/>
  <c r="H39" i="16"/>
  <c r="I39" i="16" s="1"/>
  <c r="J39" i="16" s="1"/>
  <c r="K39" i="16" s="1"/>
  <c r="G40" i="16"/>
  <c r="H40" i="16"/>
  <c r="I40" i="16"/>
  <c r="J40" i="16" s="1"/>
  <c r="K40" i="16" s="1"/>
  <c r="G41" i="16"/>
  <c r="H41" i="16"/>
  <c r="I41" i="16"/>
  <c r="J41" i="16"/>
  <c r="K41" i="16" s="1"/>
  <c r="G42" i="16"/>
  <c r="H42" i="16"/>
  <c r="I42" i="16"/>
  <c r="J42" i="16" s="1"/>
  <c r="K42" i="16" s="1"/>
  <c r="G43" i="16"/>
  <c r="H43" i="16"/>
  <c r="I43" i="16" s="1"/>
  <c r="J43" i="16" s="1"/>
  <c r="K43" i="16" s="1"/>
  <c r="G44" i="16"/>
  <c r="H44" i="16"/>
  <c r="I44" i="16" s="1"/>
  <c r="J44" i="16" s="1"/>
  <c r="K44" i="16"/>
  <c r="G45" i="16"/>
  <c r="H45" i="16"/>
  <c r="I45" i="16"/>
  <c r="J45" i="16"/>
  <c r="K45" i="16" s="1"/>
  <c r="G46" i="16"/>
  <c r="H46" i="16"/>
  <c r="I46" i="16"/>
  <c r="J46" i="16"/>
  <c r="K46" i="16" s="1"/>
  <c r="G47" i="16"/>
  <c r="H47" i="16"/>
  <c r="I47" i="16"/>
  <c r="J47" i="16"/>
  <c r="K47" i="16"/>
  <c r="G48" i="16"/>
  <c r="H48" i="16"/>
  <c r="I48" i="16"/>
  <c r="J48" i="16"/>
  <c r="K48" i="16"/>
  <c r="G49" i="16"/>
  <c r="H49" i="16"/>
  <c r="I49" i="16" s="1"/>
  <c r="J49" i="16" s="1"/>
  <c r="K49" i="16" s="1"/>
  <c r="G50" i="16"/>
  <c r="H50" i="16"/>
  <c r="I50" i="16"/>
  <c r="J50" i="16" s="1"/>
  <c r="K50" i="16" s="1"/>
  <c r="G51" i="16"/>
  <c r="H51" i="16"/>
  <c r="I51" i="16" s="1"/>
  <c r="J51" i="16" s="1"/>
  <c r="K51" i="16" s="1"/>
  <c r="G52" i="16"/>
  <c r="H52" i="16"/>
  <c r="I52" i="16" s="1"/>
  <c r="J52" i="16" s="1"/>
  <c r="K52" i="16"/>
  <c r="G53" i="16"/>
  <c r="H53" i="16"/>
  <c r="I53" i="16"/>
  <c r="J53" i="16"/>
  <c r="K53" i="16"/>
  <c r="G54" i="16"/>
  <c r="H54" i="16"/>
  <c r="I54" i="16"/>
  <c r="J54" i="16"/>
  <c r="K54" i="16"/>
  <c r="G55" i="16"/>
  <c r="H55" i="16"/>
  <c r="I55" i="16" s="1"/>
  <c r="J55" i="16" s="1"/>
  <c r="K55" i="16" s="1"/>
  <c r="G56" i="16"/>
  <c r="H56" i="16"/>
  <c r="I56" i="16"/>
  <c r="J56" i="16" s="1"/>
  <c r="K56" i="16" s="1"/>
  <c r="G57" i="16"/>
  <c r="H57" i="16"/>
  <c r="I57" i="16"/>
  <c r="J57" i="16"/>
  <c r="K57" i="16" s="1"/>
  <c r="G58" i="16"/>
  <c r="H58" i="16"/>
  <c r="I58" i="16"/>
  <c r="J58" i="16" s="1"/>
  <c r="K58" i="16" s="1"/>
  <c r="G59" i="16"/>
  <c r="H59" i="16"/>
  <c r="I59" i="16" s="1"/>
  <c r="J59" i="16" s="1"/>
  <c r="K59" i="16" s="1"/>
  <c r="G60" i="16"/>
  <c r="H60" i="16"/>
  <c r="I60" i="16" s="1"/>
  <c r="J60" i="16" s="1"/>
  <c r="K60" i="16"/>
  <c r="G61" i="16"/>
  <c r="H61" i="16"/>
  <c r="I61" i="16"/>
  <c r="J61" i="16"/>
  <c r="K61" i="16" s="1"/>
  <c r="G62" i="16"/>
  <c r="H62" i="16"/>
  <c r="I62" i="16"/>
  <c r="J62" i="16"/>
  <c r="K62" i="16" s="1"/>
  <c r="M28" i="17" l="1"/>
  <c r="N28" i="17" s="1"/>
  <c r="E28" i="17" s="1"/>
  <c r="M11" i="17"/>
  <c r="N11" i="17" s="1"/>
  <c r="E11" i="17" s="1"/>
  <c r="N36" i="17"/>
  <c r="E36" i="17" s="1"/>
  <c r="M33" i="17"/>
  <c r="N33" i="17" s="1"/>
  <c r="E33" i="17" s="1"/>
  <c r="M19" i="17"/>
  <c r="N19" i="17" s="1"/>
  <c r="E19" i="17" s="1"/>
  <c r="M20" i="17"/>
  <c r="N20" i="17" s="1"/>
  <c r="E20" i="17" s="1"/>
  <c r="M40" i="17"/>
  <c r="N40" i="17" s="1"/>
  <c r="E40" i="17" s="1"/>
  <c r="M53" i="17"/>
  <c r="N53" i="17" s="1"/>
  <c r="E53" i="17" s="1"/>
  <c r="N45" i="17"/>
  <c r="E45" i="17" s="1"/>
  <c r="M43" i="17"/>
  <c r="N43" i="17" s="1"/>
  <c r="E43" i="17" s="1"/>
  <c r="M35" i="17"/>
  <c r="N35" i="17" s="1"/>
  <c r="E35" i="17" s="1"/>
  <c r="M59" i="17"/>
  <c r="N59" i="17" s="1"/>
  <c r="E59" i="17" s="1"/>
  <c r="M57" i="17"/>
  <c r="N57" i="17" s="1"/>
  <c r="E57" i="17" s="1"/>
  <c r="M52" i="17"/>
  <c r="M16" i="17"/>
  <c r="N16" i="17" s="1"/>
  <c r="E16" i="17" s="1"/>
  <c r="M60" i="17"/>
  <c r="N60" i="17" s="1"/>
  <c r="E60" i="17" s="1"/>
  <c r="M17" i="17"/>
  <c r="N17" i="17" s="1"/>
  <c r="E17" i="17" s="1"/>
  <c r="M39" i="17"/>
  <c r="N39" i="17" s="1"/>
  <c r="E39" i="17" s="1"/>
  <c r="N31" i="17"/>
  <c r="E31" i="17" s="1"/>
  <c r="M42" i="17"/>
  <c r="N42" i="17" s="1"/>
  <c r="E42" i="17" s="1"/>
  <c r="M47" i="17"/>
  <c r="N37" i="17"/>
  <c r="E37" i="17" s="1"/>
  <c r="M50" i="17"/>
  <c r="N50" i="17" s="1"/>
  <c r="E50" i="17" s="1"/>
  <c r="N47" i="17"/>
  <c r="E47" i="17" s="1"/>
  <c r="N52" i="17"/>
  <c r="E52" i="17" s="1"/>
  <c r="M32" i="17"/>
  <c r="N32" i="17" s="1"/>
  <c r="E32" i="17" s="1"/>
  <c r="M26" i="17"/>
  <c r="N26" i="17" s="1"/>
  <c r="E26" i="17" s="1"/>
  <c r="M23" i="17"/>
  <c r="N23" i="17" s="1"/>
  <c r="E23" i="17" s="1"/>
  <c r="M12" i="17"/>
  <c r="N12" i="17" s="1"/>
  <c r="E12" i="17" s="1"/>
  <c r="M49" i="17"/>
  <c r="N49" i="17" s="1"/>
  <c r="E49" i="17" s="1"/>
  <c r="M55" i="17"/>
  <c r="N55" i="17" s="1"/>
  <c r="E55" i="17" s="1"/>
  <c r="M44" i="17"/>
  <c r="N44" i="17" s="1"/>
  <c r="E44" i="17" s="1"/>
  <c r="M22" i="17"/>
  <c r="N22" i="17" s="1"/>
  <c r="E22" i="17" s="1"/>
  <c r="M38" i="17"/>
  <c r="N38" i="17" s="1"/>
  <c r="E38" i="17" s="1"/>
  <c r="M54" i="17"/>
  <c r="N54" i="17" s="1"/>
  <c r="E54" i="17" s="1"/>
  <c r="M45" i="17"/>
  <c r="M29" i="17"/>
  <c r="N29" i="17" s="1"/>
  <c r="E29" i="17" s="1"/>
  <c r="M30" i="17"/>
  <c r="N30" i="17" s="1"/>
  <c r="E30" i="17" s="1"/>
  <c r="M46" i="17"/>
  <c r="N46" i="17" s="1"/>
  <c r="E46" i="17" s="1"/>
  <c r="M61" i="17"/>
  <c r="N61" i="17" s="1"/>
  <c r="E61" i="17" s="1"/>
  <c r="M62" i="17"/>
  <c r="N62" i="17" s="1"/>
  <c r="E62" i="17" s="1"/>
  <c r="M14" i="17"/>
  <c r="N14" i="17" s="1"/>
  <c r="E14" i="17" s="1"/>
  <c r="M25" i="17"/>
  <c r="N25" i="17" s="1"/>
  <c r="E25" i="17" s="1"/>
  <c r="M10" i="17"/>
  <c r="N10" i="17" s="1"/>
  <c r="M41" i="17"/>
  <c r="N41" i="17" s="1"/>
  <c r="E41" i="17" s="1"/>
  <c r="M13" i="17"/>
  <c r="N13" i="17" s="1"/>
  <c r="E13" i="17" s="1"/>
  <c r="M48" i="17"/>
  <c r="N48" i="17" s="1"/>
  <c r="E48" i="17" s="1"/>
  <c r="M24" i="17"/>
  <c r="N24" i="17" s="1"/>
  <c r="E24" i="17" s="1"/>
  <c r="M27" i="17"/>
  <c r="N27" i="17" s="1"/>
  <c r="E27" i="17" s="1"/>
  <c r="M36" i="17"/>
  <c r="M15" i="17"/>
  <c r="N15" i="17" s="1"/>
  <c r="E15" i="17" s="1"/>
  <c r="M56" i="17"/>
  <c r="N56" i="17" s="1"/>
  <c r="E56" i="17" s="1"/>
  <c r="M18" i="17"/>
  <c r="N18" i="17" s="1"/>
  <c r="E18" i="17" s="1"/>
  <c r="M21" i="17"/>
  <c r="N21" i="17" s="1"/>
  <c r="E21" i="17" s="1"/>
  <c r="M58" i="17"/>
  <c r="N58" i="17" s="1"/>
  <c r="E58" i="17" s="1"/>
  <c r="L49" i="16"/>
  <c r="L28" i="16"/>
  <c r="L27" i="16"/>
  <c r="L59" i="16"/>
  <c r="L12" i="16"/>
  <c r="L56" i="16"/>
  <c r="L50" i="16"/>
  <c r="L40" i="16"/>
  <c r="L34" i="16"/>
  <c r="I7" i="16"/>
  <c r="I6" i="16"/>
  <c r="L10" i="16"/>
  <c r="L58" i="16"/>
  <c r="L48" i="16"/>
  <c r="L42" i="16"/>
  <c r="L33" i="16"/>
  <c r="L17" i="16"/>
  <c r="M32" i="16"/>
  <c r="L57" i="16"/>
  <c r="L41" i="16"/>
  <c r="L25" i="16"/>
  <c r="L11" i="16"/>
  <c r="B6" i="15"/>
  <c r="B7" i="15"/>
  <c r="E10" i="15"/>
  <c r="G10" i="15"/>
  <c r="I6" i="15" s="1"/>
  <c r="H10" i="15"/>
  <c r="I10" i="15"/>
  <c r="J10" i="15" s="1"/>
  <c r="K10" i="15" s="1"/>
  <c r="G11" i="15"/>
  <c r="L11" i="15" s="1"/>
  <c r="H11" i="15"/>
  <c r="I11" i="15" s="1"/>
  <c r="J11" i="15" s="1"/>
  <c r="K11" i="15" s="1"/>
  <c r="G12" i="15"/>
  <c r="H12" i="15"/>
  <c r="I12" i="15" s="1"/>
  <c r="J12" i="15" s="1"/>
  <c r="K12" i="15" s="1"/>
  <c r="G13" i="15"/>
  <c r="H13" i="15"/>
  <c r="I13" i="15" s="1"/>
  <c r="J13" i="15" s="1"/>
  <c r="K13" i="15" s="1"/>
  <c r="G14" i="15"/>
  <c r="H14" i="15"/>
  <c r="I14" i="15"/>
  <c r="J14" i="15"/>
  <c r="K14" i="15"/>
  <c r="L14" i="15"/>
  <c r="G15" i="15"/>
  <c r="H15" i="15"/>
  <c r="I15" i="15"/>
  <c r="J15" i="15"/>
  <c r="K15" i="15"/>
  <c r="L15" i="15"/>
  <c r="G16" i="15"/>
  <c r="L16" i="15" s="1"/>
  <c r="H16" i="15"/>
  <c r="I16" i="15"/>
  <c r="J16" i="15"/>
  <c r="K16" i="15" s="1"/>
  <c r="G17" i="15"/>
  <c r="L17" i="15" s="1"/>
  <c r="H17" i="15"/>
  <c r="I17" i="15"/>
  <c r="J17" i="15"/>
  <c r="K17" i="15" s="1"/>
  <c r="G18" i="15"/>
  <c r="L18" i="15" s="1"/>
  <c r="H18" i="15"/>
  <c r="I18" i="15"/>
  <c r="J18" i="15" s="1"/>
  <c r="K18" i="15" s="1"/>
  <c r="G19" i="15"/>
  <c r="H19" i="15"/>
  <c r="I19" i="15" s="1"/>
  <c r="J19" i="15" s="1"/>
  <c r="K19" i="15" s="1"/>
  <c r="G20" i="15"/>
  <c r="L20" i="15" s="1"/>
  <c r="H20" i="15"/>
  <c r="I20" i="15" s="1"/>
  <c r="J20" i="15" s="1"/>
  <c r="K20" i="15" s="1"/>
  <c r="G21" i="15"/>
  <c r="H21" i="15"/>
  <c r="I21" i="15" s="1"/>
  <c r="J21" i="15" s="1"/>
  <c r="K21" i="15" s="1"/>
  <c r="G22" i="15"/>
  <c r="H22" i="15"/>
  <c r="I22" i="15"/>
  <c r="J22" i="15"/>
  <c r="K22" i="15"/>
  <c r="G23" i="15"/>
  <c r="H23" i="15"/>
  <c r="I23" i="15"/>
  <c r="J23" i="15"/>
  <c r="K23" i="15"/>
  <c r="G24" i="15"/>
  <c r="H24" i="15"/>
  <c r="I24" i="15"/>
  <c r="J24" i="15"/>
  <c r="K24" i="15"/>
  <c r="G25" i="15"/>
  <c r="L25" i="15" s="1"/>
  <c r="H25" i="15"/>
  <c r="I25" i="15"/>
  <c r="J25" i="15" s="1"/>
  <c r="K25" i="15" s="1"/>
  <c r="G26" i="15"/>
  <c r="L26" i="15" s="1"/>
  <c r="H26" i="15"/>
  <c r="I26" i="15"/>
  <c r="J26" i="15" s="1"/>
  <c r="K26" i="15" s="1"/>
  <c r="G27" i="15"/>
  <c r="L27" i="15" s="1"/>
  <c r="H27" i="15"/>
  <c r="I27" i="15" s="1"/>
  <c r="J27" i="15" s="1"/>
  <c r="K27" i="15" s="1"/>
  <c r="G28" i="15"/>
  <c r="H28" i="15"/>
  <c r="I28" i="15" s="1"/>
  <c r="J28" i="15" s="1"/>
  <c r="K28" i="15" s="1"/>
  <c r="G29" i="15"/>
  <c r="H29" i="15"/>
  <c r="I29" i="15" s="1"/>
  <c r="J29" i="15" s="1"/>
  <c r="K29" i="15" s="1"/>
  <c r="G30" i="15"/>
  <c r="H30" i="15"/>
  <c r="I30" i="15"/>
  <c r="J30" i="15"/>
  <c r="K30" i="15"/>
  <c r="L30" i="15"/>
  <c r="G31" i="15"/>
  <c r="H31" i="15"/>
  <c r="I31" i="15"/>
  <c r="J31" i="15"/>
  <c r="K31" i="15"/>
  <c r="L31" i="15"/>
  <c r="G32" i="15"/>
  <c r="L32" i="15" s="1"/>
  <c r="H32" i="15"/>
  <c r="I32" i="15"/>
  <c r="J32" i="15"/>
  <c r="K32" i="15" s="1"/>
  <c r="G33" i="15"/>
  <c r="L33" i="15" s="1"/>
  <c r="H33" i="15"/>
  <c r="I33" i="15"/>
  <c r="J33" i="15"/>
  <c r="K33" i="15" s="1"/>
  <c r="G34" i="15"/>
  <c r="L34" i="15" s="1"/>
  <c r="H34" i="15"/>
  <c r="I34" i="15"/>
  <c r="J34" i="15" s="1"/>
  <c r="K34" i="15" s="1"/>
  <c r="G35" i="15"/>
  <c r="H35" i="15"/>
  <c r="I35" i="15" s="1"/>
  <c r="J35" i="15" s="1"/>
  <c r="K35" i="15" s="1"/>
  <c r="G36" i="15"/>
  <c r="L36" i="15" s="1"/>
  <c r="H36" i="15"/>
  <c r="I36" i="15" s="1"/>
  <c r="J36" i="15" s="1"/>
  <c r="K36" i="15" s="1"/>
  <c r="G37" i="15"/>
  <c r="H37" i="15"/>
  <c r="I37" i="15" s="1"/>
  <c r="J37" i="15" s="1"/>
  <c r="K37" i="15" s="1"/>
  <c r="G38" i="15"/>
  <c r="H38" i="15"/>
  <c r="I38" i="15"/>
  <c r="J38" i="15"/>
  <c r="K38" i="15"/>
  <c r="G39" i="15"/>
  <c r="H39" i="15"/>
  <c r="I39" i="15"/>
  <c r="J39" i="15"/>
  <c r="K39" i="15"/>
  <c r="L39" i="15"/>
  <c r="G40" i="15"/>
  <c r="H40" i="15"/>
  <c r="I40" i="15"/>
  <c r="J40" i="15"/>
  <c r="K40" i="15"/>
  <c r="G41" i="15"/>
  <c r="L41" i="15" s="1"/>
  <c r="H41" i="15"/>
  <c r="I41" i="15"/>
  <c r="J41" i="15" s="1"/>
  <c r="K41" i="15" s="1"/>
  <c r="G42" i="15"/>
  <c r="L42" i="15" s="1"/>
  <c r="H42" i="15"/>
  <c r="I42" i="15"/>
  <c r="J42" i="15" s="1"/>
  <c r="K42" i="15" s="1"/>
  <c r="G43" i="15"/>
  <c r="L43" i="15" s="1"/>
  <c r="H43" i="15"/>
  <c r="I43" i="15" s="1"/>
  <c r="J43" i="15" s="1"/>
  <c r="K43" i="15" s="1"/>
  <c r="G44" i="15"/>
  <c r="L44" i="15" s="1"/>
  <c r="H44" i="15"/>
  <c r="I44" i="15" s="1"/>
  <c r="J44" i="15" s="1"/>
  <c r="K44" i="15" s="1"/>
  <c r="G45" i="15"/>
  <c r="H45" i="15"/>
  <c r="I45" i="15" s="1"/>
  <c r="J45" i="15" s="1"/>
  <c r="K45" i="15" s="1"/>
  <c r="G46" i="15"/>
  <c r="H46" i="15"/>
  <c r="I46" i="15"/>
  <c r="J46" i="15"/>
  <c r="K46" i="15"/>
  <c r="L46" i="15"/>
  <c r="G47" i="15"/>
  <c r="H47" i="15"/>
  <c r="I47" i="15"/>
  <c r="J47" i="15"/>
  <c r="K47" i="15"/>
  <c r="L47" i="15"/>
  <c r="G48" i="15"/>
  <c r="L48" i="15" s="1"/>
  <c r="H48" i="15"/>
  <c r="I48" i="15"/>
  <c r="J48" i="15"/>
  <c r="K48" i="15" s="1"/>
  <c r="G49" i="15"/>
  <c r="L49" i="15" s="1"/>
  <c r="H49" i="15"/>
  <c r="I49" i="15"/>
  <c r="J49" i="15"/>
  <c r="K49" i="15" s="1"/>
  <c r="G50" i="15"/>
  <c r="L50" i="15" s="1"/>
  <c r="H50" i="15"/>
  <c r="I50" i="15"/>
  <c r="J50" i="15" s="1"/>
  <c r="K50" i="15" s="1"/>
  <c r="G51" i="15"/>
  <c r="H51" i="15"/>
  <c r="I51" i="15" s="1"/>
  <c r="J51" i="15" s="1"/>
  <c r="K51" i="15" s="1"/>
  <c r="G52" i="15"/>
  <c r="L52" i="15" s="1"/>
  <c r="H52" i="15"/>
  <c r="I52" i="15" s="1"/>
  <c r="J52" i="15" s="1"/>
  <c r="K52" i="15" s="1"/>
  <c r="G53" i="15"/>
  <c r="H53" i="15"/>
  <c r="I53" i="15" s="1"/>
  <c r="J53" i="15" s="1"/>
  <c r="K53" i="15" s="1"/>
  <c r="G54" i="15"/>
  <c r="H54" i="15"/>
  <c r="I54" i="15"/>
  <c r="J54" i="15"/>
  <c r="K54" i="15"/>
  <c r="G55" i="15"/>
  <c r="H55" i="15"/>
  <c r="I55" i="15"/>
  <c r="J55" i="15"/>
  <c r="K55" i="15"/>
  <c r="L55" i="15"/>
  <c r="G56" i="15"/>
  <c r="H56" i="15"/>
  <c r="I56" i="15"/>
  <c r="J56" i="15"/>
  <c r="K56" i="15"/>
  <c r="G57" i="15"/>
  <c r="L57" i="15" s="1"/>
  <c r="H57" i="15"/>
  <c r="I57" i="15"/>
  <c r="J57" i="15" s="1"/>
  <c r="K57" i="15" s="1"/>
  <c r="G58" i="15"/>
  <c r="L58" i="15" s="1"/>
  <c r="H58" i="15"/>
  <c r="I58" i="15"/>
  <c r="J58" i="15" s="1"/>
  <c r="K58" i="15" s="1"/>
  <c r="G59" i="15"/>
  <c r="L59" i="15" s="1"/>
  <c r="H59" i="15"/>
  <c r="I59" i="15" s="1"/>
  <c r="J59" i="15" s="1"/>
  <c r="K59" i="15" s="1"/>
  <c r="G60" i="15"/>
  <c r="L60" i="15" s="1"/>
  <c r="H60" i="15"/>
  <c r="I60" i="15" s="1"/>
  <c r="J60" i="15" s="1"/>
  <c r="K60" i="15" s="1"/>
  <c r="G61" i="15"/>
  <c r="H61" i="15"/>
  <c r="I61" i="15" s="1"/>
  <c r="J61" i="15" s="1"/>
  <c r="K61" i="15" s="1"/>
  <c r="G62" i="15"/>
  <c r="H62" i="15"/>
  <c r="I62" i="15"/>
  <c r="J62" i="15"/>
  <c r="K62" i="15"/>
  <c r="M27" i="16" l="1"/>
  <c r="M26" i="16"/>
  <c r="M20" i="16"/>
  <c r="M19" i="16"/>
  <c r="M22" i="16"/>
  <c r="M35" i="16"/>
  <c r="M38" i="16"/>
  <c r="M53" i="16"/>
  <c r="M11" i="16"/>
  <c r="M43" i="16"/>
  <c r="M59" i="16"/>
  <c r="M42" i="16"/>
  <c r="N42" i="16" s="1"/>
  <c r="E42" i="16" s="1"/>
  <c r="M58" i="16"/>
  <c r="N58" i="16" s="1"/>
  <c r="E58" i="16" s="1"/>
  <c r="M36" i="16"/>
  <c r="M52" i="16"/>
  <c r="M21" i="16"/>
  <c r="M37" i="16"/>
  <c r="M51" i="16"/>
  <c r="M54" i="16"/>
  <c r="M28" i="16"/>
  <c r="N11" i="16"/>
  <c r="E11" i="16" s="1"/>
  <c r="N48" i="16"/>
  <c r="E48" i="16" s="1"/>
  <c r="N28" i="16"/>
  <c r="E28" i="16" s="1"/>
  <c r="M47" i="16"/>
  <c r="M41" i="16"/>
  <c r="N49" i="16"/>
  <c r="E49" i="16" s="1"/>
  <c r="M40" i="16"/>
  <c r="N40" i="16" s="1"/>
  <c r="E40" i="16" s="1"/>
  <c r="M17" i="16"/>
  <c r="N17" i="16" s="1"/>
  <c r="E17" i="16" s="1"/>
  <c r="M39" i="16"/>
  <c r="N57" i="16"/>
  <c r="E57" i="16" s="1"/>
  <c r="L15" i="16"/>
  <c r="L31" i="16"/>
  <c r="N31" i="16" s="1"/>
  <c r="E31" i="16" s="1"/>
  <c r="L47" i="16"/>
  <c r="L20" i="16"/>
  <c r="N20" i="16" s="1"/>
  <c r="E20" i="16" s="1"/>
  <c r="L52" i="16"/>
  <c r="N52" i="16" s="1"/>
  <c r="E52" i="16" s="1"/>
  <c r="L19" i="16"/>
  <c r="N19" i="16" s="1"/>
  <c r="E19" i="16" s="1"/>
  <c r="L21" i="16"/>
  <c r="L22" i="16"/>
  <c r="L35" i="16"/>
  <c r="L38" i="16"/>
  <c r="L53" i="16"/>
  <c r="L13" i="16"/>
  <c r="L14" i="16"/>
  <c r="L29" i="16"/>
  <c r="N29" i="16" s="1"/>
  <c r="E29" i="16" s="1"/>
  <c r="L30" i="16"/>
  <c r="L45" i="16"/>
  <c r="L46" i="16"/>
  <c r="L61" i="16"/>
  <c r="L62" i="16"/>
  <c r="N62" i="16" s="1"/>
  <c r="E62" i="16" s="1"/>
  <c r="L23" i="16"/>
  <c r="N23" i="16" s="1"/>
  <c r="E23" i="16" s="1"/>
  <c r="L36" i="16"/>
  <c r="N36" i="16" s="1"/>
  <c r="E36" i="16" s="1"/>
  <c r="L39" i="16"/>
  <c r="N39" i="16" s="1"/>
  <c r="E39" i="16" s="1"/>
  <c r="L55" i="16"/>
  <c r="L37" i="16"/>
  <c r="L51" i="16"/>
  <c r="N51" i="16" s="1"/>
  <c r="E51" i="16" s="1"/>
  <c r="L54" i="16"/>
  <c r="N54" i="16" s="1"/>
  <c r="E54" i="16" s="1"/>
  <c r="M25" i="16"/>
  <c r="N25" i="16" s="1"/>
  <c r="E25" i="16" s="1"/>
  <c r="M29" i="16"/>
  <c r="L43" i="16"/>
  <c r="N43" i="16" s="1"/>
  <c r="E43" i="16" s="1"/>
  <c r="M46" i="16"/>
  <c r="L18" i="16"/>
  <c r="L26" i="16"/>
  <c r="N26" i="16" s="1"/>
  <c r="E26" i="16" s="1"/>
  <c r="M23" i="16"/>
  <c r="M57" i="16"/>
  <c r="L60" i="16"/>
  <c r="N60" i="16" s="1"/>
  <c r="E60" i="16" s="1"/>
  <c r="M45" i="16"/>
  <c r="M12" i="16"/>
  <c r="N12" i="16" s="1"/>
  <c r="E12" i="16" s="1"/>
  <c r="M30" i="16"/>
  <c r="M31" i="16"/>
  <c r="M24" i="16"/>
  <c r="M48" i="16"/>
  <c r="M50" i="16"/>
  <c r="N50" i="16" s="1"/>
  <c r="E50" i="16" s="1"/>
  <c r="M33" i="16"/>
  <c r="N33" i="16" s="1"/>
  <c r="E33" i="16" s="1"/>
  <c r="N59" i="16"/>
  <c r="E59" i="16" s="1"/>
  <c r="M56" i="16"/>
  <c r="N56" i="16" s="1"/>
  <c r="E56" i="16" s="1"/>
  <c r="N41" i="16"/>
  <c r="E41" i="16" s="1"/>
  <c r="M61" i="16"/>
  <c r="M55" i="16"/>
  <c r="M60" i="16"/>
  <c r="N27" i="16"/>
  <c r="E27" i="16" s="1"/>
  <c r="M62" i="16"/>
  <c r="M44" i="16"/>
  <c r="M34" i="16"/>
  <c r="N34" i="16" s="1"/>
  <c r="E34" i="16" s="1"/>
  <c r="M16" i="16"/>
  <c r="L16" i="16"/>
  <c r="N16" i="16" s="1"/>
  <c r="E16" i="16" s="1"/>
  <c r="M49" i="16"/>
  <c r="L24" i="16"/>
  <c r="L32" i="16"/>
  <c r="N32" i="16" s="1"/>
  <c r="E32" i="16" s="1"/>
  <c r="M10" i="16"/>
  <c r="N10" i="16" s="1"/>
  <c r="M15" i="16"/>
  <c r="M18" i="16"/>
  <c r="M13" i="16"/>
  <c r="M14" i="16"/>
  <c r="L44" i="16"/>
  <c r="M42" i="15"/>
  <c r="N42" i="15" s="1"/>
  <c r="E42" i="15" s="1"/>
  <c r="M35" i="15"/>
  <c r="L45" i="15"/>
  <c r="L13" i="15"/>
  <c r="L21" i="15"/>
  <c r="L29" i="15"/>
  <c r="L37" i="15"/>
  <c r="L53" i="15"/>
  <c r="L62" i="15"/>
  <c r="L61" i="15"/>
  <c r="L56" i="15"/>
  <c r="L54" i="15"/>
  <c r="L51" i="15"/>
  <c r="M44" i="15"/>
  <c r="N44" i="15" s="1"/>
  <c r="E44" i="15" s="1"/>
  <c r="L40" i="15"/>
  <c r="L38" i="15"/>
  <c r="L35" i="15"/>
  <c r="L24" i="15"/>
  <c r="L22" i="15"/>
  <c r="L19" i="15"/>
  <c r="M12" i="15"/>
  <c r="M24" i="15"/>
  <c r="L28" i="15"/>
  <c r="L23" i="15"/>
  <c r="L12" i="15"/>
  <c r="M43" i="15"/>
  <c r="N43" i="15" s="1"/>
  <c r="E43" i="15" s="1"/>
  <c r="M40" i="15"/>
  <c r="M20" i="15"/>
  <c r="N20" i="15" s="1"/>
  <c r="E20" i="15" s="1"/>
  <c r="I7" i="15"/>
  <c r="M48" i="15" s="1"/>
  <c r="N48" i="15" s="1"/>
  <c r="E48" i="15" s="1"/>
  <c r="M10" i="15"/>
  <c r="M31" i="15"/>
  <c r="N31" i="15" s="1"/>
  <c r="E31" i="15" s="1"/>
  <c r="L10" i="15"/>
  <c r="B6" i="14"/>
  <c r="B7" i="14"/>
  <c r="E10" i="14"/>
  <c r="G10" i="14"/>
  <c r="H10" i="14"/>
  <c r="I10" i="14"/>
  <c r="J10" i="14" s="1"/>
  <c r="K10" i="14" s="1"/>
  <c r="I7" i="14" s="1"/>
  <c r="M10" i="14"/>
  <c r="G11" i="14"/>
  <c r="H11" i="14"/>
  <c r="I11" i="14" s="1"/>
  <c r="J11" i="14" s="1"/>
  <c r="K11" i="14" s="1"/>
  <c r="G12" i="14"/>
  <c r="H12" i="14"/>
  <c r="I12" i="14" s="1"/>
  <c r="J12" i="14" s="1"/>
  <c r="K12" i="14"/>
  <c r="G13" i="14"/>
  <c r="H13" i="14"/>
  <c r="I13" i="14"/>
  <c r="J13" i="14"/>
  <c r="K13" i="14"/>
  <c r="G14" i="14"/>
  <c r="H14" i="14"/>
  <c r="I14" i="14"/>
  <c r="J14" i="14"/>
  <c r="K14" i="14"/>
  <c r="G15" i="14"/>
  <c r="H15" i="14"/>
  <c r="I15" i="14" s="1"/>
  <c r="J15" i="14" s="1"/>
  <c r="K15" i="14" s="1"/>
  <c r="G16" i="14"/>
  <c r="H16" i="14"/>
  <c r="I16" i="14"/>
  <c r="J16" i="14"/>
  <c r="K16" i="14" s="1"/>
  <c r="G17" i="14"/>
  <c r="H17" i="14"/>
  <c r="I17" i="14"/>
  <c r="J17" i="14"/>
  <c r="K17" i="14" s="1"/>
  <c r="G18" i="14"/>
  <c r="H18" i="14"/>
  <c r="I18" i="14"/>
  <c r="J18" i="14" s="1"/>
  <c r="K18" i="14" s="1"/>
  <c r="G19" i="14"/>
  <c r="H19" i="14"/>
  <c r="I19" i="14" s="1"/>
  <c r="J19" i="14" s="1"/>
  <c r="K19" i="14" s="1"/>
  <c r="M19" i="14" s="1"/>
  <c r="G20" i="14"/>
  <c r="H20" i="14"/>
  <c r="I20" i="14" s="1"/>
  <c r="J20" i="14" s="1"/>
  <c r="K20" i="14"/>
  <c r="G21" i="14"/>
  <c r="H21" i="14"/>
  <c r="I21" i="14"/>
  <c r="J21" i="14"/>
  <c r="K21" i="14"/>
  <c r="M21" i="14" s="1"/>
  <c r="G22" i="14"/>
  <c r="H22" i="14"/>
  <c r="I22" i="14"/>
  <c r="J22" i="14"/>
  <c r="K22" i="14"/>
  <c r="G23" i="14"/>
  <c r="H23" i="14"/>
  <c r="I23" i="14"/>
  <c r="J23" i="14"/>
  <c r="K23" i="14"/>
  <c r="G24" i="14"/>
  <c r="H24" i="14"/>
  <c r="I24" i="14"/>
  <c r="J24" i="14"/>
  <c r="K24" i="14"/>
  <c r="G25" i="14"/>
  <c r="H25" i="14"/>
  <c r="I25" i="14" s="1"/>
  <c r="J25" i="14" s="1"/>
  <c r="K25" i="14" s="1"/>
  <c r="G26" i="14"/>
  <c r="H26" i="14"/>
  <c r="I26" i="14"/>
  <c r="J26" i="14" s="1"/>
  <c r="K26" i="14" s="1"/>
  <c r="G27" i="14"/>
  <c r="H27" i="14"/>
  <c r="I27" i="14" s="1"/>
  <c r="J27" i="14" s="1"/>
  <c r="K27" i="14" s="1"/>
  <c r="G28" i="14"/>
  <c r="H28" i="14"/>
  <c r="I28" i="14" s="1"/>
  <c r="J28" i="14" s="1"/>
  <c r="K28" i="14"/>
  <c r="G29" i="14"/>
  <c r="H29" i="14"/>
  <c r="I29" i="14"/>
  <c r="J29" i="14"/>
  <c r="K29" i="14"/>
  <c r="G30" i="14"/>
  <c r="H30" i="14"/>
  <c r="I30" i="14"/>
  <c r="J30" i="14"/>
  <c r="K30" i="14"/>
  <c r="G31" i="14"/>
  <c r="H31" i="14"/>
  <c r="I31" i="14" s="1"/>
  <c r="J31" i="14" s="1"/>
  <c r="K31" i="14" s="1"/>
  <c r="G32" i="14"/>
  <c r="H32" i="14"/>
  <c r="I32" i="14"/>
  <c r="J32" i="14"/>
  <c r="K32" i="14" s="1"/>
  <c r="M32" i="14" s="1"/>
  <c r="G33" i="14"/>
  <c r="H33" i="14"/>
  <c r="I33" i="14"/>
  <c r="J33" i="14"/>
  <c r="K33" i="14" s="1"/>
  <c r="G34" i="14"/>
  <c r="H34" i="14"/>
  <c r="I34" i="14"/>
  <c r="J34" i="14" s="1"/>
  <c r="K34" i="14" s="1"/>
  <c r="G35" i="14"/>
  <c r="H35" i="14"/>
  <c r="I35" i="14" s="1"/>
  <c r="J35" i="14" s="1"/>
  <c r="K35" i="14" s="1"/>
  <c r="G36" i="14"/>
  <c r="H36" i="14"/>
  <c r="I36" i="14" s="1"/>
  <c r="J36" i="14" s="1"/>
  <c r="K36" i="14"/>
  <c r="G37" i="14"/>
  <c r="H37" i="14"/>
  <c r="I37" i="14"/>
  <c r="J37" i="14"/>
  <c r="K37" i="14"/>
  <c r="G38" i="14"/>
  <c r="H38" i="14"/>
  <c r="I38" i="14"/>
  <c r="J38" i="14"/>
  <c r="K38" i="14"/>
  <c r="M38" i="14" s="1"/>
  <c r="G39" i="14"/>
  <c r="H39" i="14"/>
  <c r="I39" i="14"/>
  <c r="J39" i="14"/>
  <c r="K39" i="14"/>
  <c r="G40" i="14"/>
  <c r="H40" i="14"/>
  <c r="I40" i="14"/>
  <c r="J40" i="14"/>
  <c r="K40" i="14"/>
  <c r="G41" i="14"/>
  <c r="H41" i="14"/>
  <c r="I41" i="14" s="1"/>
  <c r="J41" i="14" s="1"/>
  <c r="K41" i="14" s="1"/>
  <c r="G42" i="14"/>
  <c r="H42" i="14"/>
  <c r="I42" i="14"/>
  <c r="J42" i="14" s="1"/>
  <c r="K42" i="14" s="1"/>
  <c r="M42" i="14" s="1"/>
  <c r="G43" i="14"/>
  <c r="H43" i="14"/>
  <c r="I43" i="14" s="1"/>
  <c r="J43" i="14" s="1"/>
  <c r="K43" i="14" s="1"/>
  <c r="G44" i="14"/>
  <c r="H44" i="14"/>
  <c r="I44" i="14" s="1"/>
  <c r="J44" i="14" s="1"/>
  <c r="K44" i="14"/>
  <c r="G45" i="14"/>
  <c r="H45" i="14"/>
  <c r="I45" i="14"/>
  <c r="J45" i="14"/>
  <c r="K45" i="14"/>
  <c r="G46" i="14"/>
  <c r="H46" i="14"/>
  <c r="I46" i="14"/>
  <c r="J46" i="14"/>
  <c r="K46" i="14"/>
  <c r="G47" i="14"/>
  <c r="H47" i="14"/>
  <c r="I47" i="14" s="1"/>
  <c r="J47" i="14" s="1"/>
  <c r="K47" i="14" s="1"/>
  <c r="M47" i="14" s="1"/>
  <c r="G48" i="14"/>
  <c r="H48" i="14"/>
  <c r="I48" i="14"/>
  <c r="J48" i="14" s="1"/>
  <c r="K48" i="14" s="1"/>
  <c r="M48" i="14" s="1"/>
  <c r="G49" i="14"/>
  <c r="H49" i="14"/>
  <c r="I49" i="14"/>
  <c r="J49" i="14"/>
  <c r="K49" i="14" s="1"/>
  <c r="G50" i="14"/>
  <c r="H50" i="14"/>
  <c r="I50" i="14"/>
  <c r="J50" i="14" s="1"/>
  <c r="K50" i="14" s="1"/>
  <c r="G51" i="14"/>
  <c r="H51" i="14"/>
  <c r="I51" i="14" s="1"/>
  <c r="J51" i="14" s="1"/>
  <c r="K51" i="14" s="1"/>
  <c r="G52" i="14"/>
  <c r="H52" i="14"/>
  <c r="I52" i="14" s="1"/>
  <c r="J52" i="14" s="1"/>
  <c r="K52" i="14"/>
  <c r="M52" i="14" s="1"/>
  <c r="G53" i="14"/>
  <c r="H53" i="14"/>
  <c r="I53" i="14"/>
  <c r="J53" i="14"/>
  <c r="K53" i="14"/>
  <c r="M53" i="14" s="1"/>
  <c r="G54" i="14"/>
  <c r="H54" i="14"/>
  <c r="I54" i="14"/>
  <c r="J54" i="14"/>
  <c r="K54" i="14"/>
  <c r="G55" i="14"/>
  <c r="H55" i="14"/>
  <c r="I55" i="14"/>
  <c r="J55" i="14"/>
  <c r="K55" i="14"/>
  <c r="M55" i="14" s="1"/>
  <c r="G56" i="14"/>
  <c r="H56" i="14"/>
  <c r="I56" i="14"/>
  <c r="J56" i="14"/>
  <c r="K56" i="14"/>
  <c r="G57" i="14"/>
  <c r="H57" i="14"/>
  <c r="I57" i="14" s="1"/>
  <c r="J57" i="14" s="1"/>
  <c r="K57" i="14" s="1"/>
  <c r="M57" i="14" s="1"/>
  <c r="G58" i="14"/>
  <c r="H58" i="14"/>
  <c r="I58" i="14"/>
  <c r="J58" i="14" s="1"/>
  <c r="K58" i="14" s="1"/>
  <c r="G59" i="14"/>
  <c r="H59" i="14"/>
  <c r="I59" i="14" s="1"/>
  <c r="J59" i="14" s="1"/>
  <c r="K59" i="14" s="1"/>
  <c r="G60" i="14"/>
  <c r="H60" i="14"/>
  <c r="I60" i="14" s="1"/>
  <c r="J60" i="14" s="1"/>
  <c r="K60" i="14"/>
  <c r="G61" i="14"/>
  <c r="H61" i="14"/>
  <c r="I61" i="14"/>
  <c r="J61" i="14"/>
  <c r="K61" i="14"/>
  <c r="G62" i="14"/>
  <c r="H62" i="14"/>
  <c r="I62" i="14"/>
  <c r="J62" i="14"/>
  <c r="K62" i="14"/>
  <c r="N53" i="16" l="1"/>
  <c r="E53" i="16" s="1"/>
  <c r="N47" i="16"/>
  <c r="E47" i="16" s="1"/>
  <c r="N35" i="16"/>
  <c r="E35" i="16" s="1"/>
  <c r="N24" i="16"/>
  <c r="E24" i="16" s="1"/>
  <c r="N37" i="16"/>
  <c r="E37" i="16" s="1"/>
  <c r="N45" i="16"/>
  <c r="E45" i="16" s="1"/>
  <c r="N22" i="16"/>
  <c r="E22" i="16" s="1"/>
  <c r="N14" i="16"/>
  <c r="E14" i="16" s="1"/>
  <c r="N13" i="16"/>
  <c r="E13" i="16" s="1"/>
  <c r="N61" i="16"/>
  <c r="E61" i="16" s="1"/>
  <c r="N38" i="16"/>
  <c r="E38" i="16" s="1"/>
  <c r="N46" i="16"/>
  <c r="E46" i="16" s="1"/>
  <c r="N15" i="16"/>
  <c r="E15" i="16" s="1"/>
  <c r="N44" i="16"/>
  <c r="E44" i="16" s="1"/>
  <c r="N18" i="16"/>
  <c r="E18" i="16" s="1"/>
  <c r="N55" i="16"/>
  <c r="E55" i="16" s="1"/>
  <c r="N30" i="16"/>
  <c r="E30" i="16" s="1"/>
  <c r="N21" i="16"/>
  <c r="E21" i="16" s="1"/>
  <c r="N10" i="15"/>
  <c r="N12" i="15"/>
  <c r="E12" i="15" s="1"/>
  <c r="N51" i="15"/>
  <c r="E51" i="15" s="1"/>
  <c r="M23" i="15"/>
  <c r="M33" i="15"/>
  <c r="N33" i="15" s="1"/>
  <c r="E33" i="15" s="1"/>
  <c r="N54" i="15"/>
  <c r="E54" i="15" s="1"/>
  <c r="N23" i="15"/>
  <c r="E23" i="15" s="1"/>
  <c r="M51" i="15"/>
  <c r="N61" i="15"/>
  <c r="E61" i="15" s="1"/>
  <c r="M15" i="15"/>
  <c r="N15" i="15" s="1"/>
  <c r="E15" i="15" s="1"/>
  <c r="M59" i="15"/>
  <c r="N59" i="15" s="1"/>
  <c r="E59" i="15" s="1"/>
  <c r="M34" i="15"/>
  <c r="N34" i="15" s="1"/>
  <c r="E34" i="15" s="1"/>
  <c r="M49" i="15"/>
  <c r="N49" i="15" s="1"/>
  <c r="E49" i="15" s="1"/>
  <c r="N35" i="15"/>
  <c r="E35" i="15" s="1"/>
  <c r="M19" i="15"/>
  <c r="M47" i="15"/>
  <c r="N47" i="15" s="1"/>
  <c r="E47" i="15" s="1"/>
  <c r="M36" i="15"/>
  <c r="N36" i="15" s="1"/>
  <c r="E36" i="15" s="1"/>
  <c r="M53" i="15"/>
  <c r="M54" i="15"/>
  <c r="M60" i="15"/>
  <c r="N60" i="15" s="1"/>
  <c r="E60" i="15" s="1"/>
  <c r="M14" i="15"/>
  <c r="N14" i="15" s="1"/>
  <c r="E14" i="15" s="1"/>
  <c r="M29" i="15"/>
  <c r="N29" i="15" s="1"/>
  <c r="E29" i="15" s="1"/>
  <c r="M30" i="15"/>
  <c r="N30" i="15" s="1"/>
  <c r="E30" i="15" s="1"/>
  <c r="M13" i="15"/>
  <c r="M46" i="15"/>
  <c r="N46" i="15" s="1"/>
  <c r="E46" i="15" s="1"/>
  <c r="M21" i="15"/>
  <c r="N21" i="15" s="1"/>
  <c r="E21" i="15" s="1"/>
  <c r="M22" i="15"/>
  <c r="N22" i="15" s="1"/>
  <c r="E22" i="15" s="1"/>
  <c r="M37" i="15"/>
  <c r="N37" i="15" s="1"/>
  <c r="E37" i="15" s="1"/>
  <c r="M38" i="15"/>
  <c r="N38" i="15" s="1"/>
  <c r="E38" i="15" s="1"/>
  <c r="M61" i="15"/>
  <c r="M62" i="15"/>
  <c r="N62" i="15" s="1"/>
  <c r="E62" i="15" s="1"/>
  <c r="M45" i="15"/>
  <c r="M16" i="15"/>
  <c r="N16" i="15" s="1"/>
  <c r="E16" i="15" s="1"/>
  <c r="M39" i="15"/>
  <c r="N39" i="15" s="1"/>
  <c r="E39" i="15" s="1"/>
  <c r="M52" i="15"/>
  <c r="N52" i="15" s="1"/>
  <c r="E52" i="15" s="1"/>
  <c r="N24" i="15"/>
  <c r="E24" i="15" s="1"/>
  <c r="M32" i="15"/>
  <c r="N32" i="15" s="1"/>
  <c r="E32" i="15" s="1"/>
  <c r="N28" i="15"/>
  <c r="E28" i="15" s="1"/>
  <c r="M28" i="15"/>
  <c r="M50" i="15"/>
  <c r="N50" i="15" s="1"/>
  <c r="E50" i="15" s="1"/>
  <c r="M27" i="15"/>
  <c r="N27" i="15" s="1"/>
  <c r="E27" i="15" s="1"/>
  <c r="N53" i="15"/>
  <c r="E53" i="15" s="1"/>
  <c r="M56" i="15"/>
  <c r="N56" i="15" s="1"/>
  <c r="E56" i="15" s="1"/>
  <c r="M57" i="15"/>
  <c r="N57" i="15" s="1"/>
  <c r="E57" i="15" s="1"/>
  <c r="N19" i="15"/>
  <c r="E19" i="15" s="1"/>
  <c r="M58" i="15"/>
  <c r="N58" i="15" s="1"/>
  <c r="E58" i="15" s="1"/>
  <c r="M18" i="15"/>
  <c r="N18" i="15" s="1"/>
  <c r="E18" i="15" s="1"/>
  <c r="N13" i="15"/>
  <c r="E13" i="15" s="1"/>
  <c r="M17" i="15"/>
  <c r="N17" i="15" s="1"/>
  <c r="E17" i="15" s="1"/>
  <c r="N45" i="15"/>
  <c r="E45" i="15" s="1"/>
  <c r="M55" i="15"/>
  <c r="N55" i="15" s="1"/>
  <c r="E55" i="15" s="1"/>
  <c r="M41" i="15"/>
  <c r="N41" i="15" s="1"/>
  <c r="E41" i="15" s="1"/>
  <c r="N40" i="15"/>
  <c r="E40" i="15" s="1"/>
  <c r="M26" i="15"/>
  <c r="N26" i="15" s="1"/>
  <c r="E26" i="15" s="1"/>
  <c r="M11" i="15"/>
  <c r="N11" i="15" s="1"/>
  <c r="E11" i="15" s="1"/>
  <c r="M25" i="15"/>
  <c r="N25" i="15" s="1"/>
  <c r="E25" i="15" s="1"/>
  <c r="M18" i="14"/>
  <c r="M34" i="14"/>
  <c r="M50" i="14"/>
  <c r="M28" i="14"/>
  <c r="M60" i="14"/>
  <c r="M13" i="14"/>
  <c r="M14" i="14"/>
  <c r="M27" i="14"/>
  <c r="M29" i="14"/>
  <c r="M43" i="14"/>
  <c r="M12" i="14"/>
  <c r="M44" i="14"/>
  <c r="M11" i="14"/>
  <c r="M30" i="14"/>
  <c r="M45" i="14"/>
  <c r="M46" i="14"/>
  <c r="M59" i="14"/>
  <c r="M61" i="14"/>
  <c r="M62" i="14"/>
  <c r="M41" i="14"/>
  <c r="M22" i="14"/>
  <c r="L51" i="14"/>
  <c r="M37" i="14"/>
  <c r="M31" i="14"/>
  <c r="M35" i="14"/>
  <c r="M25" i="14"/>
  <c r="M23" i="14"/>
  <c r="M20" i="14"/>
  <c r="M26" i="14"/>
  <c r="L19" i="14"/>
  <c r="N19" i="14" s="1"/>
  <c r="E19" i="14" s="1"/>
  <c r="M51" i="14"/>
  <c r="M39" i="14"/>
  <c r="M36" i="14"/>
  <c r="M16" i="14"/>
  <c r="M58" i="14"/>
  <c r="L41" i="14"/>
  <c r="N41" i="14" s="1"/>
  <c r="E41" i="14" s="1"/>
  <c r="M54" i="14"/>
  <c r="L35" i="14"/>
  <c r="N35" i="14" s="1"/>
  <c r="E35" i="14" s="1"/>
  <c r="L25" i="14"/>
  <c r="N25" i="14" s="1"/>
  <c r="E25" i="14" s="1"/>
  <c r="M15" i="14"/>
  <c r="M49" i="14"/>
  <c r="M33" i="14"/>
  <c r="M56" i="14"/>
  <c r="M40" i="14"/>
  <c r="M24" i="14"/>
  <c r="L16" i="14"/>
  <c r="N16" i="14" s="1"/>
  <c r="E16" i="14" s="1"/>
  <c r="L49" i="14"/>
  <c r="N49" i="14" s="1"/>
  <c r="E49" i="14" s="1"/>
  <c r="M17" i="14"/>
  <c r="L58" i="14"/>
  <c r="N58" i="14" s="1"/>
  <c r="E58" i="14" s="1"/>
  <c r="L48" i="14"/>
  <c r="N48" i="14" s="1"/>
  <c r="E48" i="14" s="1"/>
  <c r="L42" i="14"/>
  <c r="N42" i="14" s="1"/>
  <c r="E42" i="14" s="1"/>
  <c r="L32" i="14"/>
  <c r="N32" i="14" s="1"/>
  <c r="E32" i="14" s="1"/>
  <c r="L26" i="14"/>
  <c r="N26" i="14" s="1"/>
  <c r="E26" i="14" s="1"/>
  <c r="I6" i="14"/>
  <c r="L17" i="14" s="1"/>
  <c r="N17" i="14" s="1"/>
  <c r="E17" i="14" s="1"/>
  <c r="L10" i="14"/>
  <c r="N10" i="14" s="1"/>
  <c r="L56" i="14"/>
  <c r="L50" i="14"/>
  <c r="N50" i="14" s="1"/>
  <c r="E50" i="14" s="1"/>
  <c r="L40" i="14"/>
  <c r="N40" i="14" s="1"/>
  <c r="E40" i="14" s="1"/>
  <c r="L34" i="14"/>
  <c r="N34" i="14" s="1"/>
  <c r="E34" i="14" s="1"/>
  <c r="L24" i="14"/>
  <c r="N24" i="14" s="1"/>
  <c r="E24" i="14" s="1"/>
  <c r="L18" i="14"/>
  <c r="N18" i="14" s="1"/>
  <c r="E18" i="14" s="1"/>
  <c r="B6" i="13"/>
  <c r="B7" i="13"/>
  <c r="E10" i="13"/>
  <c r="G10" i="13"/>
  <c r="I6" i="13" s="1"/>
  <c r="L13" i="13" s="1"/>
  <c r="H10" i="13"/>
  <c r="I10" i="13"/>
  <c r="J10" i="13" s="1"/>
  <c r="K10" i="13" s="1"/>
  <c r="L10" i="13"/>
  <c r="G11" i="13"/>
  <c r="H11" i="13"/>
  <c r="I11" i="13" s="1"/>
  <c r="J11" i="13" s="1"/>
  <c r="K11" i="13"/>
  <c r="L11" i="13"/>
  <c r="G12" i="13"/>
  <c r="H12" i="13"/>
  <c r="I12" i="13"/>
  <c r="J12" i="13"/>
  <c r="K12" i="13"/>
  <c r="L12" i="13"/>
  <c r="G13" i="13"/>
  <c r="H13" i="13"/>
  <c r="I13" i="13"/>
  <c r="J13" i="13"/>
  <c r="K13" i="13"/>
  <c r="G14" i="13"/>
  <c r="H14" i="13"/>
  <c r="I14" i="13"/>
  <c r="J14" i="13"/>
  <c r="K14" i="13"/>
  <c r="G15" i="13"/>
  <c r="H15" i="13"/>
  <c r="I15" i="13"/>
  <c r="J15" i="13"/>
  <c r="K15" i="13"/>
  <c r="L15" i="13"/>
  <c r="G16" i="13"/>
  <c r="H16" i="13"/>
  <c r="I16" i="13"/>
  <c r="J16" i="13"/>
  <c r="K16" i="13"/>
  <c r="G17" i="13"/>
  <c r="H17" i="13"/>
  <c r="I17" i="13"/>
  <c r="J17" i="13"/>
  <c r="K17" i="13" s="1"/>
  <c r="G18" i="13"/>
  <c r="L18" i="13" s="1"/>
  <c r="H18" i="13"/>
  <c r="I18" i="13"/>
  <c r="J18" i="13" s="1"/>
  <c r="K18" i="13" s="1"/>
  <c r="G19" i="13"/>
  <c r="L19" i="13" s="1"/>
  <c r="H19" i="13"/>
  <c r="I19" i="13" s="1"/>
  <c r="J19" i="13" s="1"/>
  <c r="K19" i="13" s="1"/>
  <c r="G20" i="13"/>
  <c r="L20" i="13" s="1"/>
  <c r="H20" i="13"/>
  <c r="I20" i="13"/>
  <c r="J20" i="13"/>
  <c r="K20" i="13"/>
  <c r="G21" i="13"/>
  <c r="H21" i="13"/>
  <c r="I21" i="13"/>
  <c r="J21" i="13"/>
  <c r="K21" i="13"/>
  <c r="G22" i="13"/>
  <c r="H22" i="13"/>
  <c r="I22" i="13" s="1"/>
  <c r="J22" i="13" s="1"/>
  <c r="K22" i="13" s="1"/>
  <c r="G23" i="13"/>
  <c r="L23" i="13" s="1"/>
  <c r="H23" i="13"/>
  <c r="I23" i="13"/>
  <c r="J23" i="13" s="1"/>
  <c r="K23" i="13" s="1"/>
  <c r="G24" i="13"/>
  <c r="L24" i="13" s="1"/>
  <c r="H24" i="13"/>
  <c r="I24" i="13"/>
  <c r="J24" i="13"/>
  <c r="K24" i="13" s="1"/>
  <c r="G25" i="13"/>
  <c r="H25" i="13"/>
  <c r="I25" i="13"/>
  <c r="J25" i="13"/>
  <c r="K25" i="13" s="1"/>
  <c r="G26" i="13"/>
  <c r="H26" i="13"/>
  <c r="I26" i="13"/>
  <c r="J26" i="13" s="1"/>
  <c r="K26" i="13" s="1"/>
  <c r="L26" i="13"/>
  <c r="G27" i="13"/>
  <c r="H27" i="13"/>
  <c r="I27" i="13" s="1"/>
  <c r="J27" i="13" s="1"/>
  <c r="K27" i="13"/>
  <c r="L27" i="13"/>
  <c r="G28" i="13"/>
  <c r="H28" i="13"/>
  <c r="I28" i="13"/>
  <c r="J28" i="13"/>
  <c r="K28" i="13"/>
  <c r="L28" i="13"/>
  <c r="G29" i="13"/>
  <c r="H29" i="13"/>
  <c r="I29" i="13"/>
  <c r="J29" i="13"/>
  <c r="K29" i="13"/>
  <c r="L29" i="13"/>
  <c r="G30" i="13"/>
  <c r="H30" i="13"/>
  <c r="I30" i="13"/>
  <c r="J30" i="13"/>
  <c r="K30" i="13"/>
  <c r="L30" i="13"/>
  <c r="G31" i="13"/>
  <c r="H31" i="13"/>
  <c r="I31" i="13"/>
  <c r="J31" i="13"/>
  <c r="K31" i="13"/>
  <c r="L31" i="13"/>
  <c r="G32" i="13"/>
  <c r="L32" i="13" s="1"/>
  <c r="H32" i="13"/>
  <c r="I32" i="13"/>
  <c r="J32" i="13"/>
  <c r="K32" i="13"/>
  <c r="G33" i="13"/>
  <c r="L33" i="13" s="1"/>
  <c r="H33" i="13"/>
  <c r="I33" i="13" s="1"/>
  <c r="J33" i="13" s="1"/>
  <c r="K33" i="13" s="1"/>
  <c r="G34" i="13"/>
  <c r="L34" i="13" s="1"/>
  <c r="H34" i="13"/>
  <c r="I34" i="13"/>
  <c r="J34" i="13" s="1"/>
  <c r="K34" i="13" s="1"/>
  <c r="G35" i="13"/>
  <c r="H35" i="13"/>
  <c r="I35" i="13" s="1"/>
  <c r="J35" i="13" s="1"/>
  <c r="K35" i="13"/>
  <c r="L35" i="13"/>
  <c r="G36" i="13"/>
  <c r="L36" i="13" s="1"/>
  <c r="H36" i="13"/>
  <c r="I36" i="13"/>
  <c r="J36" i="13"/>
  <c r="K36" i="13"/>
  <c r="G37" i="13"/>
  <c r="H37" i="13"/>
  <c r="I37" i="13"/>
  <c r="J37" i="13"/>
  <c r="K37" i="13" s="1"/>
  <c r="G38" i="13"/>
  <c r="H38" i="13"/>
  <c r="I38" i="13"/>
  <c r="J38" i="13"/>
  <c r="K38" i="13" s="1"/>
  <c r="G39" i="13"/>
  <c r="L39" i="13" s="1"/>
  <c r="H39" i="13"/>
  <c r="I39" i="13"/>
  <c r="J39" i="13"/>
  <c r="K39" i="13"/>
  <c r="G40" i="13"/>
  <c r="H40" i="13"/>
  <c r="I40" i="13"/>
  <c r="J40" i="13"/>
  <c r="K40" i="13"/>
  <c r="G41" i="13"/>
  <c r="H41" i="13"/>
  <c r="I41" i="13"/>
  <c r="J41" i="13"/>
  <c r="K41" i="13" s="1"/>
  <c r="G42" i="13"/>
  <c r="H42" i="13"/>
  <c r="I42" i="13"/>
  <c r="J42" i="13" s="1"/>
  <c r="K42" i="13" s="1"/>
  <c r="G43" i="13"/>
  <c r="L43" i="13" s="1"/>
  <c r="H43" i="13"/>
  <c r="I43" i="13" s="1"/>
  <c r="J43" i="13" s="1"/>
  <c r="K43" i="13"/>
  <c r="G44" i="13"/>
  <c r="L44" i="13" s="1"/>
  <c r="H44" i="13"/>
  <c r="I44" i="13"/>
  <c r="J44" i="13"/>
  <c r="K44" i="13"/>
  <c r="G45" i="13"/>
  <c r="H45" i="13"/>
  <c r="I45" i="13"/>
  <c r="J45" i="13"/>
  <c r="K45" i="13"/>
  <c r="L45" i="13"/>
  <c r="G46" i="13"/>
  <c r="H46" i="13"/>
  <c r="I46" i="13"/>
  <c r="J46" i="13"/>
  <c r="K46" i="13"/>
  <c r="L46" i="13"/>
  <c r="G47" i="13"/>
  <c r="L47" i="13" s="1"/>
  <c r="H47" i="13"/>
  <c r="I47" i="13" s="1"/>
  <c r="J47" i="13" s="1"/>
  <c r="K47" i="13" s="1"/>
  <c r="G48" i="13"/>
  <c r="L48" i="13" s="1"/>
  <c r="H48" i="13"/>
  <c r="I48" i="13"/>
  <c r="J48" i="13" s="1"/>
  <c r="K48" i="13" s="1"/>
  <c r="G49" i="13"/>
  <c r="L49" i="13" s="1"/>
  <c r="H49" i="13"/>
  <c r="I49" i="13"/>
  <c r="J49" i="13"/>
  <c r="K49" i="13" s="1"/>
  <c r="G50" i="13"/>
  <c r="H50" i="13"/>
  <c r="I50" i="13"/>
  <c r="J50" i="13" s="1"/>
  <c r="K50" i="13" s="1"/>
  <c r="L50" i="13"/>
  <c r="G51" i="13"/>
  <c r="H51" i="13"/>
  <c r="I51" i="13" s="1"/>
  <c r="J51" i="13" s="1"/>
  <c r="K51" i="13"/>
  <c r="L51" i="13"/>
  <c r="G52" i="13"/>
  <c r="H52" i="13"/>
  <c r="I52" i="13"/>
  <c r="J52" i="13"/>
  <c r="K52" i="13"/>
  <c r="L52" i="13"/>
  <c r="G53" i="13"/>
  <c r="H53" i="13"/>
  <c r="I53" i="13"/>
  <c r="J53" i="13"/>
  <c r="K53" i="13"/>
  <c r="L53" i="13"/>
  <c r="G54" i="13"/>
  <c r="H54" i="13"/>
  <c r="I54" i="13"/>
  <c r="J54" i="13"/>
  <c r="K54" i="13"/>
  <c r="L54" i="13"/>
  <c r="G55" i="13"/>
  <c r="H55" i="13"/>
  <c r="I55" i="13"/>
  <c r="J55" i="13"/>
  <c r="K55" i="13"/>
  <c r="L55" i="13"/>
  <c r="G56" i="13"/>
  <c r="H56" i="13"/>
  <c r="I56" i="13"/>
  <c r="J56" i="13"/>
  <c r="K56" i="13"/>
  <c r="G57" i="13"/>
  <c r="L57" i="13" s="1"/>
  <c r="H57" i="13"/>
  <c r="I57" i="13"/>
  <c r="J57" i="13"/>
  <c r="K57" i="13" s="1"/>
  <c r="G58" i="13"/>
  <c r="L58" i="13" s="1"/>
  <c r="H58" i="13"/>
  <c r="I58" i="13" s="1"/>
  <c r="J58" i="13" s="1"/>
  <c r="K58" i="13" s="1"/>
  <c r="G59" i="13"/>
  <c r="L59" i="13" s="1"/>
  <c r="H59" i="13"/>
  <c r="I59" i="13" s="1"/>
  <c r="J59" i="13" s="1"/>
  <c r="K59" i="13"/>
  <c r="G60" i="13"/>
  <c r="L60" i="13" s="1"/>
  <c r="H60" i="13"/>
  <c r="I60" i="13"/>
  <c r="J60" i="13"/>
  <c r="K60" i="13" s="1"/>
  <c r="G61" i="13"/>
  <c r="H61" i="13"/>
  <c r="I61" i="13"/>
  <c r="J61" i="13" s="1"/>
  <c r="K61" i="13" s="1"/>
  <c r="G62" i="13"/>
  <c r="L62" i="13" s="1"/>
  <c r="H62" i="13"/>
  <c r="I62" i="13"/>
  <c r="J62" i="13" s="1"/>
  <c r="K62" i="13" s="1"/>
  <c r="N51" i="14" l="1"/>
  <c r="E51" i="14" s="1"/>
  <c r="N56" i="14"/>
  <c r="E56" i="14" s="1"/>
  <c r="L21" i="14"/>
  <c r="N21" i="14" s="1"/>
  <c r="E21" i="14" s="1"/>
  <c r="L22" i="14"/>
  <c r="N22" i="14" s="1"/>
  <c r="E22" i="14" s="1"/>
  <c r="L37" i="14"/>
  <c r="N37" i="14" s="1"/>
  <c r="E37" i="14" s="1"/>
  <c r="L38" i="14"/>
  <c r="N38" i="14" s="1"/>
  <c r="E38" i="14" s="1"/>
  <c r="L53" i="14"/>
  <c r="N53" i="14" s="1"/>
  <c r="E53" i="14" s="1"/>
  <c r="L54" i="14"/>
  <c r="N54" i="14" s="1"/>
  <c r="E54" i="14" s="1"/>
  <c r="L12" i="14"/>
  <c r="N12" i="14" s="1"/>
  <c r="E12" i="14" s="1"/>
  <c r="L15" i="14"/>
  <c r="N15" i="14" s="1"/>
  <c r="E15" i="14" s="1"/>
  <c r="L31" i="14"/>
  <c r="N31" i="14" s="1"/>
  <c r="E31" i="14" s="1"/>
  <c r="L47" i="14"/>
  <c r="N47" i="14" s="1"/>
  <c r="E47" i="14" s="1"/>
  <c r="L43" i="14"/>
  <c r="N43" i="14" s="1"/>
  <c r="E43" i="14" s="1"/>
  <c r="L45" i="14"/>
  <c r="N45" i="14" s="1"/>
  <c r="E45" i="14" s="1"/>
  <c r="L46" i="14"/>
  <c r="N46" i="14" s="1"/>
  <c r="E46" i="14" s="1"/>
  <c r="L59" i="14"/>
  <c r="N59" i="14" s="1"/>
  <c r="E59" i="14" s="1"/>
  <c r="L62" i="14"/>
  <c r="N62" i="14" s="1"/>
  <c r="E62" i="14" s="1"/>
  <c r="L28" i="14"/>
  <c r="N28" i="14" s="1"/>
  <c r="E28" i="14" s="1"/>
  <c r="L44" i="14"/>
  <c r="N44" i="14" s="1"/>
  <c r="E44" i="14" s="1"/>
  <c r="L60" i="14"/>
  <c r="N60" i="14" s="1"/>
  <c r="E60" i="14" s="1"/>
  <c r="L11" i="14"/>
  <c r="N11" i="14" s="1"/>
  <c r="E11" i="14" s="1"/>
  <c r="L13" i="14"/>
  <c r="N13" i="14" s="1"/>
  <c r="E13" i="14" s="1"/>
  <c r="L14" i="14"/>
  <c r="N14" i="14" s="1"/>
  <c r="E14" i="14" s="1"/>
  <c r="L27" i="14"/>
  <c r="N27" i="14" s="1"/>
  <c r="E27" i="14" s="1"/>
  <c r="L29" i="14"/>
  <c r="N29" i="14" s="1"/>
  <c r="E29" i="14" s="1"/>
  <c r="L30" i="14"/>
  <c r="N30" i="14" s="1"/>
  <c r="E30" i="14" s="1"/>
  <c r="L61" i="14"/>
  <c r="N61" i="14" s="1"/>
  <c r="E61" i="14" s="1"/>
  <c r="L52" i="14"/>
  <c r="N52" i="14" s="1"/>
  <c r="E52" i="14" s="1"/>
  <c r="L55" i="14"/>
  <c r="N55" i="14" s="1"/>
  <c r="E55" i="14" s="1"/>
  <c r="L20" i="14"/>
  <c r="N20" i="14" s="1"/>
  <c r="E20" i="14" s="1"/>
  <c r="L23" i="14"/>
  <c r="N23" i="14" s="1"/>
  <c r="E23" i="14" s="1"/>
  <c r="L36" i="14"/>
  <c r="N36" i="14" s="1"/>
  <c r="E36" i="14" s="1"/>
  <c r="L39" i="14"/>
  <c r="N39" i="14" s="1"/>
  <c r="E39" i="14" s="1"/>
  <c r="L33" i="14"/>
  <c r="N33" i="14" s="1"/>
  <c r="E33" i="14" s="1"/>
  <c r="L57" i="14"/>
  <c r="N57" i="14" s="1"/>
  <c r="E57" i="14" s="1"/>
  <c r="M49" i="13"/>
  <c r="N49" i="13" s="1"/>
  <c r="E49" i="13" s="1"/>
  <c r="M38" i="13"/>
  <c r="M36" i="13"/>
  <c r="N36" i="13" s="1"/>
  <c r="E36" i="13" s="1"/>
  <c r="N24" i="13"/>
  <c r="E24" i="13" s="1"/>
  <c r="M19" i="13"/>
  <c r="N19" i="13" s="1"/>
  <c r="E19" i="13" s="1"/>
  <c r="N53" i="13"/>
  <c r="E53" i="13" s="1"/>
  <c r="M34" i="13"/>
  <c r="N34" i="13" s="1"/>
  <c r="E34" i="13" s="1"/>
  <c r="M23" i="13"/>
  <c r="N23" i="13" s="1"/>
  <c r="E23" i="13" s="1"/>
  <c r="M53" i="13"/>
  <c r="N32" i="13"/>
  <c r="E32" i="13" s="1"/>
  <c r="M13" i="13"/>
  <c r="M10" i="13"/>
  <c r="N10" i="13" s="1"/>
  <c r="N54" i="13"/>
  <c r="E54" i="13" s="1"/>
  <c r="M62" i="13"/>
  <c r="M54" i="13"/>
  <c r="M48" i="13"/>
  <c r="N48" i="13" s="1"/>
  <c r="E48" i="13" s="1"/>
  <c r="M33" i="13"/>
  <c r="N33" i="13" s="1"/>
  <c r="E33" i="13" s="1"/>
  <c r="M22" i="13"/>
  <c r="N13" i="13"/>
  <c r="E13" i="13" s="1"/>
  <c r="M24" i="13"/>
  <c r="M14" i="13"/>
  <c r="N62" i="13"/>
  <c r="E62" i="13" s="1"/>
  <c r="M59" i="13"/>
  <c r="N59" i="13" s="1"/>
  <c r="E59" i="13" s="1"/>
  <c r="M61" i="13"/>
  <c r="M47" i="13"/>
  <c r="N47" i="13" s="1"/>
  <c r="E47" i="13" s="1"/>
  <c r="N15" i="13"/>
  <c r="E15" i="13" s="1"/>
  <c r="M15" i="13"/>
  <c r="M55" i="13"/>
  <c r="N55" i="13" s="1"/>
  <c r="E55" i="13" s="1"/>
  <c r="M16" i="13"/>
  <c r="M56" i="13"/>
  <c r="L42" i="13"/>
  <c r="M32" i="13"/>
  <c r="L25" i="13"/>
  <c r="L22" i="13"/>
  <c r="N22" i="13" s="1"/>
  <c r="E22" i="13" s="1"/>
  <c r="L21" i="13"/>
  <c r="L61" i="13"/>
  <c r="N61" i="13" s="1"/>
  <c r="E61" i="13" s="1"/>
  <c r="L40" i="13"/>
  <c r="I7" i="13"/>
  <c r="L41" i="13"/>
  <c r="L38" i="13"/>
  <c r="L37" i="13"/>
  <c r="L16" i="13"/>
  <c r="L56" i="13"/>
  <c r="L17" i="13"/>
  <c r="L14" i="13"/>
  <c r="B6" i="12"/>
  <c r="B7" i="12"/>
  <c r="E10" i="12"/>
  <c r="G10" i="12"/>
  <c r="H10" i="12"/>
  <c r="I10" i="12"/>
  <c r="J10" i="12" s="1"/>
  <c r="K10" i="12"/>
  <c r="G11" i="12"/>
  <c r="H11" i="12"/>
  <c r="I11" i="12" s="1"/>
  <c r="J11" i="12"/>
  <c r="K11" i="12" s="1"/>
  <c r="G12" i="12"/>
  <c r="H12" i="12"/>
  <c r="I12" i="12"/>
  <c r="J12" i="12" s="1"/>
  <c r="K12" i="12" s="1"/>
  <c r="G13" i="12"/>
  <c r="H13" i="12"/>
  <c r="I13" i="12" s="1"/>
  <c r="J13" i="12" s="1"/>
  <c r="K13" i="12" s="1"/>
  <c r="G14" i="12"/>
  <c r="H14" i="12"/>
  <c r="I14" i="12"/>
  <c r="J14" i="12"/>
  <c r="K14" i="12" s="1"/>
  <c r="G15" i="12"/>
  <c r="H15" i="12"/>
  <c r="I15" i="12"/>
  <c r="J15" i="12"/>
  <c r="K15" i="12" s="1"/>
  <c r="G16" i="12"/>
  <c r="H16" i="12"/>
  <c r="I16" i="12"/>
  <c r="J16" i="12"/>
  <c r="K16" i="12"/>
  <c r="G17" i="12"/>
  <c r="H17" i="12"/>
  <c r="I17" i="12"/>
  <c r="J17" i="12"/>
  <c r="K17" i="12" s="1"/>
  <c r="G18" i="12"/>
  <c r="H18" i="12"/>
  <c r="I18" i="12"/>
  <c r="J18" i="12" s="1"/>
  <c r="K18" i="12" s="1"/>
  <c r="G19" i="12"/>
  <c r="H19" i="12"/>
  <c r="I19" i="12" s="1"/>
  <c r="J19" i="12"/>
  <c r="K19" i="12" s="1"/>
  <c r="G20" i="12"/>
  <c r="H20" i="12"/>
  <c r="I20" i="12"/>
  <c r="J20" i="12" s="1"/>
  <c r="K20" i="12" s="1"/>
  <c r="G21" i="12"/>
  <c r="H21" i="12"/>
  <c r="I21" i="12" s="1"/>
  <c r="J21" i="12" s="1"/>
  <c r="K21" i="12"/>
  <c r="G22" i="12"/>
  <c r="H22" i="12"/>
  <c r="I22" i="12"/>
  <c r="J22" i="12"/>
  <c r="K22" i="12"/>
  <c r="G23" i="12"/>
  <c r="H23" i="12"/>
  <c r="I23" i="12"/>
  <c r="J23" i="12"/>
  <c r="K23" i="12"/>
  <c r="G24" i="12"/>
  <c r="H24" i="12"/>
  <c r="I24" i="12"/>
  <c r="J24" i="12" s="1"/>
  <c r="K24" i="12" s="1"/>
  <c r="G25" i="12"/>
  <c r="H25" i="12"/>
  <c r="I25" i="12"/>
  <c r="J25" i="12" s="1"/>
  <c r="K25" i="12" s="1"/>
  <c r="G26" i="12"/>
  <c r="H26" i="12"/>
  <c r="I26" i="12"/>
  <c r="J26" i="12" s="1"/>
  <c r="K26" i="12"/>
  <c r="G27" i="12"/>
  <c r="H27" i="12"/>
  <c r="I27" i="12" s="1"/>
  <c r="J27" i="12"/>
  <c r="K27" i="12" s="1"/>
  <c r="G28" i="12"/>
  <c r="H28" i="12"/>
  <c r="I28" i="12"/>
  <c r="J28" i="12" s="1"/>
  <c r="K28" i="12" s="1"/>
  <c r="G29" i="12"/>
  <c r="H29" i="12"/>
  <c r="I29" i="12" s="1"/>
  <c r="J29" i="12" s="1"/>
  <c r="K29" i="12" s="1"/>
  <c r="G30" i="12"/>
  <c r="H30" i="12"/>
  <c r="I30" i="12"/>
  <c r="J30" i="12"/>
  <c r="K30" i="12" s="1"/>
  <c r="G31" i="12"/>
  <c r="H31" i="12"/>
  <c r="I31" i="12"/>
  <c r="J31" i="12"/>
  <c r="K31" i="12" s="1"/>
  <c r="G32" i="12"/>
  <c r="H32" i="12"/>
  <c r="I32" i="12"/>
  <c r="J32" i="12"/>
  <c r="K32" i="12"/>
  <c r="G33" i="12"/>
  <c r="H33" i="12"/>
  <c r="I33" i="12"/>
  <c r="J33" i="12"/>
  <c r="K33" i="12" s="1"/>
  <c r="G34" i="12"/>
  <c r="H34" i="12"/>
  <c r="I34" i="12"/>
  <c r="J34" i="12" s="1"/>
  <c r="K34" i="12" s="1"/>
  <c r="G35" i="12"/>
  <c r="H35" i="12"/>
  <c r="I35" i="12" s="1"/>
  <c r="J35" i="12"/>
  <c r="K35" i="12" s="1"/>
  <c r="G36" i="12"/>
  <c r="H36" i="12"/>
  <c r="I36" i="12"/>
  <c r="J36" i="12" s="1"/>
  <c r="K36" i="12" s="1"/>
  <c r="G37" i="12"/>
  <c r="H37" i="12"/>
  <c r="I37" i="12" s="1"/>
  <c r="J37" i="12" s="1"/>
  <c r="K37" i="12"/>
  <c r="G38" i="12"/>
  <c r="H38" i="12"/>
  <c r="I38" i="12"/>
  <c r="J38" i="12"/>
  <c r="K38" i="12"/>
  <c r="G39" i="12"/>
  <c r="H39" i="12"/>
  <c r="I39" i="12"/>
  <c r="J39" i="12"/>
  <c r="K39" i="12"/>
  <c r="G40" i="12"/>
  <c r="H40" i="12"/>
  <c r="I40" i="12"/>
  <c r="J40" i="12" s="1"/>
  <c r="K40" i="12" s="1"/>
  <c r="G41" i="12"/>
  <c r="H41" i="12"/>
  <c r="I41" i="12"/>
  <c r="J41" i="12" s="1"/>
  <c r="K41" i="12" s="1"/>
  <c r="G42" i="12"/>
  <c r="H42" i="12"/>
  <c r="I42" i="12"/>
  <c r="J42" i="12" s="1"/>
  <c r="K42" i="12"/>
  <c r="G43" i="12"/>
  <c r="H43" i="12"/>
  <c r="I43" i="12" s="1"/>
  <c r="J43" i="12"/>
  <c r="K43" i="12" s="1"/>
  <c r="G44" i="12"/>
  <c r="H44" i="12"/>
  <c r="I44" i="12"/>
  <c r="J44" i="12" s="1"/>
  <c r="K44" i="12" s="1"/>
  <c r="G45" i="12"/>
  <c r="H45" i="12"/>
  <c r="I45" i="12" s="1"/>
  <c r="J45" i="12" s="1"/>
  <c r="K45" i="12" s="1"/>
  <c r="G46" i="12"/>
  <c r="H46" i="12"/>
  <c r="I46" i="12"/>
  <c r="J46" i="12"/>
  <c r="K46" i="12" s="1"/>
  <c r="G47" i="12"/>
  <c r="H47" i="12"/>
  <c r="I47" i="12"/>
  <c r="J47" i="12"/>
  <c r="K47" i="12" s="1"/>
  <c r="G48" i="12"/>
  <c r="H48" i="12"/>
  <c r="I48" i="12"/>
  <c r="J48" i="12"/>
  <c r="K48" i="12"/>
  <c r="G49" i="12"/>
  <c r="H49" i="12"/>
  <c r="I49" i="12"/>
  <c r="J49" i="12"/>
  <c r="K49" i="12"/>
  <c r="G50" i="12"/>
  <c r="H50" i="12"/>
  <c r="I50" i="12" s="1"/>
  <c r="J50" i="12" s="1"/>
  <c r="K50" i="12" s="1"/>
  <c r="G51" i="12"/>
  <c r="H51" i="12"/>
  <c r="I51" i="12"/>
  <c r="J51" i="12" s="1"/>
  <c r="K51" i="12" s="1"/>
  <c r="G52" i="12"/>
  <c r="H52" i="12"/>
  <c r="I52" i="12" s="1"/>
  <c r="J52" i="12" s="1"/>
  <c r="K52" i="12" s="1"/>
  <c r="G53" i="12"/>
  <c r="H53" i="12"/>
  <c r="I53" i="12" s="1"/>
  <c r="J53" i="12" s="1"/>
  <c r="K53" i="12"/>
  <c r="G54" i="12"/>
  <c r="H54" i="12"/>
  <c r="I54" i="12"/>
  <c r="J54" i="12"/>
  <c r="K54" i="12" s="1"/>
  <c r="G55" i="12"/>
  <c r="H55" i="12"/>
  <c r="I55" i="12"/>
  <c r="J55" i="12" s="1"/>
  <c r="K55" i="12" s="1"/>
  <c r="G56" i="12"/>
  <c r="H56" i="12"/>
  <c r="I56" i="12"/>
  <c r="J56" i="12" s="1"/>
  <c r="K56" i="12" s="1"/>
  <c r="G57" i="12"/>
  <c r="H57" i="12"/>
  <c r="I57" i="12"/>
  <c r="J57" i="12"/>
  <c r="K57" i="12" s="1"/>
  <c r="G58" i="12"/>
  <c r="H58" i="12"/>
  <c r="I58" i="12"/>
  <c r="J58" i="12"/>
  <c r="K58" i="12"/>
  <c r="G59" i="12"/>
  <c r="H59" i="12"/>
  <c r="I59" i="12"/>
  <c r="J59" i="12"/>
  <c r="K59" i="12" s="1"/>
  <c r="G60" i="12"/>
  <c r="H60" i="12"/>
  <c r="I60" i="12"/>
  <c r="J60" i="12" s="1"/>
  <c r="K60" i="12"/>
  <c r="G61" i="12"/>
  <c r="H61" i="12"/>
  <c r="I61" i="12" s="1"/>
  <c r="J61" i="12"/>
  <c r="K61" i="12"/>
  <c r="G62" i="12"/>
  <c r="H62" i="12"/>
  <c r="I62" i="12"/>
  <c r="J62" i="12"/>
  <c r="K62" i="12"/>
  <c r="N56" i="13" l="1"/>
  <c r="E56" i="13" s="1"/>
  <c r="N16" i="13"/>
  <c r="E16" i="13" s="1"/>
  <c r="N37" i="13"/>
  <c r="E37" i="13" s="1"/>
  <c r="N38" i="13"/>
  <c r="E38" i="13" s="1"/>
  <c r="N41" i="13"/>
  <c r="E41" i="13" s="1"/>
  <c r="M18" i="13"/>
  <c r="N18" i="13" s="1"/>
  <c r="E18" i="13" s="1"/>
  <c r="M20" i="13"/>
  <c r="N20" i="13" s="1"/>
  <c r="E20" i="13" s="1"/>
  <c r="M43" i="13"/>
  <c r="N43" i="13" s="1"/>
  <c r="E43" i="13" s="1"/>
  <c r="M57" i="13"/>
  <c r="N57" i="13" s="1"/>
  <c r="E57" i="13" s="1"/>
  <c r="M17" i="13"/>
  <c r="N17" i="13" s="1"/>
  <c r="E17" i="13" s="1"/>
  <c r="M21" i="13"/>
  <c r="N21" i="13" s="1"/>
  <c r="E21" i="13" s="1"/>
  <c r="M42" i="13"/>
  <c r="N42" i="13" s="1"/>
  <c r="E42" i="13" s="1"/>
  <c r="M44" i="13"/>
  <c r="N44" i="13" s="1"/>
  <c r="E44" i="13" s="1"/>
  <c r="M27" i="13"/>
  <c r="N27" i="13" s="1"/>
  <c r="E27" i="13" s="1"/>
  <c r="M41" i="13"/>
  <c r="M45" i="13"/>
  <c r="N45" i="13" s="1"/>
  <c r="E45" i="13" s="1"/>
  <c r="M46" i="13"/>
  <c r="N46" i="13" s="1"/>
  <c r="E46" i="13" s="1"/>
  <c r="M26" i="13"/>
  <c r="N26" i="13" s="1"/>
  <c r="E26" i="13" s="1"/>
  <c r="M28" i="13"/>
  <c r="N28" i="13" s="1"/>
  <c r="E28" i="13" s="1"/>
  <c r="M51" i="13"/>
  <c r="N51" i="13" s="1"/>
  <c r="E51" i="13" s="1"/>
  <c r="M11" i="13"/>
  <c r="N11" i="13" s="1"/>
  <c r="E11" i="13" s="1"/>
  <c r="M52" i="13"/>
  <c r="N52" i="13" s="1"/>
  <c r="E52" i="13" s="1"/>
  <c r="M50" i="13"/>
  <c r="N50" i="13" s="1"/>
  <c r="E50" i="13" s="1"/>
  <c r="M30" i="13"/>
  <c r="N30" i="13" s="1"/>
  <c r="E30" i="13" s="1"/>
  <c r="M25" i="13"/>
  <c r="N25" i="13" s="1"/>
  <c r="E25" i="13" s="1"/>
  <c r="M29" i="13"/>
  <c r="N29" i="13" s="1"/>
  <c r="E29" i="13" s="1"/>
  <c r="M31" i="13"/>
  <c r="N31" i="13" s="1"/>
  <c r="E31" i="13" s="1"/>
  <c r="M40" i="13"/>
  <c r="N40" i="13" s="1"/>
  <c r="E40" i="13" s="1"/>
  <c r="M35" i="13"/>
  <c r="N35" i="13" s="1"/>
  <c r="E35" i="13" s="1"/>
  <c r="M37" i="13"/>
  <c r="M39" i="13"/>
  <c r="N39" i="13" s="1"/>
  <c r="E39" i="13" s="1"/>
  <c r="M60" i="13"/>
  <c r="N60" i="13" s="1"/>
  <c r="E60" i="13" s="1"/>
  <c r="M58" i="13"/>
  <c r="N58" i="13" s="1"/>
  <c r="E58" i="13" s="1"/>
  <c r="N14" i="13"/>
  <c r="E14" i="13" s="1"/>
  <c r="M12" i="13"/>
  <c r="N12" i="13" s="1"/>
  <c r="E12" i="13" s="1"/>
  <c r="M29" i="12"/>
  <c r="M50" i="12"/>
  <c r="M55" i="12"/>
  <c r="M25" i="12"/>
  <c r="M16" i="12"/>
  <c r="M57" i="12"/>
  <c r="M14" i="12"/>
  <c r="M51" i="12"/>
  <c r="M56" i="12"/>
  <c r="M15" i="12"/>
  <c r="M48" i="12"/>
  <c r="M19" i="12"/>
  <c r="M32" i="12"/>
  <c r="M30" i="12"/>
  <c r="M52" i="12"/>
  <c r="L46" i="12"/>
  <c r="N46" i="12" s="1"/>
  <c r="E46" i="12" s="1"/>
  <c r="M40" i="12"/>
  <c r="M13" i="12"/>
  <c r="M53" i="12"/>
  <c r="M46" i="12"/>
  <c r="M34" i="12"/>
  <c r="M47" i="12"/>
  <c r="M45" i="12"/>
  <c r="M24" i="12"/>
  <c r="M42" i="12"/>
  <c r="I6" i="12"/>
  <c r="L51" i="12" s="1"/>
  <c r="N51" i="12" s="1"/>
  <c r="E51" i="12" s="1"/>
  <c r="L10" i="12"/>
  <c r="N10" i="12" s="1"/>
  <c r="I7" i="12"/>
  <c r="M10" i="12"/>
  <c r="M17" i="12"/>
  <c r="L43" i="12"/>
  <c r="M58" i="12"/>
  <c r="M26" i="12"/>
  <c r="M49" i="12"/>
  <c r="M39" i="12"/>
  <c r="M23" i="12"/>
  <c r="L27" i="12"/>
  <c r="B6" i="11"/>
  <c r="B7" i="11"/>
  <c r="E10" i="11"/>
  <c r="G10" i="11"/>
  <c r="I6" i="11" s="1"/>
  <c r="L13" i="11" s="1"/>
  <c r="H10" i="11"/>
  <c r="I10" i="11"/>
  <c r="J10" i="11" s="1"/>
  <c r="K10" i="11" s="1"/>
  <c r="L10" i="11"/>
  <c r="G11" i="11"/>
  <c r="H11" i="11"/>
  <c r="I11" i="11" s="1"/>
  <c r="J11" i="11" s="1"/>
  <c r="K11" i="11"/>
  <c r="L11" i="11"/>
  <c r="G12" i="11"/>
  <c r="H12" i="11"/>
  <c r="I12" i="11"/>
  <c r="J12" i="11"/>
  <c r="K12" i="11"/>
  <c r="L12" i="11"/>
  <c r="G13" i="11"/>
  <c r="H13" i="11"/>
  <c r="I13" i="11"/>
  <c r="J13" i="11"/>
  <c r="K13" i="11"/>
  <c r="G14" i="11"/>
  <c r="H14" i="11"/>
  <c r="I14" i="11"/>
  <c r="J14" i="11"/>
  <c r="K14" i="11"/>
  <c r="G15" i="11"/>
  <c r="H15" i="11"/>
  <c r="I15" i="11"/>
  <c r="J15" i="11"/>
  <c r="K15" i="11"/>
  <c r="L15" i="11"/>
  <c r="G16" i="11"/>
  <c r="H16" i="11"/>
  <c r="I16" i="11"/>
  <c r="J16" i="11"/>
  <c r="K16" i="11"/>
  <c r="G17" i="11"/>
  <c r="H17" i="11"/>
  <c r="I17" i="11"/>
  <c r="J17" i="11"/>
  <c r="K17" i="11" s="1"/>
  <c r="G18" i="11"/>
  <c r="L18" i="11" s="1"/>
  <c r="H18" i="11"/>
  <c r="I18" i="11"/>
  <c r="J18" i="11" s="1"/>
  <c r="K18" i="11" s="1"/>
  <c r="G19" i="11"/>
  <c r="L19" i="11" s="1"/>
  <c r="H19" i="11"/>
  <c r="I19" i="11" s="1"/>
  <c r="J19" i="11" s="1"/>
  <c r="K19" i="11" s="1"/>
  <c r="G20" i="11"/>
  <c r="L20" i="11" s="1"/>
  <c r="H20" i="11"/>
  <c r="I20" i="11"/>
  <c r="J20" i="11"/>
  <c r="K20" i="11"/>
  <c r="G21" i="11"/>
  <c r="H21" i="11"/>
  <c r="I21" i="11"/>
  <c r="J21" i="11"/>
  <c r="K21" i="11"/>
  <c r="G22" i="11"/>
  <c r="H22" i="11"/>
  <c r="I22" i="11" s="1"/>
  <c r="J22" i="11" s="1"/>
  <c r="K22" i="11" s="1"/>
  <c r="G23" i="11"/>
  <c r="L23" i="11" s="1"/>
  <c r="H23" i="11"/>
  <c r="I23" i="11"/>
  <c r="J23" i="11" s="1"/>
  <c r="K23" i="11" s="1"/>
  <c r="G24" i="11"/>
  <c r="L24" i="11" s="1"/>
  <c r="H24" i="11"/>
  <c r="I24" i="11"/>
  <c r="J24" i="11"/>
  <c r="K24" i="11" s="1"/>
  <c r="G25" i="11"/>
  <c r="H25" i="11"/>
  <c r="I25" i="11"/>
  <c r="J25" i="11"/>
  <c r="K25" i="11" s="1"/>
  <c r="G26" i="11"/>
  <c r="H26" i="11"/>
  <c r="I26" i="11"/>
  <c r="J26" i="11" s="1"/>
  <c r="K26" i="11" s="1"/>
  <c r="L26" i="11"/>
  <c r="G27" i="11"/>
  <c r="H27" i="11"/>
  <c r="I27" i="11" s="1"/>
  <c r="J27" i="11" s="1"/>
  <c r="K27" i="11"/>
  <c r="L27" i="11"/>
  <c r="G28" i="11"/>
  <c r="H28" i="11"/>
  <c r="I28" i="11"/>
  <c r="J28" i="11"/>
  <c r="K28" i="11"/>
  <c r="L28" i="11"/>
  <c r="G29" i="11"/>
  <c r="H29" i="11"/>
  <c r="I29" i="11"/>
  <c r="J29" i="11"/>
  <c r="K29" i="11"/>
  <c r="L29" i="11"/>
  <c r="G30" i="11"/>
  <c r="H30" i="11"/>
  <c r="I30" i="11"/>
  <c r="J30" i="11"/>
  <c r="K30" i="11"/>
  <c r="L30" i="11"/>
  <c r="G31" i="11"/>
  <c r="H31" i="11"/>
  <c r="I31" i="11"/>
  <c r="J31" i="11"/>
  <c r="K31" i="11"/>
  <c r="L31" i="11"/>
  <c r="G32" i="11"/>
  <c r="L32" i="11" s="1"/>
  <c r="H32" i="11"/>
  <c r="I32" i="11"/>
  <c r="J32" i="11"/>
  <c r="K32" i="11"/>
  <c r="G33" i="11"/>
  <c r="L33" i="11" s="1"/>
  <c r="H33" i="11"/>
  <c r="I33" i="11" s="1"/>
  <c r="J33" i="11" s="1"/>
  <c r="K33" i="11" s="1"/>
  <c r="G34" i="11"/>
  <c r="L34" i="11" s="1"/>
  <c r="H34" i="11"/>
  <c r="I34" i="11"/>
  <c r="J34" i="11" s="1"/>
  <c r="K34" i="11" s="1"/>
  <c r="G35" i="11"/>
  <c r="H35" i="11"/>
  <c r="I35" i="11" s="1"/>
  <c r="J35" i="11" s="1"/>
  <c r="K35" i="11"/>
  <c r="L35" i="11"/>
  <c r="G36" i="11"/>
  <c r="L36" i="11" s="1"/>
  <c r="H36" i="11"/>
  <c r="I36" i="11"/>
  <c r="J36" i="11"/>
  <c r="K36" i="11"/>
  <c r="G37" i="11"/>
  <c r="H37" i="11"/>
  <c r="I37" i="11"/>
  <c r="J37" i="11"/>
  <c r="K37" i="11" s="1"/>
  <c r="G38" i="11"/>
  <c r="H38" i="11"/>
  <c r="I38" i="11"/>
  <c r="J38" i="11"/>
  <c r="K38" i="11" s="1"/>
  <c r="G39" i="11"/>
  <c r="L39" i="11" s="1"/>
  <c r="H39" i="11"/>
  <c r="I39" i="11"/>
  <c r="J39" i="11"/>
  <c r="K39" i="11"/>
  <c r="G40" i="11"/>
  <c r="H40" i="11"/>
  <c r="I40" i="11"/>
  <c r="J40" i="11"/>
  <c r="K40" i="11"/>
  <c r="G41" i="11"/>
  <c r="H41" i="11"/>
  <c r="I41" i="11"/>
  <c r="J41" i="11"/>
  <c r="K41" i="11" s="1"/>
  <c r="G42" i="11"/>
  <c r="H42" i="11"/>
  <c r="I42" i="11"/>
  <c r="J42" i="11" s="1"/>
  <c r="K42" i="11" s="1"/>
  <c r="G43" i="11"/>
  <c r="L43" i="11" s="1"/>
  <c r="H43" i="11"/>
  <c r="I43" i="11" s="1"/>
  <c r="J43" i="11" s="1"/>
  <c r="K43" i="11"/>
  <c r="G44" i="11"/>
  <c r="L44" i="11" s="1"/>
  <c r="H44" i="11"/>
  <c r="I44" i="11"/>
  <c r="J44" i="11"/>
  <c r="K44" i="11"/>
  <c r="G45" i="11"/>
  <c r="H45" i="11"/>
  <c r="I45" i="11"/>
  <c r="J45" i="11"/>
  <c r="K45" i="11"/>
  <c r="L45" i="11"/>
  <c r="G46" i="11"/>
  <c r="H46" i="11"/>
  <c r="I46" i="11"/>
  <c r="J46" i="11"/>
  <c r="K46" i="11"/>
  <c r="L46" i="11"/>
  <c r="G47" i="11"/>
  <c r="L47" i="11" s="1"/>
  <c r="H47" i="11"/>
  <c r="I47" i="11" s="1"/>
  <c r="J47" i="11" s="1"/>
  <c r="K47" i="11" s="1"/>
  <c r="G48" i="11"/>
  <c r="L48" i="11" s="1"/>
  <c r="H48" i="11"/>
  <c r="I48" i="11"/>
  <c r="J48" i="11" s="1"/>
  <c r="K48" i="11" s="1"/>
  <c r="G49" i="11"/>
  <c r="L49" i="11" s="1"/>
  <c r="H49" i="11"/>
  <c r="I49" i="11"/>
  <c r="J49" i="11"/>
  <c r="K49" i="11" s="1"/>
  <c r="G50" i="11"/>
  <c r="H50" i="11"/>
  <c r="I50" i="11"/>
  <c r="J50" i="11" s="1"/>
  <c r="K50" i="11" s="1"/>
  <c r="L50" i="11"/>
  <c r="G51" i="11"/>
  <c r="H51" i="11"/>
  <c r="I51" i="11" s="1"/>
  <c r="J51" i="11" s="1"/>
  <c r="K51" i="11"/>
  <c r="L51" i="11"/>
  <c r="G52" i="11"/>
  <c r="H52" i="11"/>
  <c r="I52" i="11"/>
  <c r="J52" i="11"/>
  <c r="K52" i="11"/>
  <c r="L52" i="11"/>
  <c r="G53" i="11"/>
  <c r="H53" i="11"/>
  <c r="I53" i="11"/>
  <c r="J53" i="11"/>
  <c r="K53" i="11"/>
  <c r="L53" i="11"/>
  <c r="G54" i="11"/>
  <c r="H54" i="11"/>
  <c r="I54" i="11"/>
  <c r="J54" i="11"/>
  <c r="K54" i="11"/>
  <c r="L54" i="11"/>
  <c r="G55" i="11"/>
  <c r="H55" i="11"/>
  <c r="I55" i="11"/>
  <c r="J55" i="11"/>
  <c r="K55" i="11"/>
  <c r="L55" i="11"/>
  <c r="G56" i="11"/>
  <c r="H56" i="11"/>
  <c r="I56" i="11"/>
  <c r="J56" i="11"/>
  <c r="K56" i="11"/>
  <c r="G57" i="11"/>
  <c r="L57" i="11" s="1"/>
  <c r="H57" i="11"/>
  <c r="I57" i="11"/>
  <c r="J57" i="11"/>
  <c r="K57" i="11" s="1"/>
  <c r="G58" i="11"/>
  <c r="L58" i="11" s="1"/>
  <c r="H58" i="11"/>
  <c r="I58" i="11" s="1"/>
  <c r="J58" i="11" s="1"/>
  <c r="K58" i="11" s="1"/>
  <c r="G59" i="11"/>
  <c r="L59" i="11" s="1"/>
  <c r="H59" i="11"/>
  <c r="I59" i="11" s="1"/>
  <c r="J59" i="11" s="1"/>
  <c r="K59" i="11"/>
  <c r="G60" i="11"/>
  <c r="L60" i="11" s="1"/>
  <c r="H60" i="11"/>
  <c r="I60" i="11"/>
  <c r="J60" i="11"/>
  <c r="K60" i="11" s="1"/>
  <c r="G61" i="11"/>
  <c r="H61" i="11"/>
  <c r="I61" i="11"/>
  <c r="J61" i="11" s="1"/>
  <c r="K61" i="11" s="1"/>
  <c r="G62" i="11"/>
  <c r="L62" i="11" s="1"/>
  <c r="H62" i="11"/>
  <c r="I62" i="11"/>
  <c r="J62" i="11" s="1"/>
  <c r="K62" i="11" s="1"/>
  <c r="L19" i="12" l="1"/>
  <c r="N19" i="12" s="1"/>
  <c r="E19" i="12" s="1"/>
  <c r="L42" i="12"/>
  <c r="N42" i="12" s="1"/>
  <c r="E42" i="12" s="1"/>
  <c r="L58" i="12"/>
  <c r="N58" i="12" s="1"/>
  <c r="E58" i="12" s="1"/>
  <c r="L52" i="12"/>
  <c r="N52" i="12" s="1"/>
  <c r="E52" i="12" s="1"/>
  <c r="L14" i="12"/>
  <c r="N14" i="12" s="1"/>
  <c r="E14" i="12" s="1"/>
  <c r="M11" i="12"/>
  <c r="M22" i="12"/>
  <c r="M59" i="12"/>
  <c r="M36" i="12"/>
  <c r="M27" i="12"/>
  <c r="M60" i="12"/>
  <c r="M61" i="12"/>
  <c r="M20" i="12"/>
  <c r="M62" i="12"/>
  <c r="M12" i="12"/>
  <c r="M28" i="12"/>
  <c r="M44" i="12"/>
  <c r="M43" i="12"/>
  <c r="M21" i="12"/>
  <c r="M37" i="12"/>
  <c r="M38" i="12"/>
  <c r="M33" i="12"/>
  <c r="M54" i="12"/>
  <c r="M31" i="12"/>
  <c r="M41" i="12"/>
  <c r="M18" i="12"/>
  <c r="M35" i="12"/>
  <c r="L16" i="12"/>
  <c r="N16" i="12" s="1"/>
  <c r="E16" i="12" s="1"/>
  <c r="L24" i="12"/>
  <c r="N24" i="12" s="1"/>
  <c r="E24" i="12" s="1"/>
  <c r="L32" i="12"/>
  <c r="N32" i="12" s="1"/>
  <c r="E32" i="12" s="1"/>
  <c r="L40" i="12"/>
  <c r="N40" i="12" s="1"/>
  <c r="E40" i="12" s="1"/>
  <c r="L48" i="12"/>
  <c r="N48" i="12" s="1"/>
  <c r="E48" i="12" s="1"/>
  <c r="L13" i="12"/>
  <c r="N13" i="12" s="1"/>
  <c r="E13" i="12" s="1"/>
  <c r="L15" i="12"/>
  <c r="N15" i="12" s="1"/>
  <c r="E15" i="12" s="1"/>
  <c r="L21" i="12"/>
  <c r="N21" i="12" s="1"/>
  <c r="E21" i="12" s="1"/>
  <c r="L33" i="12"/>
  <c r="L20" i="12"/>
  <c r="N20" i="12" s="1"/>
  <c r="E20" i="12" s="1"/>
  <c r="L49" i="12"/>
  <c r="N49" i="12" s="1"/>
  <c r="E49" i="12" s="1"/>
  <c r="L29" i="12"/>
  <c r="N29" i="12" s="1"/>
  <c r="E29" i="12" s="1"/>
  <c r="L31" i="12"/>
  <c r="N31" i="12" s="1"/>
  <c r="E31" i="12" s="1"/>
  <c r="L45" i="12"/>
  <c r="N45" i="12" s="1"/>
  <c r="E45" i="12" s="1"/>
  <c r="L47" i="12"/>
  <c r="N47" i="12" s="1"/>
  <c r="E47" i="12" s="1"/>
  <c r="L17" i="12"/>
  <c r="N17" i="12" s="1"/>
  <c r="E17" i="12" s="1"/>
  <c r="L22" i="12"/>
  <c r="L23" i="12"/>
  <c r="N23" i="12" s="1"/>
  <c r="E23" i="12" s="1"/>
  <c r="L38" i="12"/>
  <c r="N38" i="12" s="1"/>
  <c r="E38" i="12" s="1"/>
  <c r="L39" i="12"/>
  <c r="N39" i="12" s="1"/>
  <c r="E39" i="12" s="1"/>
  <c r="L55" i="12"/>
  <c r="N55" i="12" s="1"/>
  <c r="E55" i="12" s="1"/>
  <c r="L56" i="12"/>
  <c r="N56" i="12" s="1"/>
  <c r="E56" i="12" s="1"/>
  <c r="L37" i="12"/>
  <c r="L60" i="12"/>
  <c r="N60" i="12" s="1"/>
  <c r="E60" i="12" s="1"/>
  <c r="L61" i="12"/>
  <c r="N61" i="12" s="1"/>
  <c r="E61" i="12" s="1"/>
  <c r="L36" i="12"/>
  <c r="N36" i="12" s="1"/>
  <c r="E36" i="12" s="1"/>
  <c r="L62" i="12"/>
  <c r="N62" i="12" s="1"/>
  <c r="E62" i="12" s="1"/>
  <c r="L54" i="12"/>
  <c r="N54" i="12" s="1"/>
  <c r="E54" i="12" s="1"/>
  <c r="L28" i="12"/>
  <c r="N28" i="12" s="1"/>
  <c r="E28" i="12" s="1"/>
  <c r="L12" i="12"/>
  <c r="L18" i="12"/>
  <c r="N18" i="12" s="1"/>
  <c r="E18" i="12" s="1"/>
  <c r="L25" i="12"/>
  <c r="N25" i="12" s="1"/>
  <c r="E25" i="12" s="1"/>
  <c r="L41" i="12"/>
  <c r="N41" i="12" s="1"/>
  <c r="E41" i="12" s="1"/>
  <c r="N27" i="12"/>
  <c r="E27" i="12" s="1"/>
  <c r="N43" i="12"/>
  <c r="E43" i="12" s="1"/>
  <c r="L30" i="12"/>
  <c r="N30" i="12" s="1"/>
  <c r="E30" i="12" s="1"/>
  <c r="L26" i="12"/>
  <c r="N26" i="12" s="1"/>
  <c r="E26" i="12" s="1"/>
  <c r="L35" i="12"/>
  <c r="N35" i="12" s="1"/>
  <c r="E35" i="12" s="1"/>
  <c r="L50" i="12"/>
  <c r="N50" i="12" s="1"/>
  <c r="E50" i="12" s="1"/>
  <c r="L11" i="12"/>
  <c r="L59" i="12"/>
  <c r="L34" i="12"/>
  <c r="N34" i="12" s="1"/>
  <c r="E34" i="12" s="1"/>
  <c r="L44" i="12"/>
  <c r="N44" i="12" s="1"/>
  <c r="E44" i="12" s="1"/>
  <c r="L53" i="12"/>
  <c r="N53" i="12" s="1"/>
  <c r="E53" i="12" s="1"/>
  <c r="L57" i="12"/>
  <c r="N57" i="12" s="1"/>
  <c r="E57" i="12" s="1"/>
  <c r="M49" i="11"/>
  <c r="N49" i="11" s="1"/>
  <c r="E49" i="11" s="1"/>
  <c r="M38" i="11"/>
  <c r="M36" i="11"/>
  <c r="N36" i="11" s="1"/>
  <c r="E36" i="11" s="1"/>
  <c r="N24" i="11"/>
  <c r="E24" i="11" s="1"/>
  <c r="M19" i="11"/>
  <c r="M34" i="11"/>
  <c r="N34" i="11" s="1"/>
  <c r="E34" i="11" s="1"/>
  <c r="M23" i="11"/>
  <c r="N23" i="11" s="1"/>
  <c r="E23" i="11" s="1"/>
  <c r="N19" i="11"/>
  <c r="E19" i="11" s="1"/>
  <c r="M53" i="11"/>
  <c r="N53" i="11" s="1"/>
  <c r="E53" i="11" s="1"/>
  <c r="N32" i="11"/>
  <c r="E32" i="11" s="1"/>
  <c r="M13" i="11"/>
  <c r="M10" i="11"/>
  <c r="N10" i="11" s="1"/>
  <c r="N54" i="11"/>
  <c r="E54" i="11" s="1"/>
  <c r="M62" i="11"/>
  <c r="M54" i="11"/>
  <c r="M48" i="11"/>
  <c r="N48" i="11" s="1"/>
  <c r="E48" i="11" s="1"/>
  <c r="M33" i="11"/>
  <c r="N33" i="11" s="1"/>
  <c r="E33" i="11" s="1"/>
  <c r="M22" i="11"/>
  <c r="N13" i="11"/>
  <c r="E13" i="11" s="1"/>
  <c r="M24" i="11"/>
  <c r="M14" i="11"/>
  <c r="N62" i="11"/>
  <c r="E62" i="11" s="1"/>
  <c r="M59" i="11"/>
  <c r="N59" i="11" s="1"/>
  <c r="E59" i="11" s="1"/>
  <c r="M61" i="11"/>
  <c r="M47" i="11"/>
  <c r="N47" i="11" s="1"/>
  <c r="E47" i="11" s="1"/>
  <c r="N15" i="11"/>
  <c r="E15" i="11" s="1"/>
  <c r="M15" i="11"/>
  <c r="M55" i="11"/>
  <c r="N55" i="11" s="1"/>
  <c r="E55" i="11" s="1"/>
  <c r="M16" i="11"/>
  <c r="M56" i="11"/>
  <c r="L42" i="11"/>
  <c r="M32" i="11"/>
  <c r="L25" i="11"/>
  <c r="L22" i="11"/>
  <c r="N22" i="11" s="1"/>
  <c r="E22" i="11" s="1"/>
  <c r="L21" i="11"/>
  <c r="L61" i="11"/>
  <c r="N61" i="11" s="1"/>
  <c r="E61" i="11" s="1"/>
  <c r="L40" i="11"/>
  <c r="I7" i="11"/>
  <c r="L41" i="11"/>
  <c r="L38" i="11"/>
  <c r="L37" i="11"/>
  <c r="L16" i="11"/>
  <c r="L56" i="11"/>
  <c r="L17" i="11"/>
  <c r="L14" i="11"/>
  <c r="B6" i="10"/>
  <c r="B7" i="10"/>
  <c r="E10" i="10"/>
  <c r="G10" i="10"/>
  <c r="H10" i="10"/>
  <c r="I10" i="10"/>
  <c r="J10" i="10" s="1"/>
  <c r="K10" i="10" s="1"/>
  <c r="G11" i="10"/>
  <c r="H11" i="10"/>
  <c r="I11" i="10" s="1"/>
  <c r="J11" i="10" s="1"/>
  <c r="K11" i="10" s="1"/>
  <c r="G12" i="10"/>
  <c r="H12" i="10"/>
  <c r="I12" i="10" s="1"/>
  <c r="J12" i="10" s="1"/>
  <c r="K12" i="10" s="1"/>
  <c r="G13" i="10"/>
  <c r="H13" i="10"/>
  <c r="I13" i="10"/>
  <c r="J13" i="10"/>
  <c r="K13" i="10"/>
  <c r="G14" i="10"/>
  <c r="H14" i="10"/>
  <c r="I14" i="10"/>
  <c r="J14" i="10"/>
  <c r="K14" i="10"/>
  <c r="G15" i="10"/>
  <c r="H15" i="10"/>
  <c r="I15" i="10"/>
  <c r="J15" i="10"/>
  <c r="K15" i="10"/>
  <c r="G16" i="10"/>
  <c r="H16" i="10"/>
  <c r="I16" i="10"/>
  <c r="J16" i="10"/>
  <c r="K16" i="10"/>
  <c r="G17" i="10"/>
  <c r="H17" i="10"/>
  <c r="I17" i="10"/>
  <c r="J17" i="10" s="1"/>
  <c r="K17" i="10" s="1"/>
  <c r="G18" i="10"/>
  <c r="H18" i="10"/>
  <c r="I18" i="10"/>
  <c r="J18" i="10" s="1"/>
  <c r="K18" i="10" s="1"/>
  <c r="G19" i="10"/>
  <c r="H19" i="10"/>
  <c r="I19" i="10" s="1"/>
  <c r="J19" i="10" s="1"/>
  <c r="K19" i="10" s="1"/>
  <c r="G20" i="10"/>
  <c r="H20" i="10"/>
  <c r="I20" i="10" s="1"/>
  <c r="J20" i="10" s="1"/>
  <c r="K20" i="10" s="1"/>
  <c r="G21" i="10"/>
  <c r="H21" i="10"/>
  <c r="I21" i="10"/>
  <c r="J21" i="10"/>
  <c r="K21" i="10"/>
  <c r="G22" i="10"/>
  <c r="H22" i="10"/>
  <c r="I22" i="10"/>
  <c r="J22" i="10"/>
  <c r="K22" i="10"/>
  <c r="G23" i="10"/>
  <c r="H23" i="10"/>
  <c r="I23" i="10"/>
  <c r="J23" i="10"/>
  <c r="K23" i="10"/>
  <c r="G24" i="10"/>
  <c r="H24" i="10"/>
  <c r="I24" i="10"/>
  <c r="J24" i="10"/>
  <c r="K24" i="10"/>
  <c r="G25" i="10"/>
  <c r="H25" i="10"/>
  <c r="I25" i="10"/>
  <c r="J25" i="10"/>
  <c r="K25" i="10" s="1"/>
  <c r="G26" i="10"/>
  <c r="H26" i="10"/>
  <c r="I26" i="10"/>
  <c r="J26" i="10" s="1"/>
  <c r="K26" i="10" s="1"/>
  <c r="G27" i="10"/>
  <c r="H27" i="10"/>
  <c r="I27" i="10" s="1"/>
  <c r="J27" i="10" s="1"/>
  <c r="K27" i="10" s="1"/>
  <c r="G28" i="10"/>
  <c r="H28" i="10"/>
  <c r="I28" i="10" s="1"/>
  <c r="J28" i="10" s="1"/>
  <c r="K28" i="10" s="1"/>
  <c r="G29" i="10"/>
  <c r="H29" i="10"/>
  <c r="I29" i="10"/>
  <c r="J29" i="10"/>
  <c r="K29" i="10"/>
  <c r="G30" i="10"/>
  <c r="H30" i="10"/>
  <c r="I30" i="10"/>
  <c r="J30" i="10"/>
  <c r="K30" i="10"/>
  <c r="G31" i="10"/>
  <c r="H31" i="10"/>
  <c r="I31" i="10"/>
  <c r="J31" i="10"/>
  <c r="K31" i="10"/>
  <c r="G32" i="10"/>
  <c r="H32" i="10"/>
  <c r="I32" i="10" s="1"/>
  <c r="J32" i="10" s="1"/>
  <c r="K32" i="10" s="1"/>
  <c r="G33" i="10"/>
  <c r="H33" i="10"/>
  <c r="I33" i="10"/>
  <c r="J33" i="10"/>
  <c r="K33" i="10" s="1"/>
  <c r="G34" i="10"/>
  <c r="H34" i="10"/>
  <c r="I34" i="10"/>
  <c r="J34" i="10" s="1"/>
  <c r="K34" i="10" s="1"/>
  <c r="G35" i="10"/>
  <c r="H35" i="10"/>
  <c r="I35" i="10" s="1"/>
  <c r="J35" i="10" s="1"/>
  <c r="K35" i="10" s="1"/>
  <c r="G36" i="10"/>
  <c r="H36" i="10"/>
  <c r="I36" i="10" s="1"/>
  <c r="J36" i="10" s="1"/>
  <c r="K36" i="10" s="1"/>
  <c r="G37" i="10"/>
  <c r="H37" i="10"/>
  <c r="I37" i="10"/>
  <c r="J37" i="10"/>
  <c r="K37" i="10"/>
  <c r="G38" i="10"/>
  <c r="H38" i="10"/>
  <c r="I38" i="10"/>
  <c r="J38" i="10"/>
  <c r="K38" i="10"/>
  <c r="G39" i="10"/>
  <c r="H39" i="10"/>
  <c r="I39" i="10"/>
  <c r="J39" i="10"/>
  <c r="K39" i="10"/>
  <c r="G40" i="10"/>
  <c r="H40" i="10"/>
  <c r="I40" i="10"/>
  <c r="J40" i="10" s="1"/>
  <c r="K40" i="10" s="1"/>
  <c r="G41" i="10"/>
  <c r="H41" i="10"/>
  <c r="I41" i="10"/>
  <c r="J41" i="10"/>
  <c r="K41" i="10" s="1"/>
  <c r="G42" i="10"/>
  <c r="H42" i="10"/>
  <c r="I42" i="10"/>
  <c r="J42" i="10" s="1"/>
  <c r="K42" i="10" s="1"/>
  <c r="G43" i="10"/>
  <c r="H43" i="10"/>
  <c r="I43" i="10" s="1"/>
  <c r="J43" i="10" s="1"/>
  <c r="K43" i="10" s="1"/>
  <c r="G44" i="10"/>
  <c r="H44" i="10"/>
  <c r="I44" i="10"/>
  <c r="J44" i="10"/>
  <c r="K44" i="10"/>
  <c r="G45" i="10"/>
  <c r="H45" i="10"/>
  <c r="I45" i="10"/>
  <c r="J45" i="10"/>
  <c r="K45" i="10"/>
  <c r="G46" i="10"/>
  <c r="H46" i="10"/>
  <c r="I46" i="10"/>
  <c r="J46" i="10"/>
  <c r="K46" i="10"/>
  <c r="G47" i="10"/>
  <c r="H47" i="10"/>
  <c r="I47" i="10"/>
  <c r="J47" i="10"/>
  <c r="K47" i="10"/>
  <c r="G48" i="10"/>
  <c r="H48" i="10"/>
  <c r="I48" i="10"/>
  <c r="J48" i="10"/>
  <c r="K48" i="10"/>
  <c r="G49" i="10"/>
  <c r="H49" i="10"/>
  <c r="I49" i="10" s="1"/>
  <c r="J49" i="10" s="1"/>
  <c r="K49" i="10" s="1"/>
  <c r="G50" i="10"/>
  <c r="H50" i="10"/>
  <c r="I50" i="10"/>
  <c r="J50" i="10" s="1"/>
  <c r="K50" i="10" s="1"/>
  <c r="G51" i="10"/>
  <c r="H51" i="10"/>
  <c r="I51" i="10" s="1"/>
  <c r="J51" i="10" s="1"/>
  <c r="K51" i="10" s="1"/>
  <c r="G52" i="10"/>
  <c r="H52" i="10"/>
  <c r="I52" i="10"/>
  <c r="J52" i="10"/>
  <c r="K52" i="10"/>
  <c r="G53" i="10"/>
  <c r="H53" i="10"/>
  <c r="I53" i="10"/>
  <c r="J53" i="10"/>
  <c r="K53" i="10"/>
  <c r="G54" i="10"/>
  <c r="H54" i="10"/>
  <c r="I54" i="10"/>
  <c r="J54" i="10"/>
  <c r="K54" i="10"/>
  <c r="G55" i="10"/>
  <c r="H55" i="10"/>
  <c r="I55" i="10"/>
  <c r="J55" i="10"/>
  <c r="K55" i="10"/>
  <c r="G56" i="10"/>
  <c r="H56" i="10"/>
  <c r="I56" i="10" s="1"/>
  <c r="J56" i="10" s="1"/>
  <c r="K56" i="10" s="1"/>
  <c r="G57" i="10"/>
  <c r="H57" i="10"/>
  <c r="I57" i="10"/>
  <c r="J57" i="10"/>
  <c r="K57" i="10" s="1"/>
  <c r="G58" i="10"/>
  <c r="H58" i="10"/>
  <c r="I58" i="10"/>
  <c r="J58" i="10" s="1"/>
  <c r="K58" i="10" s="1"/>
  <c r="G59" i="10"/>
  <c r="H59" i="10"/>
  <c r="I59" i="10" s="1"/>
  <c r="J59" i="10" s="1"/>
  <c r="K59" i="10" s="1"/>
  <c r="G60" i="10"/>
  <c r="H60" i="10"/>
  <c r="I60" i="10"/>
  <c r="J60" i="10"/>
  <c r="K60" i="10"/>
  <c r="G61" i="10"/>
  <c r="H61" i="10"/>
  <c r="I61" i="10"/>
  <c r="J61" i="10"/>
  <c r="K61" i="10"/>
  <c r="G62" i="10"/>
  <c r="H62" i="10"/>
  <c r="I62" i="10"/>
  <c r="J62" i="10"/>
  <c r="K62" i="10"/>
  <c r="N59" i="12" l="1"/>
  <c r="E59" i="12" s="1"/>
  <c r="N33" i="12"/>
  <c r="E33" i="12" s="1"/>
  <c r="N11" i="12"/>
  <c r="E11" i="12" s="1"/>
  <c r="N37" i="12"/>
  <c r="E37" i="12" s="1"/>
  <c r="N22" i="12"/>
  <c r="E22" i="12" s="1"/>
  <c r="N12" i="12"/>
  <c r="E12" i="12" s="1"/>
  <c r="N56" i="11"/>
  <c r="E56" i="11" s="1"/>
  <c r="N16" i="11"/>
  <c r="E16" i="11" s="1"/>
  <c r="N37" i="11"/>
  <c r="E37" i="11" s="1"/>
  <c r="N25" i="11"/>
  <c r="E25" i="11" s="1"/>
  <c r="N38" i="11"/>
  <c r="E38" i="11" s="1"/>
  <c r="N41" i="11"/>
  <c r="E41" i="11" s="1"/>
  <c r="M18" i="11"/>
  <c r="N18" i="11" s="1"/>
  <c r="E18" i="11" s="1"/>
  <c r="M20" i="11"/>
  <c r="N20" i="11" s="1"/>
  <c r="E20" i="11" s="1"/>
  <c r="M43" i="11"/>
  <c r="N43" i="11" s="1"/>
  <c r="E43" i="11" s="1"/>
  <c r="M57" i="11"/>
  <c r="N57" i="11" s="1"/>
  <c r="E57" i="11" s="1"/>
  <c r="M17" i="11"/>
  <c r="N17" i="11" s="1"/>
  <c r="E17" i="11" s="1"/>
  <c r="M21" i="11"/>
  <c r="N21" i="11" s="1"/>
  <c r="E21" i="11" s="1"/>
  <c r="M42" i="11"/>
  <c r="N42" i="11" s="1"/>
  <c r="E42" i="11" s="1"/>
  <c r="M44" i="11"/>
  <c r="N44" i="11" s="1"/>
  <c r="E44" i="11" s="1"/>
  <c r="M27" i="11"/>
  <c r="N27" i="11" s="1"/>
  <c r="E27" i="11" s="1"/>
  <c r="M41" i="11"/>
  <c r="M45" i="11"/>
  <c r="N45" i="11" s="1"/>
  <c r="E45" i="11" s="1"/>
  <c r="M46" i="11"/>
  <c r="N46" i="11" s="1"/>
  <c r="E46" i="11" s="1"/>
  <c r="M26" i="11"/>
  <c r="N26" i="11" s="1"/>
  <c r="E26" i="11" s="1"/>
  <c r="M28" i="11"/>
  <c r="N28" i="11" s="1"/>
  <c r="E28" i="11" s="1"/>
  <c r="M51" i="11"/>
  <c r="N51" i="11" s="1"/>
  <c r="E51" i="11" s="1"/>
  <c r="M11" i="11"/>
  <c r="N11" i="11" s="1"/>
  <c r="E11" i="11" s="1"/>
  <c r="M52" i="11"/>
  <c r="N52" i="11" s="1"/>
  <c r="E52" i="11" s="1"/>
  <c r="M50" i="11"/>
  <c r="N50" i="11" s="1"/>
  <c r="E50" i="11" s="1"/>
  <c r="M30" i="11"/>
  <c r="N30" i="11" s="1"/>
  <c r="E30" i="11" s="1"/>
  <c r="M25" i="11"/>
  <c r="M29" i="11"/>
  <c r="N29" i="11" s="1"/>
  <c r="E29" i="11" s="1"/>
  <c r="M31" i="11"/>
  <c r="N31" i="11" s="1"/>
  <c r="E31" i="11" s="1"/>
  <c r="M40" i="11"/>
  <c r="N40" i="11" s="1"/>
  <c r="E40" i="11" s="1"/>
  <c r="M35" i="11"/>
  <c r="N35" i="11" s="1"/>
  <c r="E35" i="11" s="1"/>
  <c r="M37" i="11"/>
  <c r="M39" i="11"/>
  <c r="N39" i="11" s="1"/>
  <c r="E39" i="11" s="1"/>
  <c r="M60" i="11"/>
  <c r="N60" i="11" s="1"/>
  <c r="E60" i="11" s="1"/>
  <c r="M58" i="11"/>
  <c r="N58" i="11" s="1"/>
  <c r="E58" i="11" s="1"/>
  <c r="N14" i="11"/>
  <c r="E14" i="11" s="1"/>
  <c r="M12" i="11"/>
  <c r="N12" i="11" s="1"/>
  <c r="E12" i="11" s="1"/>
  <c r="M22" i="10"/>
  <c r="M25" i="10"/>
  <c r="L24" i="10"/>
  <c r="M14" i="10"/>
  <c r="M27" i="10"/>
  <c r="M12" i="10"/>
  <c r="M40" i="10"/>
  <c r="M56" i="10"/>
  <c r="L49" i="10"/>
  <c r="M33" i="10"/>
  <c r="L43" i="10"/>
  <c r="L40" i="10"/>
  <c r="N40" i="10" s="1"/>
  <c r="E40" i="10" s="1"/>
  <c r="I7" i="10"/>
  <c r="M57" i="10" s="1"/>
  <c r="L57" i="10"/>
  <c r="L50" i="10"/>
  <c r="M31" i="10"/>
  <c r="M18" i="10"/>
  <c r="I6" i="10"/>
  <c r="L10" i="10"/>
  <c r="L58" i="10"/>
  <c r="L41" i="10"/>
  <c r="N41" i="10" s="1"/>
  <c r="E41" i="10" s="1"/>
  <c r="M47" i="10"/>
  <c r="M41" i="10"/>
  <c r="M23" i="10"/>
  <c r="M55" i="10"/>
  <c r="M48" i="10"/>
  <c r="L25" i="10"/>
  <c r="N25" i="10" s="1"/>
  <c r="E25" i="10" s="1"/>
  <c r="L18" i="10"/>
  <c r="L26" i="10"/>
  <c r="L48" i="10"/>
  <c r="L34" i="10"/>
  <c r="L16" i="10"/>
  <c r="B6" i="9"/>
  <c r="B7" i="9"/>
  <c r="E10" i="9"/>
  <c r="G10" i="9"/>
  <c r="I6" i="9" s="1"/>
  <c r="H10" i="9"/>
  <c r="I10" i="9"/>
  <c r="J10" i="9" s="1"/>
  <c r="K10" i="9" s="1"/>
  <c r="G11" i="9"/>
  <c r="H11" i="9"/>
  <c r="I11" i="9" s="1"/>
  <c r="J11" i="9" s="1"/>
  <c r="K11" i="9" s="1"/>
  <c r="G12" i="9"/>
  <c r="H12" i="9"/>
  <c r="I12" i="9" s="1"/>
  <c r="J12" i="9" s="1"/>
  <c r="K12" i="9" s="1"/>
  <c r="G13" i="9"/>
  <c r="H13" i="9"/>
  <c r="I13" i="9"/>
  <c r="J13" i="9" s="1"/>
  <c r="K13" i="9" s="1"/>
  <c r="G14" i="9"/>
  <c r="H14" i="9"/>
  <c r="I14" i="9" s="1"/>
  <c r="J14" i="9" s="1"/>
  <c r="K14" i="9" s="1"/>
  <c r="G15" i="9"/>
  <c r="L15" i="9" s="1"/>
  <c r="H15" i="9"/>
  <c r="I15" i="9" s="1"/>
  <c r="J15" i="9" s="1"/>
  <c r="K15" i="9" s="1"/>
  <c r="G16" i="9"/>
  <c r="L16" i="9" s="1"/>
  <c r="H16" i="9"/>
  <c r="I16" i="9" s="1"/>
  <c r="J16" i="9" s="1"/>
  <c r="K16" i="9" s="1"/>
  <c r="G17" i="9"/>
  <c r="L17" i="9" s="1"/>
  <c r="H17" i="9"/>
  <c r="I17" i="9"/>
  <c r="J17" i="9"/>
  <c r="K17" i="9" s="1"/>
  <c r="G18" i="9"/>
  <c r="H18" i="9"/>
  <c r="I18" i="9"/>
  <c r="J18" i="9" s="1"/>
  <c r="K18" i="9" s="1"/>
  <c r="G19" i="9"/>
  <c r="H19" i="9"/>
  <c r="I19" i="9" s="1"/>
  <c r="J19" i="9" s="1"/>
  <c r="K19" i="9" s="1"/>
  <c r="G20" i="9"/>
  <c r="L20" i="9" s="1"/>
  <c r="H20" i="9"/>
  <c r="I20" i="9" s="1"/>
  <c r="J20" i="9" s="1"/>
  <c r="K20" i="9" s="1"/>
  <c r="G21" i="9"/>
  <c r="L21" i="9" s="1"/>
  <c r="H21" i="9"/>
  <c r="I21" i="9"/>
  <c r="J21" i="9" s="1"/>
  <c r="K21" i="9" s="1"/>
  <c r="G22" i="9"/>
  <c r="H22" i="9"/>
  <c r="I22" i="9" s="1"/>
  <c r="J22" i="9" s="1"/>
  <c r="K22" i="9" s="1"/>
  <c r="G23" i="9"/>
  <c r="H23" i="9"/>
  <c r="I23" i="9" s="1"/>
  <c r="J23" i="9" s="1"/>
  <c r="K23" i="9" s="1"/>
  <c r="G24" i="9"/>
  <c r="L24" i="9" s="1"/>
  <c r="H24" i="9"/>
  <c r="I24" i="9" s="1"/>
  <c r="J24" i="9" s="1"/>
  <c r="K24" i="9" s="1"/>
  <c r="G25" i="9"/>
  <c r="L25" i="9" s="1"/>
  <c r="H25" i="9"/>
  <c r="I25" i="9"/>
  <c r="J25" i="9"/>
  <c r="K25" i="9" s="1"/>
  <c r="G26" i="9"/>
  <c r="H26" i="9"/>
  <c r="I26" i="9"/>
  <c r="J26" i="9" s="1"/>
  <c r="K26" i="9" s="1"/>
  <c r="G27" i="9"/>
  <c r="H27" i="9"/>
  <c r="I27" i="9" s="1"/>
  <c r="J27" i="9" s="1"/>
  <c r="K27" i="9" s="1"/>
  <c r="G28" i="9"/>
  <c r="L28" i="9" s="1"/>
  <c r="H28" i="9"/>
  <c r="I28" i="9" s="1"/>
  <c r="J28" i="9" s="1"/>
  <c r="K28" i="9" s="1"/>
  <c r="G29" i="9"/>
  <c r="L29" i="9" s="1"/>
  <c r="H29" i="9"/>
  <c r="I29" i="9"/>
  <c r="J29" i="9" s="1"/>
  <c r="K29" i="9" s="1"/>
  <c r="G30" i="9"/>
  <c r="H30" i="9"/>
  <c r="I30" i="9" s="1"/>
  <c r="J30" i="9" s="1"/>
  <c r="K30" i="9" s="1"/>
  <c r="G31" i="9"/>
  <c r="H31" i="9"/>
  <c r="I31" i="9" s="1"/>
  <c r="J31" i="9" s="1"/>
  <c r="K31" i="9" s="1"/>
  <c r="G32" i="9"/>
  <c r="L32" i="9" s="1"/>
  <c r="H32" i="9"/>
  <c r="I32" i="9" s="1"/>
  <c r="J32" i="9" s="1"/>
  <c r="K32" i="9" s="1"/>
  <c r="G33" i="9"/>
  <c r="L33" i="9" s="1"/>
  <c r="H33" i="9"/>
  <c r="I33" i="9"/>
  <c r="J33" i="9"/>
  <c r="K33" i="9" s="1"/>
  <c r="G34" i="9"/>
  <c r="H34" i="9"/>
  <c r="I34" i="9"/>
  <c r="J34" i="9" s="1"/>
  <c r="K34" i="9" s="1"/>
  <c r="G35" i="9"/>
  <c r="H35" i="9"/>
  <c r="I35" i="9" s="1"/>
  <c r="J35" i="9" s="1"/>
  <c r="K35" i="9" s="1"/>
  <c r="G36" i="9"/>
  <c r="L36" i="9" s="1"/>
  <c r="H36" i="9"/>
  <c r="I36" i="9"/>
  <c r="J36" i="9"/>
  <c r="K36" i="9" s="1"/>
  <c r="G37" i="9"/>
  <c r="L37" i="9" s="1"/>
  <c r="H37" i="9"/>
  <c r="I37" i="9"/>
  <c r="J37" i="9" s="1"/>
  <c r="K37" i="9" s="1"/>
  <c r="G38" i="9"/>
  <c r="H38" i="9"/>
  <c r="I38" i="9"/>
  <c r="J38" i="9" s="1"/>
  <c r="K38" i="9" s="1"/>
  <c r="G39" i="9"/>
  <c r="H39" i="9"/>
  <c r="I39" i="9" s="1"/>
  <c r="J39" i="9" s="1"/>
  <c r="K39" i="9" s="1"/>
  <c r="G40" i="9"/>
  <c r="L40" i="9" s="1"/>
  <c r="H40" i="9"/>
  <c r="I40" i="9" s="1"/>
  <c r="J40" i="9" s="1"/>
  <c r="K40" i="9" s="1"/>
  <c r="G41" i="9"/>
  <c r="L41" i="9" s="1"/>
  <c r="H41" i="9"/>
  <c r="I41" i="9"/>
  <c r="J41" i="9"/>
  <c r="K41" i="9" s="1"/>
  <c r="G42" i="9"/>
  <c r="H42" i="9"/>
  <c r="I42" i="9"/>
  <c r="J42" i="9" s="1"/>
  <c r="K42" i="9" s="1"/>
  <c r="G43" i="9"/>
  <c r="H43" i="9"/>
  <c r="I43" i="9" s="1"/>
  <c r="J43" i="9" s="1"/>
  <c r="K43" i="9" s="1"/>
  <c r="G44" i="9"/>
  <c r="L44" i="9" s="1"/>
  <c r="H44" i="9"/>
  <c r="I44" i="9"/>
  <c r="J44" i="9"/>
  <c r="K44" i="9"/>
  <c r="G45" i="9"/>
  <c r="L45" i="9" s="1"/>
  <c r="H45" i="9"/>
  <c r="I45" i="9"/>
  <c r="J45" i="9"/>
  <c r="K45" i="9" s="1"/>
  <c r="G46" i="9"/>
  <c r="H46" i="9"/>
  <c r="I46" i="9"/>
  <c r="J46" i="9" s="1"/>
  <c r="K46" i="9" s="1"/>
  <c r="G47" i="9"/>
  <c r="H47" i="9"/>
  <c r="I47" i="9" s="1"/>
  <c r="J47" i="9" s="1"/>
  <c r="K47" i="9" s="1"/>
  <c r="G48" i="9"/>
  <c r="L48" i="9" s="1"/>
  <c r="H48" i="9"/>
  <c r="I48" i="9" s="1"/>
  <c r="J48" i="9" s="1"/>
  <c r="K48" i="9" s="1"/>
  <c r="G49" i="9"/>
  <c r="L49" i="9" s="1"/>
  <c r="H49" i="9"/>
  <c r="I49" i="9"/>
  <c r="J49" i="9"/>
  <c r="K49" i="9" s="1"/>
  <c r="G50" i="9"/>
  <c r="H50" i="9"/>
  <c r="I50" i="9"/>
  <c r="J50" i="9" s="1"/>
  <c r="K50" i="9" s="1"/>
  <c r="G51" i="9"/>
  <c r="H51" i="9"/>
  <c r="I51" i="9" s="1"/>
  <c r="J51" i="9" s="1"/>
  <c r="K51" i="9" s="1"/>
  <c r="G52" i="9"/>
  <c r="H52" i="9"/>
  <c r="I52" i="9"/>
  <c r="J52" i="9"/>
  <c r="K52" i="9"/>
  <c r="G53" i="9"/>
  <c r="H53" i="9"/>
  <c r="I53" i="9"/>
  <c r="J53" i="9"/>
  <c r="K53" i="9" s="1"/>
  <c r="G54" i="9"/>
  <c r="H54" i="9"/>
  <c r="I54" i="9"/>
  <c r="J54" i="9" s="1"/>
  <c r="K54" i="9" s="1"/>
  <c r="G55" i="9"/>
  <c r="H55" i="9"/>
  <c r="I55" i="9" s="1"/>
  <c r="J55" i="9" s="1"/>
  <c r="K55" i="9" s="1"/>
  <c r="G56" i="9"/>
  <c r="L56" i="9" s="1"/>
  <c r="H56" i="9"/>
  <c r="I56" i="9" s="1"/>
  <c r="J56" i="9" s="1"/>
  <c r="K56" i="9" s="1"/>
  <c r="G57" i="9"/>
  <c r="L57" i="9" s="1"/>
  <c r="H57" i="9"/>
  <c r="I57" i="9"/>
  <c r="J57" i="9"/>
  <c r="K57" i="9" s="1"/>
  <c r="G58" i="9"/>
  <c r="H58" i="9"/>
  <c r="I58" i="9"/>
  <c r="J58" i="9" s="1"/>
  <c r="K58" i="9" s="1"/>
  <c r="G59" i="9"/>
  <c r="H59" i="9"/>
  <c r="I59" i="9" s="1"/>
  <c r="J59" i="9" s="1"/>
  <c r="K59" i="9" s="1"/>
  <c r="G60" i="9"/>
  <c r="H60" i="9"/>
  <c r="I60" i="9"/>
  <c r="J60" i="9"/>
  <c r="K60" i="9"/>
  <c r="G61" i="9"/>
  <c r="H61" i="9"/>
  <c r="I61" i="9"/>
  <c r="J61" i="9"/>
  <c r="K61" i="9" s="1"/>
  <c r="G62" i="9"/>
  <c r="H62" i="9"/>
  <c r="I62" i="9"/>
  <c r="J62" i="9" s="1"/>
  <c r="K62" i="9" s="1"/>
  <c r="N24" i="10" l="1"/>
  <c r="E24" i="10" s="1"/>
  <c r="N58" i="10"/>
  <c r="E58" i="10" s="1"/>
  <c r="N57" i="10"/>
  <c r="E57" i="10" s="1"/>
  <c r="L13" i="10"/>
  <c r="L14" i="10"/>
  <c r="N14" i="10" s="1"/>
  <c r="E14" i="10" s="1"/>
  <c r="L45" i="10"/>
  <c r="N45" i="10" s="1"/>
  <c r="E45" i="10" s="1"/>
  <c r="L46" i="10"/>
  <c r="L51" i="10"/>
  <c r="L28" i="10"/>
  <c r="L37" i="10"/>
  <c r="L52" i="10"/>
  <c r="N52" i="10" s="1"/>
  <c r="E52" i="10" s="1"/>
  <c r="L20" i="10"/>
  <c r="N20" i="10" s="1"/>
  <c r="E20" i="10" s="1"/>
  <c r="L23" i="10"/>
  <c r="N23" i="10" s="1"/>
  <c r="E23" i="10" s="1"/>
  <c r="L30" i="10"/>
  <c r="N30" i="10" s="1"/>
  <c r="E30" i="10" s="1"/>
  <c r="L53" i="10"/>
  <c r="L54" i="10"/>
  <c r="L59" i="10"/>
  <c r="L36" i="10"/>
  <c r="L39" i="10"/>
  <c r="N39" i="10" s="1"/>
  <c r="E39" i="10" s="1"/>
  <c r="L61" i="10"/>
  <c r="N61" i="10" s="1"/>
  <c r="E61" i="10" s="1"/>
  <c r="L62" i="10"/>
  <c r="N62" i="10" s="1"/>
  <c r="E62" i="10" s="1"/>
  <c r="L31" i="10"/>
  <c r="N31" i="10" s="1"/>
  <c r="E31" i="10" s="1"/>
  <c r="L38" i="10"/>
  <c r="L55" i="10"/>
  <c r="N55" i="10" s="1"/>
  <c r="E55" i="10" s="1"/>
  <c r="L29" i="10"/>
  <c r="N29" i="10" s="1"/>
  <c r="E29" i="10" s="1"/>
  <c r="L21" i="10"/>
  <c r="L44" i="10"/>
  <c r="L47" i="10"/>
  <c r="N47" i="10" s="1"/>
  <c r="E47" i="10" s="1"/>
  <c r="L12" i="10"/>
  <c r="N12" i="10" s="1"/>
  <c r="E12" i="10" s="1"/>
  <c r="L15" i="10"/>
  <c r="N15" i="10" s="1"/>
  <c r="E15" i="10" s="1"/>
  <c r="L22" i="10"/>
  <c r="N22" i="10" s="1"/>
  <c r="E22" i="10" s="1"/>
  <c r="M17" i="10"/>
  <c r="M34" i="10"/>
  <c r="N34" i="10" s="1"/>
  <c r="E34" i="10" s="1"/>
  <c r="M26" i="10"/>
  <c r="L33" i="10"/>
  <c r="N33" i="10" s="1"/>
  <c r="E33" i="10" s="1"/>
  <c r="L17" i="10"/>
  <c r="N17" i="10" s="1"/>
  <c r="E17" i="10" s="1"/>
  <c r="M32" i="10"/>
  <c r="L19" i="10"/>
  <c r="N19" i="10" s="1"/>
  <c r="E19" i="10" s="1"/>
  <c r="N48" i="10"/>
  <c r="E48" i="10" s="1"/>
  <c r="N26" i="10"/>
  <c r="E26" i="10" s="1"/>
  <c r="N10" i="10"/>
  <c r="N49" i="10"/>
  <c r="E49" i="10" s="1"/>
  <c r="N18" i="10"/>
  <c r="E18" i="10" s="1"/>
  <c r="M44" i="10"/>
  <c r="M19" i="10"/>
  <c r="M11" i="10"/>
  <c r="M28" i="10"/>
  <c r="M52" i="10"/>
  <c r="M42" i="10"/>
  <c r="M59" i="10"/>
  <c r="M60" i="10"/>
  <c r="M36" i="10"/>
  <c r="M51" i="10"/>
  <c r="M58" i="10"/>
  <c r="M61" i="10"/>
  <c r="M62" i="10"/>
  <c r="M37" i="10"/>
  <c r="M38" i="10"/>
  <c r="M30" i="10"/>
  <c r="M54" i="10"/>
  <c r="M20" i="10"/>
  <c r="M29" i="10"/>
  <c r="M35" i="10"/>
  <c r="M43" i="10"/>
  <c r="N43" i="10" s="1"/>
  <c r="E43" i="10" s="1"/>
  <c r="M53" i="10"/>
  <c r="M50" i="10"/>
  <c r="N50" i="10" s="1"/>
  <c r="E50" i="10" s="1"/>
  <c r="M13" i="10"/>
  <c r="L42" i="10"/>
  <c r="N42" i="10" s="1"/>
  <c r="E42" i="10" s="1"/>
  <c r="M15" i="10"/>
  <c r="M24" i="10"/>
  <c r="M10" i="10"/>
  <c r="M21" i="10"/>
  <c r="M46" i="10"/>
  <c r="M45" i="10"/>
  <c r="L27" i="10"/>
  <c r="N27" i="10" s="1"/>
  <c r="E27" i="10" s="1"/>
  <c r="L11" i="10"/>
  <c r="N11" i="10" s="1"/>
  <c r="E11" i="10" s="1"/>
  <c r="M16" i="10"/>
  <c r="N16" i="10" s="1"/>
  <c r="E16" i="10" s="1"/>
  <c r="L32" i="10"/>
  <c r="M39" i="10"/>
  <c r="L35" i="10"/>
  <c r="N35" i="10" s="1"/>
  <c r="E35" i="10" s="1"/>
  <c r="M49" i="10"/>
  <c r="L60" i="10"/>
  <c r="L56" i="10"/>
  <c r="N56" i="10" s="1"/>
  <c r="E56" i="10" s="1"/>
  <c r="M24" i="9"/>
  <c r="N24" i="9" s="1"/>
  <c r="E24" i="9" s="1"/>
  <c r="M61" i="9"/>
  <c r="I7" i="9"/>
  <c r="M60" i="9" s="1"/>
  <c r="M62" i="9"/>
  <c r="M51" i="9"/>
  <c r="M45" i="9"/>
  <c r="N45" i="9" s="1"/>
  <c r="E45" i="9" s="1"/>
  <c r="L50" i="9"/>
  <c r="L18" i="9"/>
  <c r="L26" i="9"/>
  <c r="L58" i="9"/>
  <c r="L51" i="9"/>
  <c r="L59" i="9"/>
  <c r="L10" i="9"/>
  <c r="L34" i="9"/>
  <c r="L42" i="9"/>
  <c r="L11" i="9"/>
  <c r="L19" i="9"/>
  <c r="L27" i="9"/>
  <c r="L35" i="9"/>
  <c r="L43" i="9"/>
  <c r="L52" i="9"/>
  <c r="L60" i="9"/>
  <c r="L53" i="9"/>
  <c r="L61" i="9"/>
  <c r="L46" i="9"/>
  <c r="L62" i="9"/>
  <c r="L31" i="9"/>
  <c r="L55" i="9"/>
  <c r="L14" i="9"/>
  <c r="L22" i="9"/>
  <c r="L30" i="9"/>
  <c r="L38" i="9"/>
  <c r="L54" i="9"/>
  <c r="L23" i="9"/>
  <c r="L39" i="9"/>
  <c r="L47" i="9"/>
  <c r="M43" i="9"/>
  <c r="M37" i="9"/>
  <c r="N37" i="9" s="1"/>
  <c r="E37" i="9" s="1"/>
  <c r="L13" i="9"/>
  <c r="M55" i="9"/>
  <c r="M50" i="9"/>
  <c r="M28" i="9"/>
  <c r="M18" i="9"/>
  <c r="M12" i="9"/>
  <c r="M31" i="9"/>
  <c r="N28" i="9"/>
  <c r="E28" i="9" s="1"/>
  <c r="L12" i="9"/>
  <c r="B6" i="8"/>
  <c r="B7" i="8"/>
  <c r="E10" i="8"/>
  <c r="G10" i="8"/>
  <c r="I6" i="8" s="1"/>
  <c r="L14" i="8" s="1"/>
  <c r="H10" i="8"/>
  <c r="I10" i="8"/>
  <c r="J10" i="8"/>
  <c r="K10" i="8" s="1"/>
  <c r="G11" i="8"/>
  <c r="L11" i="8" s="1"/>
  <c r="H11" i="8"/>
  <c r="I11" i="8" s="1"/>
  <c r="J11" i="8" s="1"/>
  <c r="K11" i="8" s="1"/>
  <c r="G12" i="8"/>
  <c r="H12" i="8"/>
  <c r="I12" i="8" s="1"/>
  <c r="J12" i="8" s="1"/>
  <c r="K12" i="8" s="1"/>
  <c r="G13" i="8"/>
  <c r="L13" i="8" s="1"/>
  <c r="H13" i="8"/>
  <c r="I13" i="8" s="1"/>
  <c r="J13" i="8" s="1"/>
  <c r="K13" i="8" s="1"/>
  <c r="G14" i="8"/>
  <c r="H14" i="8"/>
  <c r="I14" i="8"/>
  <c r="J14" i="8"/>
  <c r="K14" i="8"/>
  <c r="G15" i="8"/>
  <c r="H15" i="8"/>
  <c r="I15" i="8"/>
  <c r="J15" i="8"/>
  <c r="K15" i="8"/>
  <c r="G16" i="8"/>
  <c r="H16" i="8"/>
  <c r="I16" i="8"/>
  <c r="J16" i="8"/>
  <c r="K16" i="8"/>
  <c r="L16" i="8"/>
  <c r="G17" i="8"/>
  <c r="H17" i="8"/>
  <c r="I17" i="8"/>
  <c r="J17" i="8"/>
  <c r="K17" i="8"/>
  <c r="G18" i="8"/>
  <c r="L18" i="8" s="1"/>
  <c r="H18" i="8"/>
  <c r="I18" i="8"/>
  <c r="J18" i="8" s="1"/>
  <c r="K18" i="8" s="1"/>
  <c r="G19" i="8"/>
  <c r="H19" i="8"/>
  <c r="I19" i="8"/>
  <c r="J19" i="8" s="1"/>
  <c r="K19" i="8" s="1"/>
  <c r="G20" i="8"/>
  <c r="L20" i="8" s="1"/>
  <c r="H20" i="8"/>
  <c r="I20" i="8" s="1"/>
  <c r="J20" i="8" s="1"/>
  <c r="K20" i="8" s="1"/>
  <c r="G21" i="8"/>
  <c r="H21" i="8"/>
  <c r="I21" i="8" s="1"/>
  <c r="J21" i="8" s="1"/>
  <c r="K21" i="8" s="1"/>
  <c r="G22" i="8"/>
  <c r="H22" i="8"/>
  <c r="I22" i="8"/>
  <c r="J22" i="8"/>
  <c r="K22" i="8"/>
  <c r="L22" i="8"/>
  <c r="G23" i="8"/>
  <c r="H23" i="8"/>
  <c r="I23" i="8"/>
  <c r="J23" i="8"/>
  <c r="K23" i="8"/>
  <c r="L23" i="8"/>
  <c r="G24" i="8"/>
  <c r="H24" i="8"/>
  <c r="I24" i="8"/>
  <c r="J24" i="8"/>
  <c r="K24" i="8"/>
  <c r="L24" i="8"/>
  <c r="G25" i="8"/>
  <c r="L25" i="8" s="1"/>
  <c r="H25" i="8"/>
  <c r="I25" i="8"/>
  <c r="J25" i="8"/>
  <c r="K25" i="8"/>
  <c r="G26" i="8"/>
  <c r="H26" i="8"/>
  <c r="I26" i="8"/>
  <c r="J26" i="8"/>
  <c r="K26" i="8" s="1"/>
  <c r="G27" i="8"/>
  <c r="L27" i="8" s="1"/>
  <c r="H27" i="8"/>
  <c r="I27" i="8"/>
  <c r="J27" i="8" s="1"/>
  <c r="K27" i="8" s="1"/>
  <c r="G28" i="8"/>
  <c r="H28" i="8"/>
  <c r="I28" i="8" s="1"/>
  <c r="J28" i="8" s="1"/>
  <c r="K28" i="8" s="1"/>
  <c r="G29" i="8"/>
  <c r="H29" i="8"/>
  <c r="I29" i="8" s="1"/>
  <c r="J29" i="8" s="1"/>
  <c r="K29" i="8" s="1"/>
  <c r="L29" i="8"/>
  <c r="G30" i="8"/>
  <c r="H30" i="8"/>
  <c r="I30" i="8"/>
  <c r="J30" i="8"/>
  <c r="K30" i="8"/>
  <c r="L30" i="8"/>
  <c r="G31" i="8"/>
  <c r="H31" i="8"/>
  <c r="I31" i="8"/>
  <c r="J31" i="8"/>
  <c r="K31" i="8"/>
  <c r="L31" i="8"/>
  <c r="G32" i="8"/>
  <c r="H32" i="8"/>
  <c r="I32" i="8"/>
  <c r="J32" i="8"/>
  <c r="K32" i="8"/>
  <c r="L32" i="8"/>
  <c r="G33" i="8"/>
  <c r="L33" i="8" s="1"/>
  <c r="H33" i="8"/>
  <c r="I33" i="8"/>
  <c r="J33" i="8"/>
  <c r="K33" i="8"/>
  <c r="G34" i="8"/>
  <c r="L34" i="8" s="1"/>
  <c r="H34" i="8"/>
  <c r="I34" i="8"/>
  <c r="J34" i="8"/>
  <c r="K34" i="8" s="1"/>
  <c r="G35" i="8"/>
  <c r="H35" i="8"/>
  <c r="I35" i="8"/>
  <c r="J35" i="8" s="1"/>
  <c r="K35" i="8" s="1"/>
  <c r="G36" i="8"/>
  <c r="L36" i="8" s="1"/>
  <c r="H36" i="8"/>
  <c r="I36" i="8" s="1"/>
  <c r="J36" i="8" s="1"/>
  <c r="K36" i="8" s="1"/>
  <c r="G37" i="8"/>
  <c r="L37" i="8" s="1"/>
  <c r="H37" i="8"/>
  <c r="I37" i="8"/>
  <c r="J37" i="8"/>
  <c r="K37" i="8"/>
  <c r="G38" i="8"/>
  <c r="H38" i="8"/>
  <c r="I38" i="8"/>
  <c r="J38" i="8"/>
  <c r="K38" i="8"/>
  <c r="G39" i="8"/>
  <c r="H39" i="8"/>
  <c r="I39" i="8"/>
  <c r="J39" i="8"/>
  <c r="K39" i="8" s="1"/>
  <c r="G40" i="8"/>
  <c r="H40" i="8"/>
  <c r="I40" i="8"/>
  <c r="J40" i="8"/>
  <c r="K40" i="8"/>
  <c r="G41" i="8"/>
  <c r="H41" i="8"/>
  <c r="I41" i="8"/>
  <c r="J41" i="8"/>
  <c r="K41" i="8"/>
  <c r="G42" i="8"/>
  <c r="L42" i="8" s="1"/>
  <c r="H42" i="8"/>
  <c r="I42" i="8" s="1"/>
  <c r="J42" i="8" s="1"/>
  <c r="K42" i="8" s="1"/>
  <c r="G43" i="8"/>
  <c r="L43" i="8" s="1"/>
  <c r="H43" i="8"/>
  <c r="I43" i="8"/>
  <c r="J43" i="8" s="1"/>
  <c r="K43" i="8" s="1"/>
  <c r="G44" i="8"/>
  <c r="H44" i="8"/>
  <c r="I44" i="8" s="1"/>
  <c r="J44" i="8" s="1"/>
  <c r="K44" i="8" s="1"/>
  <c r="G45" i="8"/>
  <c r="L45" i="8" s="1"/>
  <c r="H45" i="8"/>
  <c r="I45" i="8"/>
  <c r="J45" i="8"/>
  <c r="K45" i="8"/>
  <c r="G46" i="8"/>
  <c r="H46" i="8"/>
  <c r="I46" i="8"/>
  <c r="J46" i="8"/>
  <c r="K46" i="8"/>
  <c r="L46" i="8"/>
  <c r="G47" i="8"/>
  <c r="H47" i="8"/>
  <c r="I47" i="8"/>
  <c r="J47" i="8"/>
  <c r="K47" i="8"/>
  <c r="L47" i="8"/>
  <c r="G48" i="8"/>
  <c r="H48" i="8"/>
  <c r="I48" i="8"/>
  <c r="J48" i="8" s="1"/>
  <c r="K48" i="8" s="1"/>
  <c r="L48" i="8"/>
  <c r="G49" i="8"/>
  <c r="L49" i="8" s="1"/>
  <c r="H49" i="8"/>
  <c r="I49" i="8"/>
  <c r="J49" i="8"/>
  <c r="K49" i="8"/>
  <c r="G50" i="8"/>
  <c r="H50" i="8"/>
  <c r="I50" i="8"/>
  <c r="J50" i="8"/>
  <c r="K50" i="8" s="1"/>
  <c r="G51" i="8"/>
  <c r="L51" i="8" s="1"/>
  <c r="H51" i="8"/>
  <c r="I51" i="8"/>
  <c r="J51" i="8" s="1"/>
  <c r="K51" i="8" s="1"/>
  <c r="G52" i="8"/>
  <c r="L52" i="8" s="1"/>
  <c r="H52" i="8"/>
  <c r="I52" i="8" s="1"/>
  <c r="J52" i="8" s="1"/>
  <c r="K52" i="8" s="1"/>
  <c r="G53" i="8"/>
  <c r="L53" i="8" s="1"/>
  <c r="H53" i="8"/>
  <c r="I53" i="8"/>
  <c r="J53" i="8"/>
  <c r="K53" i="8"/>
  <c r="G54" i="8"/>
  <c r="H54" i="8"/>
  <c r="I54" i="8"/>
  <c r="J54" i="8"/>
  <c r="K54" i="8"/>
  <c r="L54" i="8"/>
  <c r="G55" i="8"/>
  <c r="H55" i="8"/>
  <c r="I55" i="8"/>
  <c r="J55" i="8"/>
  <c r="K55" i="8"/>
  <c r="L55" i="8"/>
  <c r="G56" i="8"/>
  <c r="H56" i="8"/>
  <c r="I56" i="8"/>
  <c r="J56" i="8"/>
  <c r="K56" i="8"/>
  <c r="L56" i="8"/>
  <c r="G57" i="8"/>
  <c r="L57" i="8" s="1"/>
  <c r="H57" i="8"/>
  <c r="I57" i="8"/>
  <c r="J57" i="8" s="1"/>
  <c r="K57" i="8" s="1"/>
  <c r="G58" i="8"/>
  <c r="L58" i="8" s="1"/>
  <c r="H58" i="8"/>
  <c r="I58" i="8"/>
  <c r="J58" i="8"/>
  <c r="K58" i="8" s="1"/>
  <c r="G59" i="8"/>
  <c r="L59" i="8" s="1"/>
  <c r="H59" i="8"/>
  <c r="I59" i="8"/>
  <c r="J59" i="8" s="1"/>
  <c r="K59" i="8" s="1"/>
  <c r="G60" i="8"/>
  <c r="L60" i="8" s="1"/>
  <c r="H60" i="8"/>
  <c r="I60" i="8" s="1"/>
  <c r="J60" i="8" s="1"/>
  <c r="K60" i="8" s="1"/>
  <c r="G61" i="8"/>
  <c r="H61" i="8"/>
  <c r="I61" i="8"/>
  <c r="J61" i="8"/>
  <c r="K61" i="8"/>
  <c r="L61" i="8"/>
  <c r="G62" i="8"/>
  <c r="H62" i="8"/>
  <c r="I62" i="8"/>
  <c r="J62" i="8"/>
  <c r="K62" i="8"/>
  <c r="L62" i="8"/>
  <c r="N44" i="10" l="1"/>
  <c r="E44" i="10" s="1"/>
  <c r="N21" i="10"/>
  <c r="E21" i="10" s="1"/>
  <c r="N59" i="10"/>
  <c r="E59" i="10" s="1"/>
  <c r="N28" i="10"/>
  <c r="E28" i="10" s="1"/>
  <c r="N32" i="10"/>
  <c r="E32" i="10" s="1"/>
  <c r="N54" i="10"/>
  <c r="E54" i="10" s="1"/>
  <c r="N51" i="10"/>
  <c r="E51" i="10" s="1"/>
  <c r="N60" i="10"/>
  <c r="E60" i="10" s="1"/>
  <c r="N13" i="10"/>
  <c r="E13" i="10" s="1"/>
  <c r="N36" i="10"/>
  <c r="E36" i="10" s="1"/>
  <c r="N37" i="10"/>
  <c r="E37" i="10" s="1"/>
  <c r="N38" i="10"/>
  <c r="E38" i="10" s="1"/>
  <c r="N53" i="10"/>
  <c r="E53" i="10" s="1"/>
  <c r="N46" i="10"/>
  <c r="E46" i="10" s="1"/>
  <c r="N61" i="9"/>
  <c r="E61" i="9" s="1"/>
  <c r="N18" i="9"/>
  <c r="E18" i="9" s="1"/>
  <c r="M53" i="9"/>
  <c r="M10" i="9"/>
  <c r="N10" i="9" s="1"/>
  <c r="M30" i="9"/>
  <c r="N30" i="9"/>
  <c r="E30" i="9" s="1"/>
  <c r="N53" i="9"/>
  <c r="E53" i="9" s="1"/>
  <c r="M27" i="9"/>
  <c r="M33" i="9"/>
  <c r="N33" i="9" s="1"/>
  <c r="E33" i="9" s="1"/>
  <c r="M16" i="9"/>
  <c r="N16" i="9" s="1"/>
  <c r="E16" i="9" s="1"/>
  <c r="M48" i="9"/>
  <c r="N48" i="9" s="1"/>
  <c r="E48" i="9" s="1"/>
  <c r="N60" i="9"/>
  <c r="E60" i="9" s="1"/>
  <c r="N34" i="9"/>
  <c r="E34" i="9" s="1"/>
  <c r="M56" i="9"/>
  <c r="N56" i="9" s="1"/>
  <c r="E56" i="9" s="1"/>
  <c r="M59" i="9"/>
  <c r="N59" i="9" s="1"/>
  <c r="E59" i="9" s="1"/>
  <c r="M20" i="9"/>
  <c r="N20" i="9" s="1"/>
  <c r="E20" i="9" s="1"/>
  <c r="M57" i="9"/>
  <c r="N57" i="9" s="1"/>
  <c r="E57" i="9" s="1"/>
  <c r="M46" i="9"/>
  <c r="N46" i="9" s="1"/>
  <c r="E46" i="9" s="1"/>
  <c r="M42" i="9"/>
  <c r="M19" i="9"/>
  <c r="N19" i="9" s="1"/>
  <c r="E19" i="9" s="1"/>
  <c r="M13" i="9"/>
  <c r="M58" i="9"/>
  <c r="M49" i="9"/>
  <c r="N49" i="9" s="1"/>
  <c r="E49" i="9" s="1"/>
  <c r="M36" i="9"/>
  <c r="N36" i="9" s="1"/>
  <c r="E36" i="9" s="1"/>
  <c r="M26" i="9"/>
  <c r="M14" i="9"/>
  <c r="N14" i="9" s="1"/>
  <c r="E14" i="9" s="1"/>
  <c r="M11" i="9"/>
  <c r="N11" i="9" s="1"/>
  <c r="E11" i="9" s="1"/>
  <c r="N13" i="9"/>
  <c r="E13" i="9" s="1"/>
  <c r="N42" i="9"/>
  <c r="E42" i="9" s="1"/>
  <c r="M22" i="9"/>
  <c r="N22" i="9" s="1"/>
  <c r="E22" i="9" s="1"/>
  <c r="N12" i="9"/>
  <c r="E12" i="9" s="1"/>
  <c r="M34" i="9"/>
  <c r="M25" i="9"/>
  <c r="N25" i="9" s="1"/>
  <c r="E25" i="9" s="1"/>
  <c r="N55" i="9"/>
  <c r="E55" i="9" s="1"/>
  <c r="M15" i="9"/>
  <c r="N15" i="9" s="1"/>
  <c r="E15" i="9" s="1"/>
  <c r="M47" i="9"/>
  <c r="N47" i="9" s="1"/>
  <c r="E47" i="9" s="1"/>
  <c r="M40" i="9"/>
  <c r="N40" i="9" s="1"/>
  <c r="E40" i="9" s="1"/>
  <c r="N39" i="9"/>
  <c r="E39" i="9" s="1"/>
  <c r="N31" i="9"/>
  <c r="E31" i="9" s="1"/>
  <c r="N51" i="9"/>
  <c r="E51" i="9" s="1"/>
  <c r="M35" i="9"/>
  <c r="N35" i="9" s="1"/>
  <c r="E35" i="9" s="1"/>
  <c r="M23" i="9"/>
  <c r="N23" i="9" s="1"/>
  <c r="E23" i="9" s="1"/>
  <c r="M44" i="9"/>
  <c r="N44" i="9" s="1"/>
  <c r="E44" i="9" s="1"/>
  <c r="M38" i="9"/>
  <c r="N38" i="9" s="1"/>
  <c r="E38" i="9" s="1"/>
  <c r="M17" i="9"/>
  <c r="N17" i="9" s="1"/>
  <c r="E17" i="9" s="1"/>
  <c r="M39" i="9"/>
  <c r="N26" i="9"/>
  <c r="E26" i="9" s="1"/>
  <c r="N50" i="9"/>
  <c r="E50" i="9" s="1"/>
  <c r="N43" i="9"/>
  <c r="E43" i="9" s="1"/>
  <c r="M21" i="9"/>
  <c r="N21" i="9" s="1"/>
  <c r="E21" i="9" s="1"/>
  <c r="M52" i="9"/>
  <c r="N52" i="9" s="1"/>
  <c r="E52" i="9" s="1"/>
  <c r="M32" i="9"/>
  <c r="N32" i="9" s="1"/>
  <c r="E32" i="9" s="1"/>
  <c r="N62" i="9"/>
  <c r="E62" i="9" s="1"/>
  <c r="N27" i="9"/>
  <c r="E27" i="9" s="1"/>
  <c r="N58" i="9"/>
  <c r="E58" i="9" s="1"/>
  <c r="M29" i="9"/>
  <c r="N29" i="9" s="1"/>
  <c r="E29" i="9" s="1"/>
  <c r="M54" i="9"/>
  <c r="N54" i="9" s="1"/>
  <c r="E54" i="9" s="1"/>
  <c r="M41" i="9"/>
  <c r="N41" i="9" s="1"/>
  <c r="E41" i="9" s="1"/>
  <c r="M11" i="8"/>
  <c r="M18" i="8"/>
  <c r="N18" i="8" s="1"/>
  <c r="E18" i="8" s="1"/>
  <c r="M57" i="8"/>
  <c r="M62" i="8"/>
  <c r="N62" i="8" s="1"/>
  <c r="E62" i="8" s="1"/>
  <c r="M36" i="8"/>
  <c r="N36" i="8" s="1"/>
  <c r="E36" i="8" s="1"/>
  <c r="M15" i="8"/>
  <c r="M39" i="8"/>
  <c r="M48" i="8"/>
  <c r="N48" i="8" s="1"/>
  <c r="E48" i="8" s="1"/>
  <c r="M31" i="8"/>
  <c r="N31" i="8" s="1"/>
  <c r="E31" i="8" s="1"/>
  <c r="M49" i="8"/>
  <c r="N49" i="8" s="1"/>
  <c r="E49" i="8" s="1"/>
  <c r="M40" i="8"/>
  <c r="N32" i="8"/>
  <c r="E32" i="8" s="1"/>
  <c r="M27" i="8"/>
  <c r="N27" i="8" s="1"/>
  <c r="E27" i="8" s="1"/>
  <c r="N57" i="8"/>
  <c r="E57" i="8" s="1"/>
  <c r="M41" i="8"/>
  <c r="I7" i="8"/>
  <c r="M13" i="8" s="1"/>
  <c r="N13" i="8" s="1"/>
  <c r="E13" i="8" s="1"/>
  <c r="M17" i="8"/>
  <c r="M56" i="8"/>
  <c r="N56" i="8" s="1"/>
  <c r="E56" i="8" s="1"/>
  <c r="M35" i="8"/>
  <c r="M26" i="8"/>
  <c r="L12" i="8"/>
  <c r="N12" i="8" s="1"/>
  <c r="E12" i="8" s="1"/>
  <c r="M24" i="8"/>
  <c r="N24" i="8" s="1"/>
  <c r="E24" i="8" s="1"/>
  <c r="L21" i="8"/>
  <c r="L19" i="8"/>
  <c r="M51" i="8"/>
  <c r="N51" i="8" s="1"/>
  <c r="E51" i="8" s="1"/>
  <c r="M20" i="8"/>
  <c r="N20" i="8" s="1"/>
  <c r="E20" i="8" s="1"/>
  <c r="M16" i="8"/>
  <c r="N16" i="8" s="1"/>
  <c r="E16" i="8" s="1"/>
  <c r="N11" i="8"/>
  <c r="E11" i="8" s="1"/>
  <c r="M58" i="8"/>
  <c r="N58" i="8" s="1"/>
  <c r="E58" i="8" s="1"/>
  <c r="M43" i="8"/>
  <c r="N43" i="8" s="1"/>
  <c r="E43" i="8" s="1"/>
  <c r="M32" i="8"/>
  <c r="M50" i="8"/>
  <c r="M33" i="8"/>
  <c r="N33" i="8" s="1"/>
  <c r="E33" i="8" s="1"/>
  <c r="M12" i="8"/>
  <c r="M59" i="8"/>
  <c r="N59" i="8" s="1"/>
  <c r="E59" i="8" s="1"/>
  <c r="L41" i="8"/>
  <c r="N41" i="8" s="1"/>
  <c r="E41" i="8" s="1"/>
  <c r="L39" i="8"/>
  <c r="N39" i="8" s="1"/>
  <c r="E39" i="8" s="1"/>
  <c r="L38" i="8"/>
  <c r="L35" i="8"/>
  <c r="M28" i="8"/>
  <c r="L50" i="8"/>
  <c r="L44" i="8"/>
  <c r="L40" i="8"/>
  <c r="N40" i="8" s="1"/>
  <c r="E40" i="8" s="1"/>
  <c r="L28" i="8"/>
  <c r="N28" i="8" s="1"/>
  <c r="E28" i="8" s="1"/>
  <c r="L26" i="8"/>
  <c r="N26" i="8" s="1"/>
  <c r="E26" i="8" s="1"/>
  <c r="L17" i="8"/>
  <c r="N17" i="8" s="1"/>
  <c r="E17" i="8" s="1"/>
  <c r="L15" i="8"/>
  <c r="L10" i="8"/>
  <c r="B6" i="7"/>
  <c r="B7" i="7"/>
  <c r="E10" i="7"/>
  <c r="G10" i="7"/>
  <c r="I6" i="7" s="1"/>
  <c r="L22" i="7" s="1"/>
  <c r="H10" i="7"/>
  <c r="I10" i="7"/>
  <c r="J10" i="7" s="1"/>
  <c r="K10" i="7" s="1"/>
  <c r="G11" i="7"/>
  <c r="L11" i="7" s="1"/>
  <c r="H11" i="7"/>
  <c r="I11" i="7" s="1"/>
  <c r="J11" i="7" s="1"/>
  <c r="K11" i="7" s="1"/>
  <c r="G12" i="7"/>
  <c r="H12" i="7"/>
  <c r="I12" i="7" s="1"/>
  <c r="J12" i="7" s="1"/>
  <c r="K12" i="7" s="1"/>
  <c r="G13" i="7"/>
  <c r="H13" i="7"/>
  <c r="I13" i="7" s="1"/>
  <c r="J13" i="7" s="1"/>
  <c r="K13" i="7" s="1"/>
  <c r="G14" i="7"/>
  <c r="H14" i="7"/>
  <c r="I14" i="7"/>
  <c r="J14" i="7"/>
  <c r="K14" i="7"/>
  <c r="L14" i="7"/>
  <c r="G15" i="7"/>
  <c r="H15" i="7"/>
  <c r="I15" i="7"/>
  <c r="J15" i="7"/>
  <c r="K15" i="7"/>
  <c r="L15" i="7"/>
  <c r="G16" i="7"/>
  <c r="L16" i="7" s="1"/>
  <c r="H16" i="7"/>
  <c r="I16" i="7"/>
  <c r="J16" i="7"/>
  <c r="K16" i="7"/>
  <c r="G17" i="7"/>
  <c r="H17" i="7"/>
  <c r="I17" i="7"/>
  <c r="J17" i="7"/>
  <c r="K17" i="7" s="1"/>
  <c r="G18" i="7"/>
  <c r="L18" i="7" s="1"/>
  <c r="H18" i="7"/>
  <c r="I18" i="7"/>
  <c r="J18" i="7" s="1"/>
  <c r="K18" i="7" s="1"/>
  <c r="G19" i="7"/>
  <c r="H19" i="7"/>
  <c r="I19" i="7" s="1"/>
  <c r="J19" i="7" s="1"/>
  <c r="K19" i="7" s="1"/>
  <c r="G20" i="7"/>
  <c r="L20" i="7" s="1"/>
  <c r="H20" i="7"/>
  <c r="I20" i="7" s="1"/>
  <c r="J20" i="7" s="1"/>
  <c r="K20" i="7" s="1"/>
  <c r="G21" i="7"/>
  <c r="H21" i="7"/>
  <c r="I21" i="7" s="1"/>
  <c r="J21" i="7" s="1"/>
  <c r="K21" i="7" s="1"/>
  <c r="G22" i="7"/>
  <c r="H22" i="7"/>
  <c r="I22" i="7"/>
  <c r="J22" i="7"/>
  <c r="K22" i="7"/>
  <c r="G23" i="7"/>
  <c r="H23" i="7"/>
  <c r="I23" i="7"/>
  <c r="J23" i="7"/>
  <c r="K23" i="7"/>
  <c r="G24" i="7"/>
  <c r="H24" i="7"/>
  <c r="I24" i="7"/>
  <c r="J24" i="7"/>
  <c r="K24" i="7"/>
  <c r="G25" i="7"/>
  <c r="L25" i="7" s="1"/>
  <c r="H25" i="7"/>
  <c r="I25" i="7"/>
  <c r="J25" i="7"/>
  <c r="K25" i="7" s="1"/>
  <c r="G26" i="7"/>
  <c r="H26" i="7"/>
  <c r="I26" i="7"/>
  <c r="J26" i="7" s="1"/>
  <c r="K26" i="7" s="1"/>
  <c r="G27" i="7"/>
  <c r="L27" i="7" s="1"/>
  <c r="H27" i="7"/>
  <c r="I27" i="7" s="1"/>
  <c r="J27" i="7" s="1"/>
  <c r="K27" i="7" s="1"/>
  <c r="G28" i="7"/>
  <c r="H28" i="7"/>
  <c r="I28" i="7" s="1"/>
  <c r="J28" i="7" s="1"/>
  <c r="K28" i="7" s="1"/>
  <c r="G29" i="7"/>
  <c r="H29" i="7"/>
  <c r="I29" i="7" s="1"/>
  <c r="J29" i="7" s="1"/>
  <c r="K29" i="7" s="1"/>
  <c r="G30" i="7"/>
  <c r="H30" i="7"/>
  <c r="I30" i="7"/>
  <c r="J30" i="7"/>
  <c r="K30" i="7"/>
  <c r="L30" i="7"/>
  <c r="G31" i="7"/>
  <c r="H31" i="7"/>
  <c r="I31" i="7"/>
  <c r="J31" i="7"/>
  <c r="K31" i="7"/>
  <c r="L31" i="7"/>
  <c r="G32" i="7"/>
  <c r="L32" i="7" s="1"/>
  <c r="H32" i="7"/>
  <c r="I32" i="7"/>
  <c r="J32" i="7"/>
  <c r="K32" i="7"/>
  <c r="G33" i="7"/>
  <c r="H33" i="7"/>
  <c r="I33" i="7"/>
  <c r="J33" i="7"/>
  <c r="K33" i="7" s="1"/>
  <c r="G34" i="7"/>
  <c r="L34" i="7" s="1"/>
  <c r="H34" i="7"/>
  <c r="I34" i="7"/>
  <c r="J34" i="7" s="1"/>
  <c r="K34" i="7" s="1"/>
  <c r="G35" i="7"/>
  <c r="H35" i="7"/>
  <c r="I35" i="7" s="1"/>
  <c r="J35" i="7" s="1"/>
  <c r="K35" i="7" s="1"/>
  <c r="G36" i="7"/>
  <c r="L36" i="7" s="1"/>
  <c r="H36" i="7"/>
  <c r="I36" i="7"/>
  <c r="J36" i="7" s="1"/>
  <c r="K36" i="7" s="1"/>
  <c r="G37" i="7"/>
  <c r="H37" i="7"/>
  <c r="I37" i="7" s="1"/>
  <c r="J37" i="7" s="1"/>
  <c r="K37" i="7" s="1"/>
  <c r="G38" i="7"/>
  <c r="H38" i="7"/>
  <c r="I38" i="7"/>
  <c r="J38" i="7"/>
  <c r="K38" i="7"/>
  <c r="L38" i="7"/>
  <c r="G39" i="7"/>
  <c r="H39" i="7"/>
  <c r="I39" i="7"/>
  <c r="J39" i="7"/>
  <c r="K39" i="7"/>
  <c r="G40" i="7"/>
  <c r="L40" i="7" s="1"/>
  <c r="H40" i="7"/>
  <c r="I40" i="7"/>
  <c r="J40" i="7"/>
  <c r="K40" i="7"/>
  <c r="G41" i="7"/>
  <c r="H41" i="7"/>
  <c r="I41" i="7"/>
  <c r="J41" i="7"/>
  <c r="K41" i="7" s="1"/>
  <c r="G42" i="7"/>
  <c r="L42" i="7" s="1"/>
  <c r="H42" i="7"/>
  <c r="I42" i="7"/>
  <c r="J42" i="7" s="1"/>
  <c r="K42" i="7" s="1"/>
  <c r="G43" i="7"/>
  <c r="L43" i="7" s="1"/>
  <c r="H43" i="7"/>
  <c r="I43" i="7" s="1"/>
  <c r="J43" i="7" s="1"/>
  <c r="K43" i="7" s="1"/>
  <c r="G44" i="7"/>
  <c r="H44" i="7"/>
  <c r="I44" i="7"/>
  <c r="J44" i="7" s="1"/>
  <c r="K44" i="7" s="1"/>
  <c r="G45" i="7"/>
  <c r="H45" i="7"/>
  <c r="I45" i="7" s="1"/>
  <c r="J45" i="7" s="1"/>
  <c r="K45" i="7" s="1"/>
  <c r="G46" i="7"/>
  <c r="H46" i="7"/>
  <c r="I46" i="7"/>
  <c r="J46" i="7"/>
  <c r="K46" i="7"/>
  <c r="G47" i="7"/>
  <c r="H47" i="7"/>
  <c r="I47" i="7"/>
  <c r="J47" i="7"/>
  <c r="K47" i="7"/>
  <c r="G48" i="7"/>
  <c r="H48" i="7"/>
  <c r="I48" i="7"/>
  <c r="J48" i="7"/>
  <c r="K48" i="7"/>
  <c r="G49" i="7"/>
  <c r="L49" i="7" s="1"/>
  <c r="H49" i="7"/>
  <c r="I49" i="7" s="1"/>
  <c r="J49" i="7" s="1"/>
  <c r="K49" i="7" s="1"/>
  <c r="G50" i="7"/>
  <c r="H50" i="7"/>
  <c r="I50" i="7"/>
  <c r="J50" i="7" s="1"/>
  <c r="K50" i="7" s="1"/>
  <c r="G51" i="7"/>
  <c r="L51" i="7" s="1"/>
  <c r="H51" i="7"/>
  <c r="I51" i="7" s="1"/>
  <c r="J51" i="7" s="1"/>
  <c r="K51" i="7" s="1"/>
  <c r="G52" i="7"/>
  <c r="H52" i="7"/>
  <c r="I52" i="7"/>
  <c r="J52" i="7" s="1"/>
  <c r="K52" i="7" s="1"/>
  <c r="G53" i="7"/>
  <c r="H53" i="7"/>
  <c r="I53" i="7" s="1"/>
  <c r="J53" i="7" s="1"/>
  <c r="K53" i="7" s="1"/>
  <c r="G54" i="7"/>
  <c r="H54" i="7"/>
  <c r="I54" i="7"/>
  <c r="J54" i="7"/>
  <c r="K54" i="7"/>
  <c r="G55" i="7"/>
  <c r="H55" i="7"/>
  <c r="I55" i="7"/>
  <c r="J55" i="7"/>
  <c r="K55" i="7" s="1"/>
  <c r="G56" i="7"/>
  <c r="H56" i="7"/>
  <c r="I56" i="7"/>
  <c r="J56" i="7"/>
  <c r="K56" i="7"/>
  <c r="G57" i="7"/>
  <c r="L57" i="7" s="1"/>
  <c r="H57" i="7"/>
  <c r="I57" i="7"/>
  <c r="J57" i="7"/>
  <c r="K57" i="7" s="1"/>
  <c r="G58" i="7"/>
  <c r="L58" i="7" s="1"/>
  <c r="H58" i="7"/>
  <c r="I58" i="7"/>
  <c r="J58" i="7" s="1"/>
  <c r="K58" i="7" s="1"/>
  <c r="G59" i="7"/>
  <c r="L59" i="7" s="1"/>
  <c r="H59" i="7"/>
  <c r="I59" i="7" s="1"/>
  <c r="J59" i="7" s="1"/>
  <c r="K59" i="7" s="1"/>
  <c r="G60" i="7"/>
  <c r="L60" i="7" s="1"/>
  <c r="H60" i="7"/>
  <c r="I60" i="7"/>
  <c r="J60" i="7" s="1"/>
  <c r="K60" i="7" s="1"/>
  <c r="G61" i="7"/>
  <c r="H61" i="7"/>
  <c r="I61" i="7" s="1"/>
  <c r="J61" i="7" s="1"/>
  <c r="K61" i="7" s="1"/>
  <c r="L61" i="7"/>
  <c r="G62" i="7"/>
  <c r="H62" i="7"/>
  <c r="I62" i="7"/>
  <c r="J62" i="7"/>
  <c r="K62" i="7"/>
  <c r="L62" i="7"/>
  <c r="N38" i="8" l="1"/>
  <c r="E38" i="8" s="1"/>
  <c r="N50" i="8"/>
  <c r="E50" i="8" s="1"/>
  <c r="M25" i="8"/>
  <c r="N25" i="8" s="1"/>
  <c r="E25" i="8" s="1"/>
  <c r="M19" i="8"/>
  <c r="N19" i="8" s="1"/>
  <c r="E19" i="8" s="1"/>
  <c r="M10" i="8"/>
  <c r="N10" i="8"/>
  <c r="M30" i="8"/>
  <c r="N30" i="8" s="1"/>
  <c r="E30" i="8" s="1"/>
  <c r="M37" i="8"/>
  <c r="N37" i="8" s="1"/>
  <c r="E37" i="8" s="1"/>
  <c r="M44" i="8"/>
  <c r="N44" i="8" s="1"/>
  <c r="E44" i="8" s="1"/>
  <c r="M45" i="8"/>
  <c r="N45" i="8" s="1"/>
  <c r="E45" i="8" s="1"/>
  <c r="M22" i="8"/>
  <c r="N22" i="8" s="1"/>
  <c r="E22" i="8" s="1"/>
  <c r="M23" i="8"/>
  <c r="N23" i="8" s="1"/>
  <c r="E23" i="8" s="1"/>
  <c r="M46" i="8"/>
  <c r="N46" i="8" s="1"/>
  <c r="E46" i="8" s="1"/>
  <c r="M52" i="8"/>
  <c r="N52" i="8" s="1"/>
  <c r="E52" i="8" s="1"/>
  <c r="M55" i="8"/>
  <c r="N55" i="8" s="1"/>
  <c r="E55" i="8" s="1"/>
  <c r="M14" i="8"/>
  <c r="N14" i="8" s="1"/>
  <c r="E14" i="8" s="1"/>
  <c r="M38" i="8"/>
  <c r="M21" i="8"/>
  <c r="M47" i="8"/>
  <c r="N47" i="8" s="1"/>
  <c r="E47" i="8" s="1"/>
  <c r="M53" i="8"/>
  <c r="N53" i="8" s="1"/>
  <c r="E53" i="8" s="1"/>
  <c r="M54" i="8"/>
  <c r="N54" i="8" s="1"/>
  <c r="E54" i="8" s="1"/>
  <c r="M60" i="8"/>
  <c r="N60" i="8" s="1"/>
  <c r="E60" i="8" s="1"/>
  <c r="M29" i="8"/>
  <c r="N29" i="8" s="1"/>
  <c r="E29" i="8" s="1"/>
  <c r="M61" i="8"/>
  <c r="N61" i="8" s="1"/>
  <c r="E61" i="8" s="1"/>
  <c r="M34" i="8"/>
  <c r="N34" i="8" s="1"/>
  <c r="E34" i="8" s="1"/>
  <c r="M42" i="8"/>
  <c r="N42" i="8" s="1"/>
  <c r="E42" i="8" s="1"/>
  <c r="N21" i="8"/>
  <c r="E21" i="8" s="1"/>
  <c r="N15" i="8"/>
  <c r="E15" i="8" s="1"/>
  <c r="N35" i="8"/>
  <c r="E35" i="8" s="1"/>
  <c r="M40" i="7"/>
  <c r="N40" i="7" s="1"/>
  <c r="E40" i="7" s="1"/>
  <c r="M58" i="7"/>
  <c r="M48" i="7"/>
  <c r="N31" i="7"/>
  <c r="E31" i="7" s="1"/>
  <c r="N58" i="7"/>
  <c r="E58" i="7" s="1"/>
  <c r="L33" i="7"/>
  <c r="L26" i="7"/>
  <c r="L54" i="7"/>
  <c r="L52" i="7"/>
  <c r="L50" i="7"/>
  <c r="L44" i="7"/>
  <c r="N44" i="7" s="1"/>
  <c r="E44" i="7" s="1"/>
  <c r="L39" i="7"/>
  <c r="L35" i="7"/>
  <c r="L24" i="7"/>
  <c r="L19" i="7"/>
  <c r="M16" i="7"/>
  <c r="M12" i="7"/>
  <c r="M47" i="7"/>
  <c r="M33" i="7"/>
  <c r="M17" i="7"/>
  <c r="N16" i="7"/>
  <c r="E16" i="7" s="1"/>
  <c r="L13" i="7"/>
  <c r="L21" i="7"/>
  <c r="L29" i="7"/>
  <c r="L37" i="7"/>
  <c r="L53" i="7"/>
  <c r="M32" i="7"/>
  <c r="N32" i="7" s="1"/>
  <c r="E32" i="7" s="1"/>
  <c r="L55" i="7"/>
  <c r="L48" i="7"/>
  <c r="N48" i="7" s="1"/>
  <c r="E48" i="7" s="1"/>
  <c r="L46" i="7"/>
  <c r="L45" i="7"/>
  <c r="L28" i="7"/>
  <c r="L23" i="7"/>
  <c r="M18" i="7"/>
  <c r="N18" i="7" s="1"/>
  <c r="E18" i="7" s="1"/>
  <c r="L12" i="7"/>
  <c r="N12" i="7" s="1"/>
  <c r="E12" i="7" s="1"/>
  <c r="M51" i="7"/>
  <c r="N51" i="7" s="1"/>
  <c r="E51" i="7" s="1"/>
  <c r="M42" i="7"/>
  <c r="N42" i="7" s="1"/>
  <c r="E42" i="7" s="1"/>
  <c r="M24" i="7"/>
  <c r="M26" i="7"/>
  <c r="I7" i="7"/>
  <c r="M35" i="7" s="1"/>
  <c r="M44" i="7"/>
  <c r="M31" i="7"/>
  <c r="M15" i="7"/>
  <c r="N15" i="7" s="1"/>
  <c r="E15" i="7" s="1"/>
  <c r="M19" i="7"/>
  <c r="L17" i="7"/>
  <c r="N17" i="7" s="1"/>
  <c r="E17" i="7" s="1"/>
  <c r="L56" i="7"/>
  <c r="M59" i="7"/>
  <c r="N59" i="7" s="1"/>
  <c r="E59" i="7" s="1"/>
  <c r="L47" i="7"/>
  <c r="M43" i="7"/>
  <c r="N43" i="7" s="1"/>
  <c r="E43" i="7" s="1"/>
  <c r="L41" i="7"/>
  <c r="M23" i="7"/>
  <c r="L10" i="7"/>
  <c r="B6" i="6"/>
  <c r="B7" i="6"/>
  <c r="E10" i="6"/>
  <c r="G10" i="6"/>
  <c r="H10" i="6"/>
  <c r="I10" i="6"/>
  <c r="J10" i="6" s="1"/>
  <c r="K10" i="6" s="1"/>
  <c r="G11" i="6"/>
  <c r="H11" i="6"/>
  <c r="I11" i="6" s="1"/>
  <c r="J11" i="6" s="1"/>
  <c r="K11" i="6" s="1"/>
  <c r="G12" i="6"/>
  <c r="H12" i="6"/>
  <c r="I12" i="6" s="1"/>
  <c r="J12" i="6" s="1"/>
  <c r="K12" i="6" s="1"/>
  <c r="G13" i="6"/>
  <c r="H13" i="6"/>
  <c r="I13" i="6"/>
  <c r="J13" i="6" s="1"/>
  <c r="K13" i="6" s="1"/>
  <c r="G14" i="6"/>
  <c r="H14" i="6"/>
  <c r="I14" i="6" s="1"/>
  <c r="J14" i="6" s="1"/>
  <c r="K14" i="6" s="1"/>
  <c r="G15" i="6"/>
  <c r="H15" i="6"/>
  <c r="I15" i="6"/>
  <c r="J15" i="6"/>
  <c r="K15" i="6"/>
  <c r="G16" i="6"/>
  <c r="H16" i="6"/>
  <c r="I16" i="6"/>
  <c r="J16" i="6"/>
  <c r="K16" i="6"/>
  <c r="G17" i="6"/>
  <c r="H17" i="6"/>
  <c r="I17" i="6" s="1"/>
  <c r="J17" i="6" s="1"/>
  <c r="K17" i="6" s="1"/>
  <c r="G18" i="6"/>
  <c r="H18" i="6"/>
  <c r="I18" i="6"/>
  <c r="J18" i="6" s="1"/>
  <c r="K18" i="6" s="1"/>
  <c r="G19" i="6"/>
  <c r="H19" i="6"/>
  <c r="I19" i="6" s="1"/>
  <c r="J19" i="6" s="1"/>
  <c r="K19" i="6" s="1"/>
  <c r="G20" i="6"/>
  <c r="H20" i="6"/>
  <c r="I20" i="6"/>
  <c r="J20" i="6"/>
  <c r="K20" i="6" s="1"/>
  <c r="G21" i="6"/>
  <c r="H21" i="6"/>
  <c r="I21" i="6"/>
  <c r="J21" i="6" s="1"/>
  <c r="K21" i="6" s="1"/>
  <c r="G22" i="6"/>
  <c r="H22" i="6"/>
  <c r="I22" i="6" s="1"/>
  <c r="J22" i="6" s="1"/>
  <c r="K22" i="6" s="1"/>
  <c r="G23" i="6"/>
  <c r="H23" i="6"/>
  <c r="I23" i="6"/>
  <c r="J23" i="6"/>
  <c r="K23" i="6" s="1"/>
  <c r="G24" i="6"/>
  <c r="H24" i="6"/>
  <c r="I24" i="6"/>
  <c r="J24" i="6"/>
  <c r="K24" i="6"/>
  <c r="G25" i="6"/>
  <c r="H25" i="6"/>
  <c r="I25" i="6" s="1"/>
  <c r="J25" i="6" s="1"/>
  <c r="K25" i="6" s="1"/>
  <c r="G26" i="6"/>
  <c r="H26" i="6"/>
  <c r="I26" i="6"/>
  <c r="J26" i="6" s="1"/>
  <c r="K26" i="6" s="1"/>
  <c r="G27" i="6"/>
  <c r="H27" i="6"/>
  <c r="I27" i="6" s="1"/>
  <c r="J27" i="6" s="1"/>
  <c r="K27" i="6" s="1"/>
  <c r="G28" i="6"/>
  <c r="H28" i="6"/>
  <c r="I28" i="6"/>
  <c r="J28" i="6"/>
  <c r="K28" i="6" s="1"/>
  <c r="G29" i="6"/>
  <c r="H29" i="6"/>
  <c r="I29" i="6"/>
  <c r="J29" i="6" s="1"/>
  <c r="K29" i="6" s="1"/>
  <c r="G30" i="6"/>
  <c r="H30" i="6"/>
  <c r="I30" i="6" s="1"/>
  <c r="J30" i="6" s="1"/>
  <c r="K30" i="6"/>
  <c r="G31" i="6"/>
  <c r="H31" i="6"/>
  <c r="I31" i="6"/>
  <c r="J31" i="6"/>
  <c r="K31" i="6" s="1"/>
  <c r="G32" i="6"/>
  <c r="H32" i="6"/>
  <c r="I32" i="6"/>
  <c r="J32" i="6"/>
  <c r="K32" i="6"/>
  <c r="G33" i="6"/>
  <c r="H33" i="6"/>
  <c r="I33" i="6"/>
  <c r="J33" i="6" s="1"/>
  <c r="K33" i="6" s="1"/>
  <c r="G34" i="6"/>
  <c r="H34" i="6"/>
  <c r="I34" i="6"/>
  <c r="J34" i="6" s="1"/>
  <c r="K34" i="6" s="1"/>
  <c r="G35" i="6"/>
  <c r="H35" i="6"/>
  <c r="I35" i="6" s="1"/>
  <c r="J35" i="6" s="1"/>
  <c r="K35" i="6" s="1"/>
  <c r="G36" i="6"/>
  <c r="H36" i="6"/>
  <c r="I36" i="6"/>
  <c r="J36" i="6"/>
  <c r="K36" i="6" s="1"/>
  <c r="G37" i="6"/>
  <c r="H37" i="6"/>
  <c r="I37" i="6"/>
  <c r="J37" i="6" s="1"/>
  <c r="K37" i="6" s="1"/>
  <c r="G38" i="6"/>
  <c r="H38" i="6"/>
  <c r="I38" i="6" s="1"/>
  <c r="J38" i="6" s="1"/>
  <c r="K38" i="6" s="1"/>
  <c r="G39" i="6"/>
  <c r="H39" i="6"/>
  <c r="I39" i="6"/>
  <c r="J39" i="6"/>
  <c r="K39" i="6"/>
  <c r="G40" i="6"/>
  <c r="H40" i="6"/>
  <c r="I40" i="6"/>
  <c r="J40" i="6"/>
  <c r="K40" i="6" s="1"/>
  <c r="G41" i="6"/>
  <c r="H41" i="6"/>
  <c r="I41" i="6" s="1"/>
  <c r="J41" i="6" s="1"/>
  <c r="K41" i="6" s="1"/>
  <c r="G42" i="6"/>
  <c r="H42" i="6"/>
  <c r="I42" i="6"/>
  <c r="J42" i="6" s="1"/>
  <c r="K42" i="6" s="1"/>
  <c r="G43" i="6"/>
  <c r="H43" i="6"/>
  <c r="I43" i="6" s="1"/>
  <c r="J43" i="6" s="1"/>
  <c r="K43" i="6" s="1"/>
  <c r="G44" i="6"/>
  <c r="H44" i="6"/>
  <c r="I44" i="6"/>
  <c r="J44" i="6"/>
  <c r="K44" i="6" s="1"/>
  <c r="G45" i="6"/>
  <c r="H45" i="6"/>
  <c r="I45" i="6"/>
  <c r="J45" i="6" s="1"/>
  <c r="K45" i="6" s="1"/>
  <c r="G46" i="6"/>
  <c r="H46" i="6"/>
  <c r="I46" i="6" s="1"/>
  <c r="J46" i="6" s="1"/>
  <c r="K46" i="6"/>
  <c r="G47" i="6"/>
  <c r="H47" i="6"/>
  <c r="I47" i="6"/>
  <c r="J47" i="6"/>
  <c r="K47" i="6" s="1"/>
  <c r="G48" i="6"/>
  <c r="H48" i="6"/>
  <c r="I48" i="6"/>
  <c r="J48" i="6" s="1"/>
  <c r="K48" i="6" s="1"/>
  <c r="G49" i="6"/>
  <c r="H49" i="6"/>
  <c r="I49" i="6"/>
  <c r="J49" i="6"/>
  <c r="K49" i="6" s="1"/>
  <c r="G50" i="6"/>
  <c r="H50" i="6"/>
  <c r="I50" i="6" s="1"/>
  <c r="J50" i="6" s="1"/>
  <c r="K50" i="6" s="1"/>
  <c r="G51" i="6"/>
  <c r="H51" i="6"/>
  <c r="I51" i="6" s="1"/>
  <c r="J51" i="6" s="1"/>
  <c r="K51" i="6" s="1"/>
  <c r="G52" i="6"/>
  <c r="H52" i="6"/>
  <c r="I52" i="6"/>
  <c r="J52" i="6"/>
  <c r="K52" i="6" s="1"/>
  <c r="G53" i="6"/>
  <c r="H53" i="6"/>
  <c r="I53" i="6"/>
  <c r="J53" i="6" s="1"/>
  <c r="K53" i="6" s="1"/>
  <c r="G54" i="6"/>
  <c r="H54" i="6"/>
  <c r="I54" i="6" s="1"/>
  <c r="J54" i="6" s="1"/>
  <c r="K54" i="6"/>
  <c r="G55" i="6"/>
  <c r="H55" i="6"/>
  <c r="I55" i="6"/>
  <c r="J55" i="6"/>
  <c r="K55" i="6"/>
  <c r="G56" i="6"/>
  <c r="H56" i="6"/>
  <c r="I56" i="6"/>
  <c r="J56" i="6"/>
  <c r="K56" i="6"/>
  <c r="G57" i="6"/>
  <c r="H57" i="6"/>
  <c r="I57" i="6"/>
  <c r="J57" i="6"/>
  <c r="K57" i="6" s="1"/>
  <c r="G58" i="6"/>
  <c r="H58" i="6"/>
  <c r="I58" i="6"/>
  <c r="J58" i="6" s="1"/>
  <c r="K58" i="6" s="1"/>
  <c r="G59" i="6"/>
  <c r="H59" i="6"/>
  <c r="I59" i="6" s="1"/>
  <c r="J59" i="6" s="1"/>
  <c r="K59" i="6" s="1"/>
  <c r="G60" i="6"/>
  <c r="H60" i="6"/>
  <c r="I60" i="6"/>
  <c r="J60" i="6"/>
  <c r="K60" i="6" s="1"/>
  <c r="G61" i="6"/>
  <c r="H61" i="6"/>
  <c r="I61" i="6"/>
  <c r="J61" i="6" s="1"/>
  <c r="K61" i="6"/>
  <c r="G62" i="6"/>
  <c r="H62" i="6"/>
  <c r="I62" i="6" s="1"/>
  <c r="J62" i="6" s="1"/>
  <c r="K62" i="6"/>
  <c r="N19" i="7" l="1"/>
  <c r="E19" i="7" s="1"/>
  <c r="N26" i="7"/>
  <c r="E26" i="7" s="1"/>
  <c r="M34" i="7"/>
  <c r="N34" i="7" s="1"/>
  <c r="E34" i="7" s="1"/>
  <c r="M57" i="7"/>
  <c r="N57" i="7" s="1"/>
  <c r="E57" i="7" s="1"/>
  <c r="M50" i="7"/>
  <c r="N50" i="7" s="1"/>
  <c r="E50" i="7" s="1"/>
  <c r="M25" i="7"/>
  <c r="N25" i="7" s="1"/>
  <c r="E25" i="7" s="1"/>
  <c r="N33" i="7"/>
  <c r="E33" i="7" s="1"/>
  <c r="M20" i="7"/>
  <c r="N20" i="7" s="1"/>
  <c r="E20" i="7" s="1"/>
  <c r="M49" i="7"/>
  <c r="N49" i="7" s="1"/>
  <c r="E49" i="7" s="1"/>
  <c r="N46" i="7"/>
  <c r="E46" i="7" s="1"/>
  <c r="N55" i="7"/>
  <c r="E55" i="7" s="1"/>
  <c r="N23" i="7"/>
  <c r="E23" i="7" s="1"/>
  <c r="N47" i="7"/>
  <c r="E47" i="7" s="1"/>
  <c r="N53" i="7"/>
  <c r="E53" i="7" s="1"/>
  <c r="N24" i="7"/>
  <c r="E24" i="7" s="1"/>
  <c r="M28" i="7"/>
  <c r="N28" i="7" s="1"/>
  <c r="E28" i="7" s="1"/>
  <c r="M10" i="7"/>
  <c r="N10" i="7" s="1"/>
  <c r="M36" i="7"/>
  <c r="N36" i="7" s="1"/>
  <c r="E36" i="7" s="1"/>
  <c r="M39" i="7"/>
  <c r="N39" i="7" s="1"/>
  <c r="E39" i="7" s="1"/>
  <c r="N37" i="7"/>
  <c r="E37" i="7" s="1"/>
  <c r="M56" i="7"/>
  <c r="N35" i="7"/>
  <c r="E35" i="7" s="1"/>
  <c r="N41" i="7"/>
  <c r="E41" i="7" s="1"/>
  <c r="N56" i="7"/>
  <c r="E56" i="7" s="1"/>
  <c r="M45" i="7"/>
  <c r="M53" i="7"/>
  <c r="M61" i="7"/>
  <c r="N61" i="7" s="1"/>
  <c r="E61" i="7" s="1"/>
  <c r="M52" i="7"/>
  <c r="N52" i="7" s="1"/>
  <c r="E52" i="7" s="1"/>
  <c r="M60" i="7"/>
  <c r="N60" i="7" s="1"/>
  <c r="E60" i="7" s="1"/>
  <c r="M14" i="7"/>
  <c r="N14" i="7" s="1"/>
  <c r="E14" i="7" s="1"/>
  <c r="M29" i="7"/>
  <c r="N29" i="7" s="1"/>
  <c r="E29" i="7" s="1"/>
  <c r="M30" i="7"/>
  <c r="N30" i="7" s="1"/>
  <c r="E30" i="7" s="1"/>
  <c r="M54" i="7"/>
  <c r="N54" i="7" s="1"/>
  <c r="E54" i="7" s="1"/>
  <c r="M37" i="7"/>
  <c r="M38" i="7"/>
  <c r="N38" i="7" s="1"/>
  <c r="E38" i="7" s="1"/>
  <c r="M46" i="7"/>
  <c r="M21" i="7"/>
  <c r="N21" i="7" s="1"/>
  <c r="E21" i="7" s="1"/>
  <c r="M22" i="7"/>
  <c r="N22" i="7" s="1"/>
  <c r="E22" i="7" s="1"/>
  <c r="M62" i="7"/>
  <c r="N62" i="7" s="1"/>
  <c r="E62" i="7" s="1"/>
  <c r="M13" i="7"/>
  <c r="N13" i="7" s="1"/>
  <c r="E13" i="7" s="1"/>
  <c r="N45" i="7"/>
  <c r="E45" i="7" s="1"/>
  <c r="M11" i="7"/>
  <c r="N11" i="7" s="1"/>
  <c r="E11" i="7" s="1"/>
  <c r="M41" i="7"/>
  <c r="M27" i="7"/>
  <c r="N27" i="7" s="1"/>
  <c r="E27" i="7" s="1"/>
  <c r="M55" i="7"/>
  <c r="M36" i="6"/>
  <c r="M23" i="6"/>
  <c r="L17" i="6"/>
  <c r="M26" i="6"/>
  <c r="L59" i="6"/>
  <c r="L57" i="6"/>
  <c r="L28" i="6"/>
  <c r="I6" i="6"/>
  <c r="L60" i="6" s="1"/>
  <c r="L58" i="6"/>
  <c r="L52" i="6"/>
  <c r="M49" i="6"/>
  <c r="L27" i="6"/>
  <c r="L25" i="6"/>
  <c r="M34" i="6"/>
  <c r="L51" i="6"/>
  <c r="L49" i="6"/>
  <c r="L41" i="6"/>
  <c r="L44" i="6"/>
  <c r="I7" i="6"/>
  <c r="M43" i="6"/>
  <c r="B6" i="5"/>
  <c r="B7" i="5"/>
  <c r="E10" i="5"/>
  <c r="G10" i="5"/>
  <c r="H10" i="5"/>
  <c r="I10" i="5"/>
  <c r="J10" i="5" s="1"/>
  <c r="K10" i="5" s="1"/>
  <c r="G11" i="5"/>
  <c r="H11" i="5"/>
  <c r="I11" i="5" s="1"/>
  <c r="J11" i="5" s="1"/>
  <c r="K11" i="5" s="1"/>
  <c r="G12" i="5"/>
  <c r="H12" i="5"/>
  <c r="I12" i="5" s="1"/>
  <c r="J12" i="5" s="1"/>
  <c r="K12" i="5" s="1"/>
  <c r="G13" i="5"/>
  <c r="H13" i="5"/>
  <c r="I13" i="5" s="1"/>
  <c r="J13" i="5" s="1"/>
  <c r="K13" i="5" s="1"/>
  <c r="G14" i="5"/>
  <c r="H14" i="5"/>
  <c r="I14" i="5"/>
  <c r="J14" i="5"/>
  <c r="K14" i="5"/>
  <c r="G15" i="5"/>
  <c r="H15" i="5"/>
  <c r="I15" i="5"/>
  <c r="J15" i="5"/>
  <c r="K15" i="5" s="1"/>
  <c r="G16" i="5"/>
  <c r="H16" i="5"/>
  <c r="I16" i="5"/>
  <c r="J16" i="5"/>
  <c r="K16" i="5"/>
  <c r="G17" i="5"/>
  <c r="H17" i="5"/>
  <c r="I17" i="5"/>
  <c r="J17" i="5" s="1"/>
  <c r="K17" i="5" s="1"/>
  <c r="G18" i="5"/>
  <c r="H18" i="5"/>
  <c r="I18" i="5"/>
  <c r="J18" i="5" s="1"/>
  <c r="K18" i="5" s="1"/>
  <c r="G19" i="5"/>
  <c r="H19" i="5"/>
  <c r="I19" i="5" s="1"/>
  <c r="J19" i="5" s="1"/>
  <c r="K19" i="5" s="1"/>
  <c r="G20" i="5"/>
  <c r="H20" i="5"/>
  <c r="I20" i="5" s="1"/>
  <c r="J20" i="5" s="1"/>
  <c r="K20" i="5" s="1"/>
  <c r="G21" i="5"/>
  <c r="H21" i="5"/>
  <c r="I21" i="5" s="1"/>
  <c r="J21" i="5" s="1"/>
  <c r="K21" i="5" s="1"/>
  <c r="G22" i="5"/>
  <c r="H22" i="5"/>
  <c r="I22" i="5"/>
  <c r="J22" i="5"/>
  <c r="K22" i="5"/>
  <c r="G23" i="5"/>
  <c r="H23" i="5"/>
  <c r="I23" i="5"/>
  <c r="J23" i="5"/>
  <c r="K23" i="5" s="1"/>
  <c r="G24" i="5"/>
  <c r="H24" i="5"/>
  <c r="I24" i="5"/>
  <c r="J24" i="5"/>
  <c r="K24" i="5"/>
  <c r="G25" i="5"/>
  <c r="H25" i="5"/>
  <c r="I25" i="5"/>
  <c r="J25" i="5" s="1"/>
  <c r="K25" i="5" s="1"/>
  <c r="G26" i="5"/>
  <c r="H26" i="5"/>
  <c r="I26" i="5"/>
  <c r="J26" i="5" s="1"/>
  <c r="K26" i="5" s="1"/>
  <c r="G27" i="5"/>
  <c r="H27" i="5"/>
  <c r="I27" i="5" s="1"/>
  <c r="J27" i="5" s="1"/>
  <c r="K27" i="5" s="1"/>
  <c r="G28" i="5"/>
  <c r="H28" i="5"/>
  <c r="I28" i="5" s="1"/>
  <c r="J28" i="5" s="1"/>
  <c r="K28" i="5" s="1"/>
  <c r="G29" i="5"/>
  <c r="H29" i="5"/>
  <c r="I29" i="5" s="1"/>
  <c r="J29" i="5" s="1"/>
  <c r="K29" i="5" s="1"/>
  <c r="G30" i="5"/>
  <c r="H30" i="5"/>
  <c r="I30" i="5"/>
  <c r="J30" i="5"/>
  <c r="K30" i="5"/>
  <c r="G31" i="5"/>
  <c r="H31" i="5"/>
  <c r="I31" i="5"/>
  <c r="J31" i="5"/>
  <c r="K31" i="5" s="1"/>
  <c r="G32" i="5"/>
  <c r="H32" i="5"/>
  <c r="I32" i="5"/>
  <c r="J32" i="5"/>
  <c r="K32" i="5"/>
  <c r="G33" i="5"/>
  <c r="H33" i="5"/>
  <c r="I33" i="5"/>
  <c r="J33" i="5" s="1"/>
  <c r="K33" i="5" s="1"/>
  <c r="G34" i="5"/>
  <c r="H34" i="5"/>
  <c r="I34" i="5"/>
  <c r="J34" i="5" s="1"/>
  <c r="K34" i="5" s="1"/>
  <c r="G35" i="5"/>
  <c r="H35" i="5"/>
  <c r="I35" i="5" s="1"/>
  <c r="J35" i="5" s="1"/>
  <c r="K35" i="5" s="1"/>
  <c r="G36" i="5"/>
  <c r="H36" i="5"/>
  <c r="I36" i="5" s="1"/>
  <c r="J36" i="5" s="1"/>
  <c r="K36" i="5" s="1"/>
  <c r="G37" i="5"/>
  <c r="H37" i="5"/>
  <c r="I37" i="5" s="1"/>
  <c r="J37" i="5" s="1"/>
  <c r="K37" i="5" s="1"/>
  <c r="G38" i="5"/>
  <c r="H38" i="5"/>
  <c r="I38" i="5"/>
  <c r="J38" i="5"/>
  <c r="K38" i="5"/>
  <c r="G39" i="5"/>
  <c r="H39" i="5"/>
  <c r="I39" i="5"/>
  <c r="J39" i="5"/>
  <c r="K39" i="5" s="1"/>
  <c r="G40" i="5"/>
  <c r="H40" i="5"/>
  <c r="I40" i="5"/>
  <c r="J40" i="5" s="1"/>
  <c r="K40" i="5" s="1"/>
  <c r="G41" i="5"/>
  <c r="H41" i="5"/>
  <c r="I41" i="5"/>
  <c r="J41" i="5"/>
  <c r="K41" i="5"/>
  <c r="G42" i="5"/>
  <c r="H42" i="5"/>
  <c r="I42" i="5" s="1"/>
  <c r="J42" i="5" s="1"/>
  <c r="K42" i="5" s="1"/>
  <c r="G43" i="5"/>
  <c r="H43" i="5"/>
  <c r="I43" i="5"/>
  <c r="J43" i="5" s="1"/>
  <c r="K43" i="5" s="1"/>
  <c r="G44" i="5"/>
  <c r="H44" i="5"/>
  <c r="I44" i="5" s="1"/>
  <c r="J44" i="5" s="1"/>
  <c r="K44" i="5" s="1"/>
  <c r="G45" i="5"/>
  <c r="H45" i="5"/>
  <c r="I45" i="5"/>
  <c r="J45" i="5"/>
  <c r="K45" i="5"/>
  <c r="G46" i="5"/>
  <c r="H46" i="5"/>
  <c r="I46" i="5"/>
  <c r="J46" i="5"/>
  <c r="K46" i="5"/>
  <c r="G47" i="5"/>
  <c r="H47" i="5"/>
  <c r="I47" i="5"/>
  <c r="J47" i="5"/>
  <c r="K47" i="5"/>
  <c r="G48" i="5"/>
  <c r="H48" i="5"/>
  <c r="I48" i="5"/>
  <c r="J48" i="5" s="1"/>
  <c r="K48" i="5" s="1"/>
  <c r="G49" i="5"/>
  <c r="H49" i="5"/>
  <c r="I49" i="5"/>
  <c r="J49" i="5" s="1"/>
  <c r="K49" i="5" s="1"/>
  <c r="G50" i="5"/>
  <c r="H50" i="5"/>
  <c r="I50" i="5"/>
  <c r="J50" i="5"/>
  <c r="K50" i="5" s="1"/>
  <c r="G51" i="5"/>
  <c r="H51" i="5"/>
  <c r="I51" i="5"/>
  <c r="J51" i="5" s="1"/>
  <c r="K51" i="5" s="1"/>
  <c r="G52" i="5"/>
  <c r="H52" i="5"/>
  <c r="I52" i="5" s="1"/>
  <c r="J52" i="5" s="1"/>
  <c r="K52" i="5" s="1"/>
  <c r="G53" i="5"/>
  <c r="H53" i="5"/>
  <c r="I53" i="5"/>
  <c r="J53" i="5"/>
  <c r="K53" i="5"/>
  <c r="G54" i="5"/>
  <c r="H54" i="5"/>
  <c r="I54" i="5"/>
  <c r="J54" i="5"/>
  <c r="K54" i="5"/>
  <c r="G55" i="5"/>
  <c r="H55" i="5"/>
  <c r="I55" i="5"/>
  <c r="J55" i="5"/>
  <c r="K55" i="5"/>
  <c r="G56" i="5"/>
  <c r="H56" i="5"/>
  <c r="I56" i="5"/>
  <c r="J56" i="5"/>
  <c r="K56" i="5"/>
  <c r="G57" i="5"/>
  <c r="H57" i="5"/>
  <c r="I57" i="5"/>
  <c r="J57" i="5" s="1"/>
  <c r="K57" i="5" s="1"/>
  <c r="G58" i="5"/>
  <c r="H58" i="5"/>
  <c r="I58" i="5"/>
  <c r="J58" i="5"/>
  <c r="K58" i="5" s="1"/>
  <c r="G59" i="5"/>
  <c r="H59" i="5"/>
  <c r="I59" i="5"/>
  <c r="J59" i="5" s="1"/>
  <c r="K59" i="5" s="1"/>
  <c r="G60" i="5"/>
  <c r="H60" i="5"/>
  <c r="I60" i="5" s="1"/>
  <c r="J60" i="5" s="1"/>
  <c r="K60" i="5" s="1"/>
  <c r="G61" i="5"/>
  <c r="H61" i="5"/>
  <c r="I61" i="5"/>
  <c r="J61" i="5"/>
  <c r="K61" i="5"/>
  <c r="G62" i="5"/>
  <c r="H62" i="5"/>
  <c r="I62" i="5"/>
  <c r="J62" i="5"/>
  <c r="K62" i="5"/>
  <c r="M21" i="6" l="1"/>
  <c r="M46" i="6"/>
  <c r="M28" i="6"/>
  <c r="M37" i="6"/>
  <c r="M44" i="6"/>
  <c r="N44" i="6" s="1"/>
  <c r="E44" i="6" s="1"/>
  <c r="M12" i="6"/>
  <c r="M52" i="6"/>
  <c r="N52" i="6" s="1"/>
  <c r="E52" i="6" s="1"/>
  <c r="M29" i="6"/>
  <c r="M54" i="6"/>
  <c r="M13" i="6"/>
  <c r="M30" i="6"/>
  <c r="M20" i="6"/>
  <c r="M32" i="6"/>
  <c r="M33" i="6"/>
  <c r="M27" i="6"/>
  <c r="M19" i="6"/>
  <c r="L33" i="6"/>
  <c r="L50" i="6"/>
  <c r="M56" i="6"/>
  <c r="M42" i="6"/>
  <c r="L10" i="6"/>
  <c r="N10" i="6" s="1"/>
  <c r="M18" i="6"/>
  <c r="M45" i="6"/>
  <c r="M14" i="6"/>
  <c r="M57" i="6"/>
  <c r="M17" i="6"/>
  <c r="M11" i="6"/>
  <c r="N57" i="6"/>
  <c r="E57" i="6" s="1"/>
  <c r="N51" i="6"/>
  <c r="E51" i="6" s="1"/>
  <c r="L16" i="6"/>
  <c r="N16" i="6" s="1"/>
  <c r="E16" i="6" s="1"/>
  <c r="L24" i="6"/>
  <c r="L32" i="6"/>
  <c r="L40" i="6"/>
  <c r="L48" i="6"/>
  <c r="L56" i="6"/>
  <c r="N56" i="6" s="1"/>
  <c r="E56" i="6" s="1"/>
  <c r="L15" i="6"/>
  <c r="N15" i="6" s="1"/>
  <c r="E15" i="6" s="1"/>
  <c r="L53" i="6"/>
  <c r="L62" i="6"/>
  <c r="N62" i="6" s="1"/>
  <c r="E62" i="6" s="1"/>
  <c r="L47" i="6"/>
  <c r="L29" i="6"/>
  <c r="N29" i="6" s="1"/>
  <c r="E29" i="6" s="1"/>
  <c r="L37" i="6"/>
  <c r="L54" i="6"/>
  <c r="N54" i="6" s="1"/>
  <c r="E54" i="6" s="1"/>
  <c r="L14" i="6"/>
  <c r="N14" i="6" s="1"/>
  <c r="E14" i="6" s="1"/>
  <c r="L23" i="6"/>
  <c r="N23" i="6" s="1"/>
  <c r="E23" i="6" s="1"/>
  <c r="L22" i="6"/>
  <c r="N22" i="6" s="1"/>
  <c r="E22" i="6" s="1"/>
  <c r="L31" i="6"/>
  <c r="N31" i="6" s="1"/>
  <c r="E31" i="6" s="1"/>
  <c r="L61" i="6"/>
  <c r="L46" i="6"/>
  <c r="N46" i="6" s="1"/>
  <c r="E46" i="6" s="1"/>
  <c r="L45" i="6"/>
  <c r="N45" i="6" s="1"/>
  <c r="E45" i="6" s="1"/>
  <c r="L13" i="6"/>
  <c r="N13" i="6" s="1"/>
  <c r="E13" i="6" s="1"/>
  <c r="L30" i="6"/>
  <c r="N30" i="6" s="1"/>
  <c r="E30" i="6" s="1"/>
  <c r="L39" i="6"/>
  <c r="L21" i="6"/>
  <c r="N21" i="6" s="1"/>
  <c r="E21" i="6" s="1"/>
  <c r="L38" i="6"/>
  <c r="L55" i="6"/>
  <c r="L34" i="6"/>
  <c r="N34" i="6" s="1"/>
  <c r="E34" i="6" s="1"/>
  <c r="M22" i="6"/>
  <c r="M50" i="6"/>
  <c r="M60" i="6"/>
  <c r="N60" i="6" s="1"/>
  <c r="E60" i="6" s="1"/>
  <c r="N41" i="6"/>
  <c r="E41" i="6" s="1"/>
  <c r="M39" i="6"/>
  <c r="N17" i="6"/>
  <c r="E17" i="6" s="1"/>
  <c r="N49" i="6"/>
  <c r="E49" i="6" s="1"/>
  <c r="M24" i="6"/>
  <c r="M47" i="6"/>
  <c r="L35" i="6"/>
  <c r="N35" i="6" s="1"/>
  <c r="E35" i="6" s="1"/>
  <c r="M55" i="6"/>
  <c r="L43" i="6"/>
  <c r="N43" i="6" s="1"/>
  <c r="E43" i="6" s="1"/>
  <c r="M15" i="6"/>
  <c r="M16" i="6"/>
  <c r="L20" i="6"/>
  <c r="L12" i="6"/>
  <c r="L36" i="6"/>
  <c r="N36" i="6" s="1"/>
  <c r="E36" i="6" s="1"/>
  <c r="M61" i="6"/>
  <c r="M62" i="6"/>
  <c r="M38" i="6"/>
  <c r="N28" i="6"/>
  <c r="E28" i="6" s="1"/>
  <c r="M10" i="6"/>
  <c r="M51" i="6"/>
  <c r="M48" i="6"/>
  <c r="N25" i="6"/>
  <c r="E25" i="6" s="1"/>
  <c r="M53" i="6"/>
  <c r="N27" i="6"/>
  <c r="E27" i="6" s="1"/>
  <c r="M40" i="6"/>
  <c r="L11" i="6"/>
  <c r="L18" i="6"/>
  <c r="M58" i="6"/>
  <c r="N58" i="6" s="1"/>
  <c r="E58" i="6" s="1"/>
  <c r="M35" i="6"/>
  <c r="L19" i="6"/>
  <c r="N19" i="6" s="1"/>
  <c r="E19" i="6" s="1"/>
  <c r="L42" i="6"/>
  <c r="N42" i="6" s="1"/>
  <c r="E42" i="6" s="1"/>
  <c r="L26" i="6"/>
  <c r="N26" i="6" s="1"/>
  <c r="E26" i="6" s="1"/>
  <c r="M59" i="6"/>
  <c r="N59" i="6" s="1"/>
  <c r="E59" i="6" s="1"/>
  <c r="M25" i="6"/>
  <c r="M31" i="6"/>
  <c r="M41" i="6"/>
  <c r="M48" i="5"/>
  <c r="M60" i="5"/>
  <c r="M29" i="5"/>
  <c r="M32" i="5"/>
  <c r="I7" i="5"/>
  <c r="M21" i="5" s="1"/>
  <c r="M59" i="5"/>
  <c r="I6" i="5"/>
  <c r="M24" i="5"/>
  <c r="M27" i="5"/>
  <c r="M19" i="5"/>
  <c r="B6" i="4"/>
  <c r="B7" i="4"/>
  <c r="E10" i="4"/>
  <c r="G10" i="4"/>
  <c r="I6" i="4" s="1"/>
  <c r="L15" i="4" s="1"/>
  <c r="H10" i="4"/>
  <c r="I10" i="4"/>
  <c r="J10" i="4" s="1"/>
  <c r="K10" i="4" s="1"/>
  <c r="G11" i="4"/>
  <c r="L11" i="4" s="1"/>
  <c r="H11" i="4"/>
  <c r="I11" i="4" s="1"/>
  <c r="J11" i="4" s="1"/>
  <c r="K11" i="4" s="1"/>
  <c r="G12" i="4"/>
  <c r="L12" i="4" s="1"/>
  <c r="H12" i="4"/>
  <c r="I12" i="4" s="1"/>
  <c r="J12" i="4" s="1"/>
  <c r="K12" i="4" s="1"/>
  <c r="G13" i="4"/>
  <c r="H13" i="4"/>
  <c r="I13" i="4" s="1"/>
  <c r="J13" i="4" s="1"/>
  <c r="K13" i="4" s="1"/>
  <c r="G14" i="4"/>
  <c r="H14" i="4"/>
  <c r="I14" i="4"/>
  <c r="J14" i="4"/>
  <c r="K14" i="4"/>
  <c r="G15" i="4"/>
  <c r="H15" i="4"/>
  <c r="I15" i="4"/>
  <c r="J15" i="4"/>
  <c r="K15" i="4" s="1"/>
  <c r="G16" i="4"/>
  <c r="H16" i="4"/>
  <c r="I16" i="4"/>
  <c r="J16" i="4"/>
  <c r="K16" i="4"/>
  <c r="G17" i="4"/>
  <c r="L17" i="4" s="1"/>
  <c r="H17" i="4"/>
  <c r="I17" i="4"/>
  <c r="J17" i="4" s="1"/>
  <c r="K17" i="4" s="1"/>
  <c r="G18" i="4"/>
  <c r="L18" i="4" s="1"/>
  <c r="H18" i="4"/>
  <c r="I18" i="4"/>
  <c r="J18" i="4" s="1"/>
  <c r="K18" i="4" s="1"/>
  <c r="G19" i="4"/>
  <c r="L19" i="4" s="1"/>
  <c r="H19" i="4"/>
  <c r="I19" i="4" s="1"/>
  <c r="J19" i="4" s="1"/>
  <c r="K19" i="4" s="1"/>
  <c r="G20" i="4"/>
  <c r="L20" i="4" s="1"/>
  <c r="H20" i="4"/>
  <c r="I20" i="4"/>
  <c r="J20" i="4" s="1"/>
  <c r="K20" i="4" s="1"/>
  <c r="G21" i="4"/>
  <c r="H21" i="4"/>
  <c r="I21" i="4" s="1"/>
  <c r="J21" i="4" s="1"/>
  <c r="K21" i="4" s="1"/>
  <c r="L21" i="4"/>
  <c r="G22" i="4"/>
  <c r="H22" i="4"/>
  <c r="I22" i="4"/>
  <c r="J22" i="4"/>
  <c r="K22" i="4"/>
  <c r="L22" i="4"/>
  <c r="G23" i="4"/>
  <c r="H23" i="4"/>
  <c r="I23" i="4"/>
  <c r="J23" i="4"/>
  <c r="K23" i="4"/>
  <c r="G24" i="4"/>
  <c r="L24" i="4" s="1"/>
  <c r="H24" i="4"/>
  <c r="I24" i="4"/>
  <c r="J24" i="4"/>
  <c r="K24" i="4"/>
  <c r="G25" i="4"/>
  <c r="H25" i="4"/>
  <c r="I25" i="4" s="1"/>
  <c r="J25" i="4" s="1"/>
  <c r="K25" i="4" s="1"/>
  <c r="G26" i="4"/>
  <c r="L26" i="4" s="1"/>
  <c r="H26" i="4"/>
  <c r="I26" i="4"/>
  <c r="J26" i="4" s="1"/>
  <c r="K26" i="4" s="1"/>
  <c r="G27" i="4"/>
  <c r="H27" i="4"/>
  <c r="I27" i="4" s="1"/>
  <c r="J27" i="4" s="1"/>
  <c r="K27" i="4" s="1"/>
  <c r="G28" i="4"/>
  <c r="L28" i="4" s="1"/>
  <c r="H28" i="4"/>
  <c r="I28" i="4"/>
  <c r="J28" i="4" s="1"/>
  <c r="K28" i="4" s="1"/>
  <c r="G29" i="4"/>
  <c r="H29" i="4"/>
  <c r="I29" i="4" s="1"/>
  <c r="J29" i="4" s="1"/>
  <c r="K29" i="4" s="1"/>
  <c r="L29" i="4"/>
  <c r="G30" i="4"/>
  <c r="H30" i="4"/>
  <c r="I30" i="4"/>
  <c r="J30" i="4"/>
  <c r="K30" i="4"/>
  <c r="L30" i="4"/>
  <c r="G31" i="4"/>
  <c r="H31" i="4"/>
  <c r="I31" i="4"/>
  <c r="J31" i="4"/>
  <c r="K31" i="4" s="1"/>
  <c r="L31" i="4"/>
  <c r="G32" i="4"/>
  <c r="L32" i="4" s="1"/>
  <c r="H32" i="4"/>
  <c r="I32" i="4"/>
  <c r="J32" i="4"/>
  <c r="K32" i="4" s="1"/>
  <c r="G33" i="4"/>
  <c r="L33" i="4" s="1"/>
  <c r="H33" i="4"/>
  <c r="I33" i="4"/>
  <c r="J33" i="4"/>
  <c r="K33" i="4" s="1"/>
  <c r="G34" i="4"/>
  <c r="L34" i="4" s="1"/>
  <c r="H34" i="4"/>
  <c r="I34" i="4"/>
  <c r="J34" i="4" s="1"/>
  <c r="K34" i="4" s="1"/>
  <c r="G35" i="4"/>
  <c r="L35" i="4" s="1"/>
  <c r="H35" i="4"/>
  <c r="I35" i="4" s="1"/>
  <c r="J35" i="4" s="1"/>
  <c r="K35" i="4" s="1"/>
  <c r="G36" i="4"/>
  <c r="L36" i="4" s="1"/>
  <c r="H36" i="4"/>
  <c r="I36" i="4"/>
  <c r="J36" i="4" s="1"/>
  <c r="K36" i="4" s="1"/>
  <c r="G37" i="4"/>
  <c r="H37" i="4"/>
  <c r="I37" i="4" s="1"/>
  <c r="J37" i="4" s="1"/>
  <c r="K37" i="4" s="1"/>
  <c r="L37" i="4"/>
  <c r="G38" i="4"/>
  <c r="H38" i="4"/>
  <c r="I38" i="4"/>
  <c r="J38" i="4"/>
  <c r="K38" i="4"/>
  <c r="L38" i="4"/>
  <c r="G39" i="4"/>
  <c r="H39" i="4"/>
  <c r="I39" i="4"/>
  <c r="J39" i="4"/>
  <c r="K39" i="4"/>
  <c r="L39" i="4"/>
  <c r="G40" i="4"/>
  <c r="L40" i="4" s="1"/>
  <c r="H40" i="4"/>
  <c r="I40" i="4"/>
  <c r="J40" i="4" s="1"/>
  <c r="K40" i="4" s="1"/>
  <c r="G41" i="4"/>
  <c r="H41" i="4"/>
  <c r="I41" i="4"/>
  <c r="J41" i="4"/>
  <c r="K41" i="4" s="1"/>
  <c r="G42" i="4"/>
  <c r="L42" i="4" s="1"/>
  <c r="H42" i="4"/>
  <c r="I42" i="4" s="1"/>
  <c r="J42" i="4" s="1"/>
  <c r="K42" i="4" s="1"/>
  <c r="G43" i="4"/>
  <c r="H43" i="4"/>
  <c r="I43" i="4" s="1"/>
  <c r="J43" i="4" s="1"/>
  <c r="K43" i="4" s="1"/>
  <c r="G44" i="4"/>
  <c r="L44" i="4" s="1"/>
  <c r="H44" i="4"/>
  <c r="I44" i="4"/>
  <c r="J44" i="4" s="1"/>
  <c r="K44" i="4" s="1"/>
  <c r="G45" i="4"/>
  <c r="H45" i="4"/>
  <c r="I45" i="4" s="1"/>
  <c r="J45" i="4" s="1"/>
  <c r="K45" i="4" s="1"/>
  <c r="L45" i="4"/>
  <c r="G46" i="4"/>
  <c r="H46" i="4"/>
  <c r="I46" i="4"/>
  <c r="J46" i="4"/>
  <c r="K46" i="4"/>
  <c r="L46" i="4"/>
  <c r="G47" i="4"/>
  <c r="H47" i="4"/>
  <c r="I47" i="4"/>
  <c r="J47" i="4"/>
  <c r="K47" i="4"/>
  <c r="L47" i="4"/>
  <c r="G48" i="4"/>
  <c r="L48" i="4" s="1"/>
  <c r="H48" i="4"/>
  <c r="I48" i="4"/>
  <c r="J48" i="4"/>
  <c r="K48" i="4" s="1"/>
  <c r="G49" i="4"/>
  <c r="L49" i="4" s="1"/>
  <c r="H49" i="4"/>
  <c r="I49" i="4"/>
  <c r="J49" i="4"/>
  <c r="K49" i="4" s="1"/>
  <c r="G50" i="4"/>
  <c r="L50" i="4" s="1"/>
  <c r="H50" i="4"/>
  <c r="I50" i="4"/>
  <c r="J50" i="4" s="1"/>
  <c r="K50" i="4" s="1"/>
  <c r="G51" i="4"/>
  <c r="L51" i="4" s="1"/>
  <c r="H51" i="4"/>
  <c r="I51" i="4" s="1"/>
  <c r="J51" i="4" s="1"/>
  <c r="K51" i="4" s="1"/>
  <c r="G52" i="4"/>
  <c r="L52" i="4" s="1"/>
  <c r="H52" i="4"/>
  <c r="I52" i="4"/>
  <c r="J52" i="4" s="1"/>
  <c r="K52" i="4" s="1"/>
  <c r="G53" i="4"/>
  <c r="H53" i="4"/>
  <c r="I53" i="4" s="1"/>
  <c r="J53" i="4" s="1"/>
  <c r="K53" i="4" s="1"/>
  <c r="L53" i="4"/>
  <c r="G54" i="4"/>
  <c r="H54" i="4"/>
  <c r="I54" i="4"/>
  <c r="J54" i="4"/>
  <c r="K54" i="4"/>
  <c r="L54" i="4"/>
  <c r="G55" i="4"/>
  <c r="H55" i="4"/>
  <c r="I55" i="4"/>
  <c r="J55" i="4"/>
  <c r="K55" i="4"/>
  <c r="L55" i="4"/>
  <c r="G56" i="4"/>
  <c r="L56" i="4" s="1"/>
  <c r="H56" i="4"/>
  <c r="I56" i="4"/>
  <c r="J56" i="4" s="1"/>
  <c r="K56" i="4" s="1"/>
  <c r="G57" i="4"/>
  <c r="L57" i="4" s="1"/>
  <c r="H57" i="4"/>
  <c r="I57" i="4"/>
  <c r="J57" i="4"/>
  <c r="K57" i="4" s="1"/>
  <c r="G58" i="4"/>
  <c r="L58" i="4" s="1"/>
  <c r="H58" i="4"/>
  <c r="I58" i="4" s="1"/>
  <c r="J58" i="4" s="1"/>
  <c r="K58" i="4" s="1"/>
  <c r="G59" i="4"/>
  <c r="L59" i="4" s="1"/>
  <c r="H59" i="4"/>
  <c r="I59" i="4" s="1"/>
  <c r="J59" i="4" s="1"/>
  <c r="K59" i="4" s="1"/>
  <c r="G60" i="4"/>
  <c r="L60" i="4" s="1"/>
  <c r="H60" i="4"/>
  <c r="I60" i="4"/>
  <c r="J60" i="4" s="1"/>
  <c r="K60" i="4" s="1"/>
  <c r="G61" i="4"/>
  <c r="H61" i="4"/>
  <c r="I61" i="4" s="1"/>
  <c r="J61" i="4" s="1"/>
  <c r="K61" i="4" s="1"/>
  <c r="L61" i="4"/>
  <c r="G62" i="4"/>
  <c r="H62" i="4"/>
  <c r="I62" i="4"/>
  <c r="J62" i="4"/>
  <c r="K62" i="4"/>
  <c r="L62" i="4"/>
  <c r="N39" i="6" l="1"/>
  <c r="E39" i="6" s="1"/>
  <c r="N12" i="6"/>
  <c r="E12" i="6" s="1"/>
  <c r="N48" i="6"/>
  <c r="E48" i="6" s="1"/>
  <c r="N50" i="6"/>
  <c r="E50" i="6" s="1"/>
  <c r="N38" i="6"/>
  <c r="E38" i="6" s="1"/>
  <c r="N18" i="6"/>
  <c r="E18" i="6" s="1"/>
  <c r="N20" i="6"/>
  <c r="E20" i="6" s="1"/>
  <c r="N37" i="6"/>
  <c r="E37" i="6" s="1"/>
  <c r="N40" i="6"/>
  <c r="E40" i="6" s="1"/>
  <c r="N33" i="6"/>
  <c r="E33" i="6" s="1"/>
  <c r="N11" i="6"/>
  <c r="E11" i="6" s="1"/>
  <c r="N32" i="6"/>
  <c r="E32" i="6" s="1"/>
  <c r="N53" i="6"/>
  <c r="E53" i="6" s="1"/>
  <c r="N55" i="6"/>
  <c r="E55" i="6" s="1"/>
  <c r="N61" i="6"/>
  <c r="E61" i="6" s="1"/>
  <c r="N47" i="6"/>
  <c r="E47" i="6" s="1"/>
  <c r="N24" i="6"/>
  <c r="E24" i="6" s="1"/>
  <c r="L16" i="5"/>
  <c r="L24" i="5"/>
  <c r="N24" i="5" s="1"/>
  <c r="E24" i="5" s="1"/>
  <c r="L32" i="5"/>
  <c r="N32" i="5" s="1"/>
  <c r="E32" i="5" s="1"/>
  <c r="L48" i="5"/>
  <c r="N48" i="5" s="1"/>
  <c r="E48" i="5" s="1"/>
  <c r="L46" i="5"/>
  <c r="N46" i="5" s="1"/>
  <c r="E46" i="5" s="1"/>
  <c r="L47" i="5"/>
  <c r="N47" i="5" s="1"/>
  <c r="E47" i="5" s="1"/>
  <c r="L56" i="5"/>
  <c r="N56" i="5" s="1"/>
  <c r="E56" i="5" s="1"/>
  <c r="L54" i="5"/>
  <c r="N54" i="5" s="1"/>
  <c r="E54" i="5" s="1"/>
  <c r="L15" i="5"/>
  <c r="L23" i="5"/>
  <c r="L31" i="5"/>
  <c r="L53" i="5"/>
  <c r="L55" i="5"/>
  <c r="N55" i="5" s="1"/>
  <c r="E55" i="5" s="1"/>
  <c r="L13" i="5"/>
  <c r="N13" i="5" s="1"/>
  <c r="E13" i="5" s="1"/>
  <c r="L14" i="5"/>
  <c r="N14" i="5" s="1"/>
  <c r="E14" i="5" s="1"/>
  <c r="L21" i="5"/>
  <c r="N21" i="5" s="1"/>
  <c r="E21" i="5" s="1"/>
  <c r="L22" i="5"/>
  <c r="L29" i="5"/>
  <c r="N29" i="5" s="1"/>
  <c r="E29" i="5" s="1"/>
  <c r="L30" i="5"/>
  <c r="L40" i="5"/>
  <c r="L62" i="5"/>
  <c r="L38" i="5"/>
  <c r="L39" i="5"/>
  <c r="N39" i="5" s="1"/>
  <c r="E39" i="5" s="1"/>
  <c r="L17" i="5"/>
  <c r="L61" i="5"/>
  <c r="M30" i="5"/>
  <c r="M35" i="5"/>
  <c r="M41" i="5"/>
  <c r="L19" i="5"/>
  <c r="N19" i="5" s="1"/>
  <c r="E19" i="5" s="1"/>
  <c r="L52" i="5"/>
  <c r="N52" i="5" s="1"/>
  <c r="E52" i="5" s="1"/>
  <c r="L27" i="5"/>
  <c r="N27" i="5" s="1"/>
  <c r="E27" i="5" s="1"/>
  <c r="M15" i="5"/>
  <c r="M42" i="5"/>
  <c r="L51" i="5"/>
  <c r="L25" i="5"/>
  <c r="L20" i="5"/>
  <c r="M43" i="5"/>
  <c r="M23" i="5"/>
  <c r="L35" i="5"/>
  <c r="N35" i="5" s="1"/>
  <c r="E35" i="5" s="1"/>
  <c r="M62" i="5"/>
  <c r="L59" i="5"/>
  <c r="N59" i="5" s="1"/>
  <c r="E59" i="5" s="1"/>
  <c r="L58" i="5"/>
  <c r="L44" i="5"/>
  <c r="L28" i="5"/>
  <c r="N28" i="5" s="1"/>
  <c r="E28" i="5" s="1"/>
  <c r="M26" i="5"/>
  <c r="M14" i="5"/>
  <c r="M40" i="5"/>
  <c r="M22" i="5"/>
  <c r="M57" i="5"/>
  <c r="L49" i="5"/>
  <c r="N49" i="5" s="1"/>
  <c r="E49" i="5" s="1"/>
  <c r="L41" i="5"/>
  <c r="L37" i="5"/>
  <c r="L18" i="5"/>
  <c r="N18" i="5" s="1"/>
  <c r="E18" i="5" s="1"/>
  <c r="M37" i="5"/>
  <c r="L42" i="5"/>
  <c r="N42" i="5" s="1"/>
  <c r="E42" i="5" s="1"/>
  <c r="M17" i="5"/>
  <c r="M10" i="5"/>
  <c r="L43" i="5"/>
  <c r="M49" i="5"/>
  <c r="M39" i="5"/>
  <c r="L33" i="5"/>
  <c r="L11" i="5"/>
  <c r="L12" i="5"/>
  <c r="N12" i="5" s="1"/>
  <c r="E12" i="5" s="1"/>
  <c r="M20" i="5"/>
  <c r="M28" i="5"/>
  <c r="M36" i="5"/>
  <c r="M45" i="5"/>
  <c r="M46" i="5"/>
  <c r="M52" i="5"/>
  <c r="M53" i="5"/>
  <c r="M38" i="5"/>
  <c r="M44" i="5"/>
  <c r="M12" i="5"/>
  <c r="M47" i="5"/>
  <c r="M13" i="5"/>
  <c r="M54" i="5"/>
  <c r="M51" i="5"/>
  <c r="M58" i="5"/>
  <c r="L26" i="5"/>
  <c r="N26" i="5" s="1"/>
  <c r="E26" i="5" s="1"/>
  <c r="L57" i="5"/>
  <c r="N57" i="5" s="1"/>
  <c r="E57" i="5" s="1"/>
  <c r="M61" i="5"/>
  <c r="M55" i="5"/>
  <c r="M50" i="5"/>
  <c r="M18" i="5"/>
  <c r="L50" i="5"/>
  <c r="N50" i="5" s="1"/>
  <c r="E50" i="5" s="1"/>
  <c r="L34" i="5"/>
  <c r="N34" i="5" s="1"/>
  <c r="E34" i="5" s="1"/>
  <c r="M31" i="5"/>
  <c r="M11" i="5"/>
  <c r="M56" i="5"/>
  <c r="M34" i="5"/>
  <c r="L10" i="5"/>
  <c r="N10" i="5" s="1"/>
  <c r="L36" i="5"/>
  <c r="N36" i="5" s="1"/>
  <c r="E36" i="5" s="1"/>
  <c r="M16" i="5"/>
  <c r="M33" i="5"/>
  <c r="L60" i="5"/>
  <c r="N60" i="5" s="1"/>
  <c r="E60" i="5" s="1"/>
  <c r="L45" i="5"/>
  <c r="N45" i="5" s="1"/>
  <c r="E45" i="5" s="1"/>
  <c r="M25" i="5"/>
  <c r="M15" i="4"/>
  <c r="M32" i="4"/>
  <c r="N15" i="4"/>
  <c r="E15" i="4" s="1"/>
  <c r="M61" i="4"/>
  <c r="N61" i="4" s="1"/>
  <c r="E61" i="4" s="1"/>
  <c r="M58" i="4"/>
  <c r="N58" i="4" s="1"/>
  <c r="E58" i="4" s="1"/>
  <c r="M54" i="4"/>
  <c r="N54" i="4" s="1"/>
  <c r="E54" i="4" s="1"/>
  <c r="M42" i="4"/>
  <c r="M56" i="4"/>
  <c r="M17" i="4"/>
  <c r="N17" i="4" s="1"/>
  <c r="E17" i="4" s="1"/>
  <c r="M40" i="4"/>
  <c r="N40" i="4" s="1"/>
  <c r="E40" i="4" s="1"/>
  <c r="M49" i="4"/>
  <c r="N49" i="4" s="1"/>
  <c r="E49" i="4" s="1"/>
  <c r="M26" i="4"/>
  <c r="M16" i="4"/>
  <c r="M41" i="4"/>
  <c r="M47" i="4"/>
  <c r="N47" i="4" s="1"/>
  <c r="E47" i="4" s="1"/>
  <c r="N32" i="4"/>
  <c r="E32" i="4" s="1"/>
  <c r="N26" i="4"/>
  <c r="E26" i="4" s="1"/>
  <c r="N24" i="4"/>
  <c r="E24" i="4" s="1"/>
  <c r="L43" i="4"/>
  <c r="L41" i="4"/>
  <c r="L23" i="4"/>
  <c r="L16" i="4"/>
  <c r="L14" i="4"/>
  <c r="L13" i="4"/>
  <c r="N56" i="4"/>
  <c r="E56" i="4" s="1"/>
  <c r="M34" i="4"/>
  <c r="N34" i="4" s="1"/>
  <c r="E34" i="4" s="1"/>
  <c r="M51" i="4"/>
  <c r="N51" i="4" s="1"/>
  <c r="E51" i="4" s="1"/>
  <c r="N33" i="4"/>
  <c r="E33" i="4" s="1"/>
  <c r="M27" i="4"/>
  <c r="M23" i="4"/>
  <c r="M24" i="4"/>
  <c r="N42" i="4"/>
  <c r="E42" i="4" s="1"/>
  <c r="M59" i="4"/>
  <c r="N59" i="4" s="1"/>
  <c r="E59" i="4" s="1"/>
  <c r="I7" i="4"/>
  <c r="M31" i="4" s="1"/>
  <c r="N31" i="4" s="1"/>
  <c r="E31" i="4" s="1"/>
  <c r="M33" i="4"/>
  <c r="M50" i="4"/>
  <c r="N50" i="4" s="1"/>
  <c r="E50" i="4" s="1"/>
  <c r="L27" i="4"/>
  <c r="N27" i="4" s="1"/>
  <c r="E27" i="4" s="1"/>
  <c r="L25" i="4"/>
  <c r="M19" i="4"/>
  <c r="N19" i="4" s="1"/>
  <c r="E19" i="4" s="1"/>
  <c r="L10" i="4"/>
  <c r="B6" i="3"/>
  <c r="I6" i="3"/>
  <c r="L13" i="3" s="1"/>
  <c r="B7" i="3"/>
  <c r="E10" i="3"/>
  <c r="G10" i="3"/>
  <c r="H10" i="3"/>
  <c r="I10" i="3"/>
  <c r="J10" i="3" s="1"/>
  <c r="K10" i="3" s="1"/>
  <c r="L10" i="3"/>
  <c r="G11" i="3"/>
  <c r="H11" i="3"/>
  <c r="I11" i="3" s="1"/>
  <c r="J11" i="3" s="1"/>
  <c r="K11" i="3" s="1"/>
  <c r="L11" i="3"/>
  <c r="G12" i="3"/>
  <c r="L12" i="3" s="1"/>
  <c r="H12" i="3"/>
  <c r="I12" i="3"/>
  <c r="J12" i="3"/>
  <c r="K12" i="3" s="1"/>
  <c r="G13" i="3"/>
  <c r="H13" i="3"/>
  <c r="I13" i="3"/>
  <c r="J13" i="3" s="1"/>
  <c r="K13" i="3" s="1"/>
  <c r="G14" i="3"/>
  <c r="L14" i="3" s="1"/>
  <c r="H14" i="3"/>
  <c r="I14" i="3" s="1"/>
  <c r="J14" i="3" s="1"/>
  <c r="K14" i="3" s="1"/>
  <c r="G15" i="3"/>
  <c r="L15" i="3" s="1"/>
  <c r="H15" i="3"/>
  <c r="I15" i="3" s="1"/>
  <c r="J15" i="3" s="1"/>
  <c r="K15" i="3" s="1"/>
  <c r="G16" i="3"/>
  <c r="L16" i="3" s="1"/>
  <c r="H16" i="3"/>
  <c r="I16" i="3" s="1"/>
  <c r="J16" i="3" s="1"/>
  <c r="K16" i="3" s="1"/>
  <c r="G17" i="3"/>
  <c r="L17" i="3" s="1"/>
  <c r="H17" i="3"/>
  <c r="I17" i="3"/>
  <c r="J17" i="3"/>
  <c r="K17" i="3" s="1"/>
  <c r="G18" i="3"/>
  <c r="H18" i="3"/>
  <c r="I18" i="3"/>
  <c r="J18" i="3" s="1"/>
  <c r="K18" i="3" s="1"/>
  <c r="L18" i="3"/>
  <c r="G19" i="3"/>
  <c r="H19" i="3"/>
  <c r="I19" i="3" s="1"/>
  <c r="J19" i="3" s="1"/>
  <c r="K19" i="3" s="1"/>
  <c r="L19" i="3"/>
  <c r="G20" i="3"/>
  <c r="L20" i="3" s="1"/>
  <c r="H20" i="3"/>
  <c r="I20" i="3"/>
  <c r="J20" i="3"/>
  <c r="K20" i="3" s="1"/>
  <c r="G21" i="3"/>
  <c r="H21" i="3"/>
  <c r="I21" i="3"/>
  <c r="J21" i="3" s="1"/>
  <c r="K21" i="3" s="1"/>
  <c r="G22" i="3"/>
  <c r="L22" i="3" s="1"/>
  <c r="H22" i="3"/>
  <c r="I22" i="3" s="1"/>
  <c r="J22" i="3" s="1"/>
  <c r="K22" i="3" s="1"/>
  <c r="G23" i="3"/>
  <c r="L23" i="3" s="1"/>
  <c r="H23" i="3"/>
  <c r="I23" i="3" s="1"/>
  <c r="J23" i="3" s="1"/>
  <c r="K23" i="3" s="1"/>
  <c r="G24" i="3"/>
  <c r="L24" i="3" s="1"/>
  <c r="H24" i="3"/>
  <c r="I24" i="3" s="1"/>
  <c r="J24" i="3" s="1"/>
  <c r="K24" i="3" s="1"/>
  <c r="G25" i="3"/>
  <c r="L25" i="3" s="1"/>
  <c r="H25" i="3"/>
  <c r="I25" i="3"/>
  <c r="J25" i="3"/>
  <c r="K25" i="3" s="1"/>
  <c r="G26" i="3"/>
  <c r="H26" i="3"/>
  <c r="I26" i="3"/>
  <c r="J26" i="3" s="1"/>
  <c r="K26" i="3" s="1"/>
  <c r="L26" i="3"/>
  <c r="G27" i="3"/>
  <c r="H27" i="3"/>
  <c r="I27" i="3" s="1"/>
  <c r="J27" i="3" s="1"/>
  <c r="K27" i="3"/>
  <c r="L27" i="3"/>
  <c r="G28" i="3"/>
  <c r="L28" i="3" s="1"/>
  <c r="H28" i="3"/>
  <c r="I28" i="3"/>
  <c r="J28" i="3"/>
  <c r="K28" i="3" s="1"/>
  <c r="G29" i="3"/>
  <c r="H29" i="3"/>
  <c r="I29" i="3"/>
  <c r="J29" i="3" s="1"/>
  <c r="K29" i="3" s="1"/>
  <c r="G30" i="3"/>
  <c r="L30" i="3" s="1"/>
  <c r="H30" i="3"/>
  <c r="I30" i="3" s="1"/>
  <c r="J30" i="3" s="1"/>
  <c r="K30" i="3" s="1"/>
  <c r="G31" i="3"/>
  <c r="L31" i="3" s="1"/>
  <c r="H31" i="3"/>
  <c r="I31" i="3" s="1"/>
  <c r="J31" i="3" s="1"/>
  <c r="K31" i="3" s="1"/>
  <c r="G32" i="3"/>
  <c r="L32" i="3" s="1"/>
  <c r="H32" i="3"/>
  <c r="I32" i="3" s="1"/>
  <c r="J32" i="3" s="1"/>
  <c r="K32" i="3" s="1"/>
  <c r="G33" i="3"/>
  <c r="L33" i="3" s="1"/>
  <c r="H33" i="3"/>
  <c r="I33" i="3"/>
  <c r="J33" i="3"/>
  <c r="K33" i="3" s="1"/>
  <c r="G34" i="3"/>
  <c r="H34" i="3"/>
  <c r="I34" i="3"/>
  <c r="J34" i="3" s="1"/>
  <c r="K34" i="3" s="1"/>
  <c r="L34" i="3"/>
  <c r="G35" i="3"/>
  <c r="H35" i="3"/>
  <c r="I35" i="3" s="1"/>
  <c r="J35" i="3" s="1"/>
  <c r="K35" i="3"/>
  <c r="L35" i="3"/>
  <c r="G36" i="3"/>
  <c r="L36" i="3" s="1"/>
  <c r="H36" i="3"/>
  <c r="I36" i="3"/>
  <c r="J36" i="3"/>
  <c r="K36" i="3" s="1"/>
  <c r="G37" i="3"/>
  <c r="H37" i="3"/>
  <c r="I37" i="3"/>
  <c r="J37" i="3"/>
  <c r="K37" i="3"/>
  <c r="G38" i="3"/>
  <c r="L38" i="3" s="1"/>
  <c r="H38" i="3"/>
  <c r="I38" i="3" s="1"/>
  <c r="J38" i="3" s="1"/>
  <c r="K38" i="3" s="1"/>
  <c r="G39" i="3"/>
  <c r="L39" i="3" s="1"/>
  <c r="H39" i="3"/>
  <c r="I39" i="3" s="1"/>
  <c r="J39" i="3" s="1"/>
  <c r="K39" i="3" s="1"/>
  <c r="G40" i="3"/>
  <c r="L40" i="3" s="1"/>
  <c r="H40" i="3"/>
  <c r="I40" i="3" s="1"/>
  <c r="J40" i="3" s="1"/>
  <c r="K40" i="3" s="1"/>
  <c r="G41" i="3"/>
  <c r="L41" i="3" s="1"/>
  <c r="H41" i="3"/>
  <c r="I41" i="3"/>
  <c r="J41" i="3"/>
  <c r="K41" i="3" s="1"/>
  <c r="G42" i="3"/>
  <c r="H42" i="3"/>
  <c r="I42" i="3"/>
  <c r="J42" i="3" s="1"/>
  <c r="K42" i="3" s="1"/>
  <c r="L42" i="3"/>
  <c r="G43" i="3"/>
  <c r="H43" i="3"/>
  <c r="I43" i="3" s="1"/>
  <c r="J43" i="3" s="1"/>
  <c r="K43" i="3"/>
  <c r="L43" i="3"/>
  <c r="G44" i="3"/>
  <c r="H44" i="3"/>
  <c r="I44" i="3"/>
  <c r="J44" i="3"/>
  <c r="K44" i="3"/>
  <c r="L44" i="3"/>
  <c r="G45" i="3"/>
  <c r="H45" i="3"/>
  <c r="I45" i="3"/>
  <c r="J45" i="3" s="1"/>
  <c r="K45" i="3" s="1"/>
  <c r="G46" i="3"/>
  <c r="L46" i="3" s="1"/>
  <c r="H46" i="3"/>
  <c r="I46" i="3"/>
  <c r="J46" i="3"/>
  <c r="K46" i="3" s="1"/>
  <c r="G47" i="3"/>
  <c r="H47" i="3"/>
  <c r="I47" i="3"/>
  <c r="J47" i="3" s="1"/>
  <c r="K47" i="3" s="1"/>
  <c r="L47" i="3"/>
  <c r="G48" i="3"/>
  <c r="L48" i="3" s="1"/>
  <c r="H48" i="3"/>
  <c r="I48" i="3" s="1"/>
  <c r="J48" i="3" s="1"/>
  <c r="K48" i="3"/>
  <c r="G49" i="3"/>
  <c r="L49" i="3" s="1"/>
  <c r="H49" i="3"/>
  <c r="I49" i="3"/>
  <c r="J49" i="3"/>
  <c r="K49" i="3" s="1"/>
  <c r="G50" i="3"/>
  <c r="H50" i="3"/>
  <c r="I50" i="3"/>
  <c r="J50" i="3" s="1"/>
  <c r="K50" i="3" s="1"/>
  <c r="L50" i="3"/>
  <c r="G51" i="3"/>
  <c r="H51" i="3"/>
  <c r="I51" i="3" s="1"/>
  <c r="J51" i="3" s="1"/>
  <c r="K51" i="3" s="1"/>
  <c r="L51" i="3"/>
  <c r="G52" i="3"/>
  <c r="H52" i="3"/>
  <c r="I52" i="3"/>
  <c r="J52" i="3"/>
  <c r="K52" i="3"/>
  <c r="L52" i="3"/>
  <c r="G53" i="3"/>
  <c r="H53" i="3"/>
  <c r="I53" i="3"/>
  <c r="J53" i="3"/>
  <c r="K53" i="3"/>
  <c r="G54" i="3"/>
  <c r="L54" i="3" s="1"/>
  <c r="H54" i="3"/>
  <c r="I54" i="3"/>
  <c r="J54" i="3" s="1"/>
  <c r="K54" i="3" s="1"/>
  <c r="G55" i="3"/>
  <c r="L55" i="3" s="1"/>
  <c r="H55" i="3"/>
  <c r="I55" i="3"/>
  <c r="J55" i="3" s="1"/>
  <c r="K55" i="3" s="1"/>
  <c r="G56" i="3"/>
  <c r="L56" i="3" s="1"/>
  <c r="H56" i="3"/>
  <c r="I56" i="3" s="1"/>
  <c r="J56" i="3" s="1"/>
  <c r="K56" i="3"/>
  <c r="G57" i="3"/>
  <c r="L57" i="3" s="1"/>
  <c r="H57" i="3"/>
  <c r="I57" i="3"/>
  <c r="J57" i="3"/>
  <c r="K57" i="3" s="1"/>
  <c r="G58" i="3"/>
  <c r="H58" i="3"/>
  <c r="I58" i="3"/>
  <c r="J58" i="3" s="1"/>
  <c r="K58" i="3" s="1"/>
  <c r="L58" i="3"/>
  <c r="G59" i="3"/>
  <c r="H59" i="3"/>
  <c r="I59" i="3" s="1"/>
  <c r="J59" i="3" s="1"/>
  <c r="K59" i="3"/>
  <c r="L59" i="3"/>
  <c r="G60" i="3"/>
  <c r="L60" i="3" s="1"/>
  <c r="H60" i="3"/>
  <c r="I60" i="3"/>
  <c r="J60" i="3"/>
  <c r="K60" i="3"/>
  <c r="G61" i="3"/>
  <c r="H61" i="3"/>
  <c r="I61" i="3"/>
  <c r="J61" i="3" s="1"/>
  <c r="K61" i="3" s="1"/>
  <c r="G62" i="3"/>
  <c r="L62" i="3" s="1"/>
  <c r="H62" i="3"/>
  <c r="I62" i="3" s="1"/>
  <c r="J62" i="3" s="1"/>
  <c r="K62" i="3" s="1"/>
  <c r="N17" i="5" l="1"/>
  <c r="E17" i="5" s="1"/>
  <c r="N53" i="5"/>
  <c r="E53" i="5" s="1"/>
  <c r="N41" i="5"/>
  <c r="E41" i="5" s="1"/>
  <c r="N44" i="5"/>
  <c r="E44" i="5" s="1"/>
  <c r="N25" i="5"/>
  <c r="E25" i="5" s="1"/>
  <c r="N30" i="5"/>
  <c r="E30" i="5" s="1"/>
  <c r="N31" i="5"/>
  <c r="E31" i="5" s="1"/>
  <c r="N38" i="5"/>
  <c r="E38" i="5" s="1"/>
  <c r="N33" i="5"/>
  <c r="E33" i="5" s="1"/>
  <c r="N62" i="5"/>
  <c r="E62" i="5" s="1"/>
  <c r="N37" i="5"/>
  <c r="E37" i="5" s="1"/>
  <c r="N20" i="5"/>
  <c r="E20" i="5" s="1"/>
  <c r="N40" i="5"/>
  <c r="E40" i="5" s="1"/>
  <c r="N43" i="5"/>
  <c r="E43" i="5" s="1"/>
  <c r="N58" i="5"/>
  <c r="E58" i="5" s="1"/>
  <c r="N51" i="5"/>
  <c r="E51" i="5" s="1"/>
  <c r="N23" i="5"/>
  <c r="E23" i="5" s="1"/>
  <c r="N11" i="5"/>
  <c r="E11" i="5" s="1"/>
  <c r="N61" i="5"/>
  <c r="E61" i="5" s="1"/>
  <c r="N22" i="5"/>
  <c r="E22" i="5" s="1"/>
  <c r="N15" i="5"/>
  <c r="E15" i="5" s="1"/>
  <c r="N16" i="5"/>
  <c r="E16" i="5" s="1"/>
  <c r="N16" i="4"/>
  <c r="E16" i="4" s="1"/>
  <c r="N23" i="4"/>
  <c r="E23" i="4" s="1"/>
  <c r="M39" i="4"/>
  <c r="N39" i="4" s="1"/>
  <c r="E39" i="4" s="1"/>
  <c r="M57" i="4"/>
  <c r="N57" i="4" s="1"/>
  <c r="E57" i="4" s="1"/>
  <c r="M25" i="4"/>
  <c r="N25" i="4" s="1"/>
  <c r="E25" i="4" s="1"/>
  <c r="M36" i="4"/>
  <c r="N36" i="4" s="1"/>
  <c r="E36" i="4" s="1"/>
  <c r="M53" i="4"/>
  <c r="N53" i="4" s="1"/>
  <c r="E53" i="4" s="1"/>
  <c r="M11" i="4"/>
  <c r="N11" i="4" s="1"/>
  <c r="E11" i="4" s="1"/>
  <c r="M10" i="4"/>
  <c r="N10" i="4" s="1"/>
  <c r="M55" i="4"/>
  <c r="N55" i="4" s="1"/>
  <c r="E55" i="4" s="1"/>
  <c r="M35" i="4"/>
  <c r="N35" i="4" s="1"/>
  <c r="E35" i="4" s="1"/>
  <c r="M43" i="4"/>
  <c r="N43" i="4" s="1"/>
  <c r="E43" i="4" s="1"/>
  <c r="M18" i="4"/>
  <c r="N18" i="4" s="1"/>
  <c r="E18" i="4" s="1"/>
  <c r="M48" i="4"/>
  <c r="N48" i="4" s="1"/>
  <c r="E48" i="4" s="1"/>
  <c r="M44" i="4"/>
  <c r="N44" i="4" s="1"/>
  <c r="E44" i="4" s="1"/>
  <c r="M60" i="4"/>
  <c r="N60" i="4" s="1"/>
  <c r="E60" i="4" s="1"/>
  <c r="M30" i="4"/>
  <c r="N30" i="4" s="1"/>
  <c r="E30" i="4" s="1"/>
  <c r="M37" i="4"/>
  <c r="N37" i="4" s="1"/>
  <c r="E37" i="4" s="1"/>
  <c r="M46" i="4"/>
  <c r="N46" i="4" s="1"/>
  <c r="E46" i="4" s="1"/>
  <c r="M29" i="4"/>
  <c r="N29" i="4" s="1"/>
  <c r="E29" i="4" s="1"/>
  <c r="M20" i="4"/>
  <c r="N20" i="4" s="1"/>
  <c r="E20" i="4" s="1"/>
  <c r="M45" i="4"/>
  <c r="N45" i="4" s="1"/>
  <c r="E45" i="4" s="1"/>
  <c r="M13" i="4"/>
  <c r="N13" i="4" s="1"/>
  <c r="E13" i="4" s="1"/>
  <c r="M14" i="4"/>
  <c r="N14" i="4" s="1"/>
  <c r="E14" i="4" s="1"/>
  <c r="M21" i="4"/>
  <c r="N21" i="4" s="1"/>
  <c r="E21" i="4" s="1"/>
  <c r="M22" i="4"/>
  <c r="N22" i="4" s="1"/>
  <c r="E22" i="4" s="1"/>
  <c r="M12" i="4"/>
  <c r="N12" i="4" s="1"/>
  <c r="E12" i="4" s="1"/>
  <c r="M38" i="4"/>
  <c r="N38" i="4" s="1"/>
  <c r="E38" i="4" s="1"/>
  <c r="M28" i="4"/>
  <c r="N28" i="4" s="1"/>
  <c r="E28" i="4" s="1"/>
  <c r="N41" i="4"/>
  <c r="E41" i="4" s="1"/>
  <c r="M62" i="4"/>
  <c r="N62" i="4" s="1"/>
  <c r="E62" i="4" s="1"/>
  <c r="M52" i="4"/>
  <c r="N52" i="4" s="1"/>
  <c r="E52" i="4" s="1"/>
  <c r="I7" i="3"/>
  <c r="M19" i="3" s="1"/>
  <c r="N19" i="3" s="1"/>
  <c r="E19" i="3" s="1"/>
  <c r="L61" i="3"/>
  <c r="L53" i="3"/>
  <c r="L45" i="3"/>
  <c r="L37" i="3"/>
  <c r="L29" i="3"/>
  <c r="L21" i="3"/>
  <c r="B6" i="2"/>
  <c r="I6" i="2"/>
  <c r="L13" i="2" s="1"/>
  <c r="B7" i="2"/>
  <c r="E10" i="2"/>
  <c r="G10" i="2"/>
  <c r="H10" i="2"/>
  <c r="I10" i="2"/>
  <c r="J10" i="2" s="1"/>
  <c r="K10" i="2" s="1"/>
  <c r="L10" i="2"/>
  <c r="G11" i="2"/>
  <c r="L11" i="2" s="1"/>
  <c r="H11" i="2"/>
  <c r="I11" i="2" s="1"/>
  <c r="J11" i="2" s="1"/>
  <c r="K11" i="2" s="1"/>
  <c r="G12" i="2"/>
  <c r="L12" i="2" s="1"/>
  <c r="H12" i="2"/>
  <c r="I12" i="2"/>
  <c r="J12" i="2"/>
  <c r="K12" i="2" s="1"/>
  <c r="G13" i="2"/>
  <c r="H13" i="2"/>
  <c r="I13" i="2"/>
  <c r="J13" i="2" s="1"/>
  <c r="K13" i="2" s="1"/>
  <c r="G14" i="2"/>
  <c r="H14" i="2"/>
  <c r="I14" i="2" s="1"/>
  <c r="J14" i="2" s="1"/>
  <c r="K14" i="2" s="1"/>
  <c r="L14" i="2"/>
  <c r="G15" i="2"/>
  <c r="H15" i="2"/>
  <c r="I15" i="2" s="1"/>
  <c r="J15" i="2" s="1"/>
  <c r="K15" i="2" s="1"/>
  <c r="L15" i="2"/>
  <c r="G16" i="2"/>
  <c r="L16" i="2" s="1"/>
  <c r="H16" i="2"/>
  <c r="I16" i="2" s="1"/>
  <c r="J16" i="2" s="1"/>
  <c r="K16" i="2"/>
  <c r="G17" i="2"/>
  <c r="L17" i="2" s="1"/>
  <c r="H17" i="2"/>
  <c r="I17" i="2"/>
  <c r="J17" i="2"/>
  <c r="K17" i="2" s="1"/>
  <c r="G18" i="2"/>
  <c r="H18" i="2"/>
  <c r="I18" i="2"/>
  <c r="J18" i="2" s="1"/>
  <c r="K18" i="2" s="1"/>
  <c r="L18" i="2"/>
  <c r="G19" i="2"/>
  <c r="L19" i="2" s="1"/>
  <c r="H19" i="2"/>
  <c r="I19" i="2" s="1"/>
  <c r="J19" i="2" s="1"/>
  <c r="K19" i="2" s="1"/>
  <c r="G20" i="2"/>
  <c r="L20" i="2" s="1"/>
  <c r="H20" i="2"/>
  <c r="I20" i="2"/>
  <c r="J20" i="2"/>
  <c r="K20" i="2" s="1"/>
  <c r="G21" i="2"/>
  <c r="H21" i="2"/>
  <c r="I21" i="2"/>
  <c r="J21" i="2" s="1"/>
  <c r="K21" i="2" s="1"/>
  <c r="L21" i="2"/>
  <c r="G22" i="2"/>
  <c r="H22" i="2"/>
  <c r="I22" i="2" s="1"/>
  <c r="J22" i="2" s="1"/>
  <c r="K22" i="2" s="1"/>
  <c r="L22" i="2"/>
  <c r="G23" i="2"/>
  <c r="H23" i="2"/>
  <c r="I23" i="2" s="1"/>
  <c r="J23" i="2" s="1"/>
  <c r="K23" i="2" s="1"/>
  <c r="L23" i="2"/>
  <c r="G24" i="2"/>
  <c r="L24" i="2" s="1"/>
  <c r="H24" i="2"/>
  <c r="I24" i="2" s="1"/>
  <c r="J24" i="2" s="1"/>
  <c r="K24" i="2" s="1"/>
  <c r="G25" i="2"/>
  <c r="L25" i="2" s="1"/>
  <c r="H25" i="2"/>
  <c r="I25" i="2"/>
  <c r="J25" i="2"/>
  <c r="K25" i="2" s="1"/>
  <c r="G26" i="2"/>
  <c r="H26" i="2"/>
  <c r="I26" i="2"/>
  <c r="J26" i="2" s="1"/>
  <c r="K26" i="2" s="1"/>
  <c r="L26" i="2"/>
  <c r="G27" i="2"/>
  <c r="L27" i="2" s="1"/>
  <c r="H27" i="2"/>
  <c r="I27" i="2" s="1"/>
  <c r="J27" i="2" s="1"/>
  <c r="K27" i="2" s="1"/>
  <c r="G28" i="2"/>
  <c r="L28" i="2" s="1"/>
  <c r="H28" i="2"/>
  <c r="I28" i="2"/>
  <c r="J28" i="2"/>
  <c r="K28" i="2" s="1"/>
  <c r="G29" i="2"/>
  <c r="H29" i="2"/>
  <c r="I29" i="2"/>
  <c r="J29" i="2" s="1"/>
  <c r="K29" i="2" s="1"/>
  <c r="L29" i="2"/>
  <c r="G30" i="2"/>
  <c r="H30" i="2"/>
  <c r="I30" i="2" s="1"/>
  <c r="J30" i="2" s="1"/>
  <c r="K30" i="2" s="1"/>
  <c r="L30" i="2"/>
  <c r="G31" i="2"/>
  <c r="H31" i="2"/>
  <c r="I31" i="2" s="1"/>
  <c r="J31" i="2" s="1"/>
  <c r="K31" i="2"/>
  <c r="L31" i="2"/>
  <c r="G32" i="2"/>
  <c r="L32" i="2" s="1"/>
  <c r="H32" i="2"/>
  <c r="I32" i="2" s="1"/>
  <c r="J32" i="2" s="1"/>
  <c r="K32" i="2" s="1"/>
  <c r="G33" i="2"/>
  <c r="L33" i="2" s="1"/>
  <c r="H33" i="2"/>
  <c r="I33" i="2"/>
  <c r="J33" i="2" s="1"/>
  <c r="K33" i="2" s="1"/>
  <c r="G34" i="2"/>
  <c r="H34" i="2"/>
  <c r="I34" i="2" s="1"/>
  <c r="J34" i="2" s="1"/>
  <c r="K34" i="2" s="1"/>
  <c r="L34" i="2"/>
  <c r="G35" i="2"/>
  <c r="L35" i="2" s="1"/>
  <c r="H35" i="2"/>
  <c r="I35" i="2" s="1"/>
  <c r="J35" i="2" s="1"/>
  <c r="K35" i="2" s="1"/>
  <c r="G36" i="2"/>
  <c r="L36" i="2" s="1"/>
  <c r="H36" i="2"/>
  <c r="I36" i="2"/>
  <c r="J36" i="2"/>
  <c r="K36" i="2" s="1"/>
  <c r="G37" i="2"/>
  <c r="H37" i="2"/>
  <c r="I37" i="2"/>
  <c r="J37" i="2" s="1"/>
  <c r="K37" i="2" s="1"/>
  <c r="L37" i="2"/>
  <c r="G38" i="2"/>
  <c r="H38" i="2"/>
  <c r="I38" i="2" s="1"/>
  <c r="J38" i="2" s="1"/>
  <c r="K38" i="2" s="1"/>
  <c r="L38" i="2"/>
  <c r="G39" i="2"/>
  <c r="H39" i="2"/>
  <c r="I39" i="2" s="1"/>
  <c r="J39" i="2" s="1"/>
  <c r="K39" i="2"/>
  <c r="L39" i="2"/>
  <c r="G40" i="2"/>
  <c r="L40" i="2" s="1"/>
  <c r="H40" i="2"/>
  <c r="I40" i="2" s="1"/>
  <c r="J40" i="2"/>
  <c r="K40" i="2" s="1"/>
  <c r="G41" i="2"/>
  <c r="L41" i="2" s="1"/>
  <c r="H41" i="2"/>
  <c r="I41" i="2"/>
  <c r="J41" i="2"/>
  <c r="K41" i="2" s="1"/>
  <c r="G42" i="2"/>
  <c r="H42" i="2"/>
  <c r="I42" i="2"/>
  <c r="J42" i="2" s="1"/>
  <c r="K42" i="2" s="1"/>
  <c r="L42" i="2"/>
  <c r="G43" i="2"/>
  <c r="L43" i="2" s="1"/>
  <c r="H43" i="2"/>
  <c r="I43" i="2" s="1"/>
  <c r="J43" i="2" s="1"/>
  <c r="K43" i="2"/>
  <c r="G44" i="2"/>
  <c r="L44" i="2" s="1"/>
  <c r="H44" i="2"/>
  <c r="I44" i="2"/>
  <c r="J44" i="2"/>
  <c r="K44" i="2" s="1"/>
  <c r="G45" i="2"/>
  <c r="H45" i="2"/>
  <c r="I45" i="2"/>
  <c r="J45" i="2" s="1"/>
  <c r="K45" i="2" s="1"/>
  <c r="L45" i="2"/>
  <c r="G46" i="2"/>
  <c r="H46" i="2"/>
  <c r="I46" i="2" s="1"/>
  <c r="J46" i="2" s="1"/>
  <c r="K46" i="2" s="1"/>
  <c r="L46" i="2"/>
  <c r="G47" i="2"/>
  <c r="L47" i="2" s="1"/>
  <c r="H47" i="2"/>
  <c r="I47" i="2" s="1"/>
  <c r="J47" i="2" s="1"/>
  <c r="K47" i="2"/>
  <c r="G48" i="2"/>
  <c r="L48" i="2" s="1"/>
  <c r="H48" i="2"/>
  <c r="I48" i="2" s="1"/>
  <c r="J48" i="2"/>
  <c r="K48" i="2"/>
  <c r="G49" i="2"/>
  <c r="L49" i="2" s="1"/>
  <c r="H49" i="2"/>
  <c r="I49" i="2"/>
  <c r="J49" i="2"/>
  <c r="K49" i="2" s="1"/>
  <c r="G50" i="2"/>
  <c r="H50" i="2"/>
  <c r="I50" i="2" s="1"/>
  <c r="J50" i="2" s="1"/>
  <c r="K50" i="2" s="1"/>
  <c r="L50" i="2"/>
  <c r="G51" i="2"/>
  <c r="L51" i="2" s="1"/>
  <c r="H51" i="2"/>
  <c r="I51" i="2" s="1"/>
  <c r="J51" i="2" s="1"/>
  <c r="K51" i="2"/>
  <c r="G52" i="2"/>
  <c r="L52" i="2" s="1"/>
  <c r="H52" i="2"/>
  <c r="I52" i="2"/>
  <c r="J52" i="2"/>
  <c r="K52" i="2" s="1"/>
  <c r="G53" i="2"/>
  <c r="H53" i="2"/>
  <c r="I53" i="2"/>
  <c r="J53" i="2" s="1"/>
  <c r="K53" i="2" s="1"/>
  <c r="L53" i="2"/>
  <c r="G54" i="2"/>
  <c r="H54" i="2"/>
  <c r="I54" i="2" s="1"/>
  <c r="J54" i="2" s="1"/>
  <c r="K54" i="2" s="1"/>
  <c r="L54" i="2"/>
  <c r="G55" i="2"/>
  <c r="L55" i="2" s="1"/>
  <c r="H55" i="2"/>
  <c r="I55" i="2" s="1"/>
  <c r="J55" i="2" s="1"/>
  <c r="K55" i="2" s="1"/>
  <c r="G56" i="2"/>
  <c r="L56" i="2" s="1"/>
  <c r="H56" i="2"/>
  <c r="I56" i="2" s="1"/>
  <c r="J56" i="2"/>
  <c r="K56" i="2"/>
  <c r="G57" i="2"/>
  <c r="L57" i="2" s="1"/>
  <c r="H57" i="2"/>
  <c r="I57" i="2"/>
  <c r="J57" i="2" s="1"/>
  <c r="K57" i="2" s="1"/>
  <c r="G58" i="2"/>
  <c r="H58" i="2"/>
  <c r="I58" i="2"/>
  <c r="J58" i="2" s="1"/>
  <c r="K58" i="2" s="1"/>
  <c r="L58" i="2"/>
  <c r="G59" i="2"/>
  <c r="L59" i="2" s="1"/>
  <c r="H59" i="2"/>
  <c r="I59" i="2" s="1"/>
  <c r="J59" i="2" s="1"/>
  <c r="K59" i="2" s="1"/>
  <c r="G60" i="2"/>
  <c r="L60" i="2" s="1"/>
  <c r="H60" i="2"/>
  <c r="I60" i="2"/>
  <c r="J60" i="2"/>
  <c r="K60" i="2" s="1"/>
  <c r="G61" i="2"/>
  <c r="H61" i="2"/>
  <c r="I61" i="2"/>
  <c r="J61" i="2" s="1"/>
  <c r="K61" i="2" s="1"/>
  <c r="L61" i="2"/>
  <c r="G62" i="2"/>
  <c r="H62" i="2"/>
  <c r="I62" i="2" s="1"/>
  <c r="J62" i="2" s="1"/>
  <c r="K62" i="2" s="1"/>
  <c r="L62" i="2"/>
  <c r="M28" i="3" l="1"/>
  <c r="N28" i="3" s="1"/>
  <c r="E28" i="3" s="1"/>
  <c r="M44" i="3"/>
  <c r="N44" i="3" s="1"/>
  <c r="E44" i="3" s="1"/>
  <c r="M30" i="3"/>
  <c r="N30" i="3" s="1"/>
  <c r="E30" i="3" s="1"/>
  <c r="M37" i="3"/>
  <c r="M53" i="3"/>
  <c r="M17" i="3"/>
  <c r="N17" i="3" s="1"/>
  <c r="E17" i="3" s="1"/>
  <c r="M55" i="3"/>
  <c r="N55" i="3" s="1"/>
  <c r="E55" i="3" s="1"/>
  <c r="M15" i="3"/>
  <c r="N15" i="3" s="1"/>
  <c r="E15" i="3" s="1"/>
  <c r="M49" i="3"/>
  <c r="N49" i="3" s="1"/>
  <c r="E49" i="3" s="1"/>
  <c r="M25" i="3"/>
  <c r="N25" i="3" s="1"/>
  <c r="E25" i="3" s="1"/>
  <c r="M33" i="3"/>
  <c r="N33" i="3" s="1"/>
  <c r="E33" i="3" s="1"/>
  <c r="M42" i="3"/>
  <c r="N42" i="3" s="1"/>
  <c r="E42" i="3" s="1"/>
  <c r="M46" i="3"/>
  <c r="N46" i="3" s="1"/>
  <c r="E46" i="3" s="1"/>
  <c r="M41" i="3"/>
  <c r="N41" i="3" s="1"/>
  <c r="E41" i="3" s="1"/>
  <c r="M58" i="3"/>
  <c r="N58" i="3" s="1"/>
  <c r="E58" i="3" s="1"/>
  <c r="M11" i="3"/>
  <c r="N11" i="3" s="1"/>
  <c r="E11" i="3" s="1"/>
  <c r="M52" i="3"/>
  <c r="N52" i="3" s="1"/>
  <c r="E52" i="3" s="1"/>
  <c r="M18" i="3"/>
  <c r="N18" i="3" s="1"/>
  <c r="E18" i="3" s="1"/>
  <c r="M45" i="3"/>
  <c r="M54" i="3"/>
  <c r="N54" i="3" s="1"/>
  <c r="E54" i="3" s="1"/>
  <c r="M59" i="3"/>
  <c r="N59" i="3" s="1"/>
  <c r="E59" i="3" s="1"/>
  <c r="M10" i="3"/>
  <c r="N10" i="3" s="1"/>
  <c r="N37" i="3"/>
  <c r="E37" i="3" s="1"/>
  <c r="M13" i="3"/>
  <c r="N13" i="3" s="1"/>
  <c r="E13" i="3" s="1"/>
  <c r="M48" i="3"/>
  <c r="N48" i="3" s="1"/>
  <c r="E48" i="3" s="1"/>
  <c r="M47" i="3"/>
  <c r="N47" i="3" s="1"/>
  <c r="E47" i="3" s="1"/>
  <c r="M32" i="3"/>
  <c r="N32" i="3" s="1"/>
  <c r="E32" i="3" s="1"/>
  <c r="M23" i="3"/>
  <c r="N23" i="3" s="1"/>
  <c r="E23" i="3" s="1"/>
  <c r="M50" i="3"/>
  <c r="N50" i="3" s="1"/>
  <c r="E50" i="3" s="1"/>
  <c r="M43" i="3"/>
  <c r="N43" i="3" s="1"/>
  <c r="E43" i="3" s="1"/>
  <c r="M26" i="3"/>
  <c r="N26" i="3" s="1"/>
  <c r="E26" i="3" s="1"/>
  <c r="M22" i="3"/>
  <c r="N22" i="3" s="1"/>
  <c r="E22" i="3" s="1"/>
  <c r="N45" i="3"/>
  <c r="E45" i="3" s="1"/>
  <c r="M24" i="3"/>
  <c r="N24" i="3" s="1"/>
  <c r="E24" i="3" s="1"/>
  <c r="M20" i="3"/>
  <c r="N20" i="3" s="1"/>
  <c r="E20" i="3" s="1"/>
  <c r="M27" i="3"/>
  <c r="N27" i="3" s="1"/>
  <c r="E27" i="3" s="1"/>
  <c r="M62" i="3"/>
  <c r="N62" i="3" s="1"/>
  <c r="E62" i="3" s="1"/>
  <c r="M57" i="3"/>
  <c r="N57" i="3" s="1"/>
  <c r="E57" i="3" s="1"/>
  <c r="M40" i="3"/>
  <c r="N40" i="3" s="1"/>
  <c r="E40" i="3" s="1"/>
  <c r="M56" i="3"/>
  <c r="N56" i="3" s="1"/>
  <c r="E56" i="3" s="1"/>
  <c r="M31" i="3"/>
  <c r="N31" i="3" s="1"/>
  <c r="E31" i="3" s="1"/>
  <c r="M35" i="3"/>
  <c r="N35" i="3" s="1"/>
  <c r="E35" i="3" s="1"/>
  <c r="M60" i="3"/>
  <c r="N60" i="3" s="1"/>
  <c r="E60" i="3" s="1"/>
  <c r="M14" i="3"/>
  <c r="N14" i="3" s="1"/>
  <c r="E14" i="3" s="1"/>
  <c r="M16" i="3"/>
  <c r="N16" i="3" s="1"/>
  <c r="E16" i="3" s="1"/>
  <c r="M12" i="3"/>
  <c r="N12" i="3" s="1"/>
  <c r="E12" i="3" s="1"/>
  <c r="M36" i="3"/>
  <c r="N36" i="3" s="1"/>
  <c r="E36" i="3" s="1"/>
  <c r="M38" i="3"/>
  <c r="N38" i="3" s="1"/>
  <c r="E38" i="3" s="1"/>
  <c r="M51" i="3"/>
  <c r="N51" i="3" s="1"/>
  <c r="E51" i="3" s="1"/>
  <c r="N53" i="3"/>
  <c r="E53" i="3" s="1"/>
  <c r="M34" i="3"/>
  <c r="N34" i="3" s="1"/>
  <c r="E34" i="3" s="1"/>
  <c r="M21" i="3"/>
  <c r="N21" i="3" s="1"/>
  <c r="E21" i="3" s="1"/>
  <c r="M29" i="3"/>
  <c r="N29" i="3" s="1"/>
  <c r="E29" i="3" s="1"/>
  <c r="M39" i="3"/>
  <c r="N39" i="3" s="1"/>
  <c r="E39" i="3" s="1"/>
  <c r="M61" i="3"/>
  <c r="N61" i="3" s="1"/>
  <c r="E61" i="3" s="1"/>
  <c r="M30" i="2"/>
  <c r="N30" i="2" s="1"/>
  <c r="E30" i="2" s="1"/>
  <c r="M53" i="2"/>
  <c r="N53" i="2" s="1"/>
  <c r="E53" i="2" s="1"/>
  <c r="M33" i="2"/>
  <c r="N33" i="2" s="1"/>
  <c r="E33" i="2" s="1"/>
  <c r="M32" i="2"/>
  <c r="N32" i="2" s="1"/>
  <c r="E32" i="2" s="1"/>
  <c r="M55" i="2"/>
  <c r="N55" i="2" s="1"/>
  <c r="E55" i="2" s="1"/>
  <c r="M23" i="2"/>
  <c r="N23" i="2" s="1"/>
  <c r="E23" i="2" s="1"/>
  <c r="M43" i="2"/>
  <c r="N43" i="2" s="1"/>
  <c r="E43" i="2" s="1"/>
  <c r="M12" i="2"/>
  <c r="M35" i="2"/>
  <c r="N35" i="2" s="1"/>
  <c r="E35" i="2" s="1"/>
  <c r="I7" i="2"/>
  <c r="M24" i="2" s="1"/>
  <c r="N24" i="2" s="1"/>
  <c r="E24" i="2" s="1"/>
  <c r="M16" i="2"/>
  <c r="N16" i="2" s="1"/>
  <c r="E16" i="2" s="1"/>
  <c r="M58" i="2"/>
  <c r="N58" i="2" s="1"/>
  <c r="E58" i="2" s="1"/>
  <c r="M31" i="2"/>
  <c r="N31" i="2" s="1"/>
  <c r="E31" i="2" s="1"/>
  <c r="M36" i="2"/>
  <c r="N36" i="2" s="1"/>
  <c r="E36" i="2" s="1"/>
  <c r="M18" i="2"/>
  <c r="N18" i="2" s="1"/>
  <c r="E18" i="2" s="1"/>
  <c r="M48" i="2"/>
  <c r="N48" i="2" s="1"/>
  <c r="E48" i="2" s="1"/>
  <c r="M21" i="2"/>
  <c r="N21" i="2" s="1"/>
  <c r="E21" i="2" s="1"/>
  <c r="N12" i="2"/>
  <c r="E12" i="2" s="1"/>
  <c r="M56" i="2"/>
  <c r="N56" i="2" s="1"/>
  <c r="E56" i="2" s="1"/>
  <c r="M52" i="2"/>
  <c r="N52" i="2" s="1"/>
  <c r="E52" i="2" s="1"/>
  <c r="M11" i="2"/>
  <c r="M19" i="2"/>
  <c r="N19" i="2" s="1"/>
  <c r="E19" i="2" s="1"/>
  <c r="M44" i="2"/>
  <c r="N44" i="2" s="1"/>
  <c r="E44" i="2" s="1"/>
  <c r="M42" i="2"/>
  <c r="N42" i="2" s="1"/>
  <c r="E42" i="2" s="1"/>
  <c r="M26" i="2"/>
  <c r="N26" i="2" s="1"/>
  <c r="E26" i="2" s="1"/>
  <c r="M60" i="2"/>
  <c r="N60" i="2" s="1"/>
  <c r="E60" i="2" s="1"/>
  <c r="M17" i="2"/>
  <c r="N17" i="2" s="1"/>
  <c r="E17" i="2" s="1"/>
  <c r="M15" i="2"/>
  <c r="N15" i="2" s="1"/>
  <c r="E15" i="2" s="1"/>
  <c r="N11" i="2"/>
  <c r="E11" i="2" s="1"/>
  <c r="M47" i="2" l="1"/>
  <c r="N47" i="2" s="1"/>
  <c r="E47" i="2" s="1"/>
  <c r="M13" i="2"/>
  <c r="N13" i="2" s="1"/>
  <c r="E13" i="2" s="1"/>
  <c r="M20" i="2"/>
  <c r="N20" i="2" s="1"/>
  <c r="E20" i="2" s="1"/>
  <c r="M51" i="2"/>
  <c r="N51" i="2" s="1"/>
  <c r="E51" i="2" s="1"/>
  <c r="M40" i="2"/>
  <c r="N40" i="2" s="1"/>
  <c r="E40" i="2" s="1"/>
  <c r="M59" i="2"/>
  <c r="N59" i="2" s="1"/>
  <c r="E59" i="2" s="1"/>
  <c r="M45" i="2"/>
  <c r="N45" i="2" s="1"/>
  <c r="E45" i="2" s="1"/>
  <c r="M28" i="2"/>
  <c r="N28" i="2" s="1"/>
  <c r="E28" i="2" s="1"/>
  <c r="M27" i="2"/>
  <c r="N27" i="2" s="1"/>
  <c r="E27" i="2" s="1"/>
  <c r="M50" i="2"/>
  <c r="N50" i="2" s="1"/>
  <c r="E50" i="2" s="1"/>
  <c r="M39" i="2"/>
  <c r="N39" i="2" s="1"/>
  <c r="E39" i="2" s="1"/>
  <c r="M57" i="2"/>
  <c r="N57" i="2" s="1"/>
  <c r="E57" i="2" s="1"/>
  <c r="M25" i="2"/>
  <c r="N25" i="2" s="1"/>
  <c r="E25" i="2" s="1"/>
  <c r="M10" i="2"/>
  <c r="N10" i="2" s="1"/>
  <c r="M22" i="2"/>
  <c r="N22" i="2" s="1"/>
  <c r="E22" i="2" s="1"/>
  <c r="M29" i="2"/>
  <c r="N29" i="2" s="1"/>
  <c r="E29" i="2" s="1"/>
  <c r="M38" i="2"/>
  <c r="N38" i="2" s="1"/>
  <c r="E38" i="2" s="1"/>
  <c r="M37" i="2"/>
  <c r="N37" i="2" s="1"/>
  <c r="E37" i="2" s="1"/>
  <c r="M14" i="2"/>
  <c r="N14" i="2" s="1"/>
  <c r="E14" i="2" s="1"/>
  <c r="M46" i="2"/>
  <c r="N46" i="2" s="1"/>
  <c r="E46" i="2" s="1"/>
  <c r="M61" i="2"/>
  <c r="N61" i="2" s="1"/>
  <c r="E61" i="2" s="1"/>
  <c r="M49" i="2"/>
  <c r="N49" i="2" s="1"/>
  <c r="E49" i="2" s="1"/>
  <c r="M54" i="2"/>
  <c r="N54" i="2" s="1"/>
  <c r="E54" i="2" s="1"/>
  <c r="M41" i="2"/>
  <c r="N41" i="2" s="1"/>
  <c r="E41" i="2" s="1"/>
  <c r="M62" i="2"/>
  <c r="N62" i="2" s="1"/>
  <c r="E62" i="2" s="1"/>
  <c r="M34" i="2"/>
  <c r="N34" i="2" s="1"/>
  <c r="E34" i="2" s="1"/>
</calcChain>
</file>

<file path=xl/sharedStrings.xml><?xml version="1.0" encoding="utf-8"?>
<sst xmlns="http://schemas.openxmlformats.org/spreadsheetml/2006/main" count="19001" uniqueCount="843">
  <si>
    <t>A margin of error is not appropriate because the corresponding estimate is controlled to an independent population or housing estimate. Effectively, the corresponding estimate has no sampling error and the margin of error may be treated as zero.</t>
  </si>
  <si>
    <t>*****</t>
  </si>
  <si>
    <t>The margin of error could not be computed because the median falls in the lowest interval or highest interval of an open-ended distribution.</t>
  </si>
  <si>
    <t>***</t>
  </si>
  <si>
    <t>The margin of error could not be computed because there were an insufficient number of sample observations.</t>
  </si>
  <si>
    <t>**</t>
  </si>
  <si>
    <t>The median falls in the highest interval of an open-ended distribution (for example "250,000+").</t>
  </si>
  <si>
    <t>median+</t>
  </si>
  <si>
    <t>The median falls in the lowest interval of an open-ended distribution (for example "2,500-")</t>
  </si>
  <si>
    <t>median-</t>
  </si>
  <si>
    <t>The estimate or margin of error is not applicable or not available.</t>
  </si>
  <si>
    <t>(X)</t>
  </si>
  <si>
    <t>The estimate or margin of error cannot be displayed because there were an insufficient number of sample cases in the selected geographic area.</t>
  </si>
  <si>
    <t>N</t>
  </si>
  <si>
    <t>The estimate could not be computed because there were an insufficient number of sample observations. For a ratio of medians estimate, one or both of the median estimates falls in the lowest interval or highest interval of an open-ended distribution. For a 5-year median estimate, the margin of error associated with a median was larger than the median itself.</t>
  </si>
  <si>
    <t>-</t>
  </si>
  <si>
    <t>Explanation of Symbols:</t>
  </si>
  <si>
    <t>The 2022 American Community Survey (ACS) data generally reflect the March 2020 Office of Management and Budget (OMB) delineations of metropolitan and micropolitan statistical areas. In certain instances the names, codes, and boundaries of the principal cities shown in ACS tables may differ from the OMB delineations due to differences in the effective dates of the geographic entities.</t>
  </si>
  <si>
    <r>
      <t xml:space="preserve">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t>
    </r>
    <r>
      <rPr>
        <u/>
        <sz val="11"/>
        <color theme="4" tint="-0.249977111117893"/>
        <rFont val="Aptos Narrow"/>
        <family val="2"/>
        <scheme val="minor"/>
      </rPr>
      <t>ACS Technical Documentation</t>
    </r>
    <r>
      <rPr>
        <sz val="11"/>
        <color theme="1"/>
        <rFont val="Aptos Narrow"/>
        <family val="2"/>
        <scheme val="minor"/>
      </rPr>
      <t>). The effect of nonsampling error is not represented in these tables.</t>
    </r>
  </si>
  <si>
    <t>Although the American Community Survey (ACS) produces population, demographic and housing unit estimates, the decennial census is the official source of population totals for April 1st of each decennial year. In between censuses, the Census Bureau's Population Estimates Program produces and disseminates the official estimates of the population for the nation, states, counties, cities, and towns and estimates of housing units for states and counties.</t>
  </si>
  <si>
    <r>
      <t xml:space="preserve">Sample size and data quality measures (including coverage rates, allocation rates, and response rates) can be found on the American Community Survey website in the </t>
    </r>
    <r>
      <rPr>
        <u/>
        <sz val="11"/>
        <color theme="4" tint="-0.249977111117893"/>
        <rFont val="Aptos Narrow"/>
        <family val="2"/>
        <scheme val="minor"/>
      </rPr>
      <t>Methodology</t>
    </r>
    <r>
      <rPr>
        <sz val="11"/>
        <color theme="1"/>
        <rFont val="Aptos Narrow"/>
        <family val="2"/>
        <scheme val="minor"/>
      </rPr>
      <t xml:space="preserve"> section.</t>
    </r>
  </si>
  <si>
    <r>
      <t xml:space="preserve">Supporting documentation including code lists, subject definitions, data accuracy, and statistical testing, and a full list of ACS tables and table shells (without estimates) can be found on the </t>
    </r>
    <r>
      <rPr>
        <u/>
        <sz val="11"/>
        <color theme="4" tint="-0.249977111117893"/>
        <rFont val="Aptos Narrow"/>
        <family val="2"/>
        <scheme val="minor"/>
      </rPr>
      <t>Technical Documentation</t>
    </r>
    <r>
      <rPr>
        <sz val="11"/>
        <color theme="1"/>
        <rFont val="Aptos Narrow"/>
        <family val="2"/>
        <scheme val="minor"/>
      </rPr>
      <t xml:space="preserve"> section of the ACS website.</t>
    </r>
  </si>
  <si>
    <r>
      <t xml:space="preserve">Information about the American Community Survey (ACS) can be found on the </t>
    </r>
    <r>
      <rPr>
        <u/>
        <sz val="11"/>
        <color theme="4" tint="-0.249977111117893"/>
        <rFont val="Aptos Narrow"/>
        <family val="2"/>
        <scheme val="minor"/>
      </rPr>
      <t>ACS website</t>
    </r>
    <r>
      <rPr>
        <sz val="11"/>
        <color theme="1"/>
        <rFont val="Aptos Narrow"/>
        <family val="2"/>
        <scheme val="minor"/>
      </rPr>
      <t xml:space="preserve">. </t>
    </r>
  </si>
  <si>
    <t>Source: U.S. Census Bureau, 2022 American Community Survey 1-Year Estimates</t>
  </si>
  <si>
    <t>Puerto Rico</t>
  </si>
  <si>
    <t>+/-0.7</t>
  </si>
  <si>
    <t>Wyoming</t>
  </si>
  <si>
    <t>+/-0.3</t>
  </si>
  <si>
    <t>Hawaii</t>
  </si>
  <si>
    <t>Wisconsin</t>
  </si>
  <si>
    <t>+/-0.5</t>
  </si>
  <si>
    <t>District of Columbia</t>
  </si>
  <si>
    <t>West Virginia</t>
  </si>
  <si>
    <t>+/-0.1</t>
  </si>
  <si>
    <t>California</t>
  </si>
  <si>
    <t>Washington</t>
  </si>
  <si>
    <t>New Mexico</t>
  </si>
  <si>
    <t>Virginia</t>
  </si>
  <si>
    <t>+/-0.2</t>
  </si>
  <si>
    <t>Texas</t>
  </si>
  <si>
    <t>Vermont</t>
  </si>
  <si>
    <t>Maryland</t>
  </si>
  <si>
    <t>Utah</t>
  </si>
  <si>
    <t>+/-0.4</t>
  </si>
  <si>
    <t>Nevada</t>
  </si>
  <si>
    <t>Georgia</t>
  </si>
  <si>
    <t>Tennessee</t>
  </si>
  <si>
    <t>New Jersey</t>
  </si>
  <si>
    <t>South Dakota</t>
  </si>
  <si>
    <t>New York</t>
  </si>
  <si>
    <t>South Carolina</t>
  </si>
  <si>
    <t>Mississippi</t>
  </si>
  <si>
    <t>Rhode Island</t>
  </si>
  <si>
    <t>Florida</t>
  </si>
  <si>
    <t>Pennsylvania</t>
  </si>
  <si>
    <t>Louisiana</t>
  </si>
  <si>
    <t>Oregon</t>
  </si>
  <si>
    <t>Arizona</t>
  </si>
  <si>
    <t>Oklahoma</t>
  </si>
  <si>
    <t>Alaska</t>
  </si>
  <si>
    <t>Ohio</t>
  </si>
  <si>
    <t>Delaware</t>
  </si>
  <si>
    <t>North Dakota</t>
  </si>
  <si>
    <t>North Carolina</t>
  </si>
  <si>
    <t>Illinois</t>
  </si>
  <si>
    <t>Connecticut</t>
  </si>
  <si>
    <t>New Hampshire</t>
  </si>
  <si>
    <t>Alabama</t>
  </si>
  <si>
    <t>Nebraska</t>
  </si>
  <si>
    <t>Montana</t>
  </si>
  <si>
    <t>Massachusetts</t>
  </si>
  <si>
    <t>Missouri</t>
  </si>
  <si>
    <t>Arkansas</t>
  </si>
  <si>
    <t>Colorado</t>
  </si>
  <si>
    <t>Minnesota</t>
  </si>
  <si>
    <t>Michigan</t>
  </si>
  <si>
    <t>Maine</t>
  </si>
  <si>
    <t>Kansas</t>
  </si>
  <si>
    <t>Kentucky</t>
  </si>
  <si>
    <t>Iowa</t>
  </si>
  <si>
    <t>Indiana</t>
  </si>
  <si>
    <t>Idaho</t>
  </si>
  <si>
    <t>United States</t>
  </si>
  <si>
    <t>LIST_of_GEOGRAPHIES_IN_ALPHA_ORDER</t>
  </si>
  <si>
    <t>Z_SCORE</t>
  </si>
  <si>
    <t>SE_DIFFERENCE</t>
  </si>
  <si>
    <t>DIFFERENCE</t>
  </si>
  <si>
    <t>STANDARD_ERROR</t>
  </si>
  <si>
    <t>REMOVE_PLUS_MINUS</t>
  </si>
  <si>
    <t>CHECK_FOR_PLUS_MINUS</t>
  </si>
  <si>
    <t>LENGTH_OF_MOE</t>
  </si>
  <si>
    <t>ESTIMATE</t>
  </si>
  <si>
    <t>STATISTICAL_SIGNIFICANCE</t>
  </si>
  <si>
    <t>MARGIN_OF_ERROR</t>
  </si>
  <si>
    <t>GEOGRAPHY</t>
  </si>
  <si>
    <t>RANK</t>
  </si>
  <si>
    <t>SE for Stat Testing</t>
  </si>
  <si>
    <t xml:space="preserve">  filled in once Geography is selected.</t>
  </si>
  <si>
    <t>Margin of Error:</t>
  </si>
  <si>
    <t>Estimate for Stat Testing</t>
  </si>
  <si>
    <t xml:space="preserve">  The Estimate and MOE are automatically </t>
  </si>
  <si>
    <t>Estimate:</t>
  </si>
  <si>
    <t>90% Confidence Level</t>
  </si>
  <si>
    <t xml:space="preserve">   &lt;--- SELECT YOUR GEOGRAPHY</t>
  </si>
  <si>
    <t>Select a Geography:</t>
  </si>
  <si>
    <t>PERCENT OF THE TOTAL POPULATION WHO ARE WHITE ALONE</t>
  </si>
  <si>
    <t>Table Name:</t>
  </si>
  <si>
    <t>R0201</t>
  </si>
  <si>
    <t>Table ID:</t>
  </si>
  <si>
    <t>+/-0.6</t>
  </si>
  <si>
    <t>PERCENT OF THE TOTAL POPULATION WHO ARE BLACK OR AFRICAN AMERICAN ALONE</t>
  </si>
  <si>
    <t>R0202</t>
  </si>
  <si>
    <t>PERCENT OF THE TOTAL POPULATION WHO ARE AMERICAN INDIAN AND ALASKA NATIVE ALONE</t>
  </si>
  <si>
    <t>R0203</t>
  </si>
  <si>
    <t>PERCENT OF THE TOTAL POPULATION WHO ARE ASIAN ALONE</t>
  </si>
  <si>
    <t>R0204</t>
  </si>
  <si>
    <t>PERCENT OF THE TOTAL POPULATION WHO ARE NATIVE HAWAIIAN AND OTHER PACIFIC ISLANDER ALONE</t>
  </si>
  <si>
    <t>R0205</t>
  </si>
  <si>
    <t>+/-0.9</t>
  </si>
  <si>
    <t>PERCENT OF THE TOTAL POPULATION WHO ARE SOME OTHER RACE ALONE</t>
  </si>
  <si>
    <t>R0206</t>
  </si>
  <si>
    <t>+/-0.8</t>
  </si>
  <si>
    <t>+/-1.0</t>
  </si>
  <si>
    <t>PERCENT OF THE TOTAL POPULATION WHO ARE TWO OR MORE RACES</t>
  </si>
  <si>
    <t>R0207</t>
  </si>
  <si>
    <t>PERCENT OF THE TOTAL POPULATION WHO ARE TWO OR MORE RACES EXCLUDING SOME OTHER RACE</t>
  </si>
  <si>
    <t>R0208</t>
  </si>
  <si>
    <t>PERCENT OF THE TOTAL POPULATION WHO ARE WHITE ALONE, NOT HISPANIC OR LATINO</t>
  </si>
  <si>
    <t>R0209</t>
  </si>
  <si>
    <t>+/-1.1</t>
  </si>
  <si>
    <t>PERCENT OF PEOPLE WHO ARE FOREIGN BORN</t>
  </si>
  <si>
    <t>R0501</t>
  </si>
  <si>
    <t xml:space="preserve">Only foreign-born individuals born in Europe are included. Individuals born in Europe of U.S. citizen parent or parents are excluded. </t>
  </si>
  <si>
    <t>+/-1.4</t>
  </si>
  <si>
    <t>+/-1.3</t>
  </si>
  <si>
    <t>+/-1.6</t>
  </si>
  <si>
    <t>+/-1.9</t>
  </si>
  <si>
    <t>+/-1.2</t>
  </si>
  <si>
    <t>+/-3.9</t>
  </si>
  <si>
    <t>+/-1.5</t>
  </si>
  <si>
    <t>+/-5.3</t>
  </si>
  <si>
    <t>+/-2.3</t>
  </si>
  <si>
    <t>+/-3.3</t>
  </si>
  <si>
    <t>+/-3.4</t>
  </si>
  <si>
    <t>+/-4.5</t>
  </si>
  <si>
    <t>+/-2.8</t>
  </si>
  <si>
    <t>+/-4.6</t>
  </si>
  <si>
    <t>PERCENT OF FOREIGN-BORN PEOPLE BORN IN EUROPE</t>
  </si>
  <si>
    <t>R0502</t>
  </si>
  <si>
    <t>Only foreign-born individuals born in Asia are included. Individuals born in Asia of U.S. citizen parent or parents are excluded.</t>
  </si>
  <si>
    <t>+/-2.0</t>
  </si>
  <si>
    <t>+/-5.0</t>
  </si>
  <si>
    <t>+/-1.7</t>
  </si>
  <si>
    <t>+/-4.2</t>
  </si>
  <si>
    <t>+/-2.1</t>
  </si>
  <si>
    <t>+/-1.8</t>
  </si>
  <si>
    <t>+/-2.4</t>
  </si>
  <si>
    <t>+/-3.2</t>
  </si>
  <si>
    <t>+/-7.4</t>
  </si>
  <si>
    <t>+/-3.1</t>
  </si>
  <si>
    <t>+/-3.8</t>
  </si>
  <si>
    <t>PERCENT OF FOREIGN-BORN PEOPLE BORN IN ASIA</t>
  </si>
  <si>
    <t>R0503</t>
  </si>
  <si>
    <t>Only foreign-born individuals born in Latin America are included. Individuals born in Latin America of U.S. citizen parent or parents are excluded.</t>
  </si>
  <si>
    <t>+/-2.6</t>
  </si>
  <si>
    <t>+/-3.0</t>
  </si>
  <si>
    <t>+/-4.7</t>
  </si>
  <si>
    <t>+/-4.3</t>
  </si>
  <si>
    <t>+/-3.6</t>
  </si>
  <si>
    <t>+/-6.5</t>
  </si>
  <si>
    <t>+/-2.2</t>
  </si>
  <si>
    <t>+/-2.5</t>
  </si>
  <si>
    <t>+/-6.1</t>
  </si>
  <si>
    <t>+/-2.9</t>
  </si>
  <si>
    <t>PERCENT OF FOREIGN-BORN PEOPLE BORN IN LATIN AMERICA</t>
  </si>
  <si>
    <t>R0504</t>
  </si>
  <si>
    <t>Only foreign-born individuals born in Mexico are included. Individuals born in Mexico of U.S. citizen parent or parents are excluded.</t>
  </si>
  <si>
    <t>+/-4.4</t>
  </si>
  <si>
    <t>+/-3.5</t>
  </si>
  <si>
    <t>+/-7.1</t>
  </si>
  <si>
    <t>+/-2.7</t>
  </si>
  <si>
    <t>PERCENT OF FOREIGN-BORN PEOPLE BORN IN MEXICO</t>
  </si>
  <si>
    <t>R0505</t>
  </si>
  <si>
    <t>PERCENT OF THE NATIVE POPULATION BORN IN THEIR STATE OF RESIDENCE (INCLUDING PUERTO RICO)</t>
  </si>
  <si>
    <t>R0601</t>
  </si>
  <si>
    <t>PERCENT OF PEOPLE 1 YEAR AND OVER WHO LIVED IN A DIFFERENT HOUSE IN EITHER THE U.S. OR PUERTO RICO 1 YEAR AGO</t>
  </si>
  <si>
    <t>R0701</t>
  </si>
  <si>
    <t>PERCENT OF PEOPLE 1 YEAR AND OVER WHO LIVED IN A DIFFERENT HOUSE WITHIN THE SAME STATE (INCLUDING PUERTO RICO) 1 YEAR AGO</t>
  </si>
  <si>
    <t>R0702</t>
  </si>
  <si>
    <t>PERCENT OF PEOPLE 1 YEAR AND OVER WHO LIVED IN A DIFFERENT STATE (INCLUDING PUERTO RICO) 1 YEAR AGO</t>
  </si>
  <si>
    <t>R0703</t>
  </si>
  <si>
    <t>MEAN TRAVEL TIME TO WORK OF WORKERS 16 YEARS AND OVER WHO DID NOT WORK FROM HOME (MINUTES)</t>
  </si>
  <si>
    <t>R0801</t>
  </si>
  <si>
    <r>
      <t xml:space="preserve">Several means of transportation to work categories were updated in 2019. For more information, see: </t>
    </r>
    <r>
      <rPr>
        <u/>
        <sz val="11"/>
        <color rgb="FF0070C0"/>
        <rFont val="Aptos Narrow"/>
        <family val="2"/>
        <scheme val="minor"/>
      </rPr>
      <t>Change to Means of Transportation</t>
    </r>
    <r>
      <rPr>
        <sz val="11"/>
        <color theme="1"/>
        <rFont val="Aptos Narrow"/>
        <family val="2"/>
        <scheme val="minor"/>
      </rPr>
      <t>.</t>
    </r>
  </si>
  <si>
    <t>PERCENT OF WORKERS 16 YEARS AND OVER WHO TRAVELED TO WORK BY CAR, TRUCK, OR VAN--DROVE ALONE</t>
  </si>
  <si>
    <t>R0802</t>
  </si>
  <si>
    <t>PERCENT OF WORKERS 16 YEARS AND OVER WHO TRAVELED TO WORK BY CAR, TRUCK, OR VAN--CARPOOLED</t>
  </si>
  <si>
    <t>R0803</t>
  </si>
  <si>
    <t>PERCENT OF WORKERS 16 YEARS AND OVER WHO TRAVELED TO WORK BY PUBLIC TRANSPORTATION (EXCLUDING TAXICAB)</t>
  </si>
  <si>
    <t>R0804</t>
  </si>
  <si>
    <t>PERCENT OF WORKERS 16 YEARS AND OVER WHO WORKED OUTSIDE COUNTY OF RESIDENCE</t>
  </si>
  <si>
    <t>R0805</t>
  </si>
  <si>
    <t>+/-9.4</t>
  </si>
  <si>
    <t>+/-8.3</t>
  </si>
  <si>
    <t>+/-4.0</t>
  </si>
  <si>
    <t>+/-7.0</t>
  </si>
  <si>
    <t>+/-8.7</t>
  </si>
  <si>
    <t>+/-7.6</t>
  </si>
  <si>
    <t>+/-5.8</t>
  </si>
  <si>
    <t>+/-6.4</t>
  </si>
  <si>
    <t>+/-10.7</t>
  </si>
  <si>
    <t>+/-5.4</t>
  </si>
  <si>
    <t>+/-5.2</t>
  </si>
  <si>
    <t>+/-5.9</t>
  </si>
  <si>
    <t>+/-10.2</t>
  </si>
  <si>
    <t>PERCENT OF GRANDPARENTS RESPONSIBLE FOR THEIR GRANDCHILDREN AMONG ALL GRANDPARENTS LIVING WITH THEIR GRANDCHILDREN UNDER 18</t>
  </si>
  <si>
    <t>R1001</t>
  </si>
  <si>
    <t>PERCENT OF HOUSEHOLDS THAT ARE MARRIED-COUPLE FAMILIES</t>
  </si>
  <si>
    <t>R1101</t>
  </si>
  <si>
    <t>PERCENT OF HOUSEHOLDS THAT ARE MARRIED-COUPLE FAMILIES WITH OWN CHILDREN UNDER 18 YEARS</t>
  </si>
  <si>
    <t>R1102</t>
  </si>
  <si>
    <t>PERCENT OF HOUSEHOLDS WITH ONE OR MORE PEOPLE UNDER 18 YEARS</t>
  </si>
  <si>
    <t>R1103</t>
  </si>
  <si>
    <t>PERCENT OF HOUSEHOLDS WITH ONE OR MORE PEOPLE 65 YEARS AND OVER</t>
  </si>
  <si>
    <t>R1104</t>
  </si>
  <si>
    <t>+/-0.02</t>
  </si>
  <si>
    <t>+/-0.03</t>
  </si>
  <si>
    <t>+/-0.01</t>
  </si>
  <si>
    <t>+/-0.04</t>
  </si>
  <si>
    <t>AVERAGE HOUSEHOLD SIZE</t>
  </si>
  <si>
    <t>R1105</t>
  </si>
  <si>
    <t>PERCENT OF HOUSEHOLDS THAT ARE MULTIGENERATIONAL</t>
  </si>
  <si>
    <t>R1106</t>
  </si>
  <si>
    <t>PERCENT OF MEN 15 YEARS AND OVER WHO WERE NEVER MARRIED</t>
  </si>
  <si>
    <t>R1201</t>
  </si>
  <si>
    <t>PERCENT OF WOMEN 15 YEARS AND OVER WHO WERE NEVER MARRIED</t>
  </si>
  <si>
    <t>R1202</t>
  </si>
  <si>
    <t>+/-3.7</t>
  </si>
  <si>
    <t>+/-4.1</t>
  </si>
  <si>
    <t>+/-5.6</t>
  </si>
  <si>
    <t>+/-5.7</t>
  </si>
  <si>
    <t>+/-8.5</t>
  </si>
  <si>
    <t>RATIO OF UNMARRIED MEN 15 TO 44 YEARS PER 100 UNMARRIED WOMEN 15 TO 44 YEARS</t>
  </si>
  <si>
    <t>R1203</t>
  </si>
  <si>
    <t>MEDIAN AGE AT FIRST MARRIAGE FOR MEN</t>
  </si>
  <si>
    <t>R1204</t>
  </si>
  <si>
    <t>MEDIAN AGE AT FIRST MARRIAGE FOR WOMEN</t>
  </si>
  <si>
    <t>R1205</t>
  </si>
  <si>
    <t>Marriage estimates may vary from the marriage data released by the National Center for Health Statistics (NCHS) because of differences in methodology and data collection. NCHS uses information collected on marriage certificates from states providing them. From these administrative records, NCHS then publishes information about couples who married in a calendar year. In contrast, the ACS collects survey-based reports from individuals as to whether or not they married in the last 12 months. We recommend using caution when comparing the NCHS estimates to the ACS estimates of marriages.</t>
  </si>
  <si>
    <t>+/-6.2</t>
  </si>
  <si>
    <t>MARRIAGE RATE PER 1,000 WOMEN 15 YEARS AND OVER (MARRIAGES IN THE LAST YEAR PER 1,000 WOMEN)</t>
  </si>
  <si>
    <t>R1251</t>
  </si>
  <si>
    <t>+/-4.8</t>
  </si>
  <si>
    <t>MARRIAGE RATE PER 1,000 MEN 15 YEARS AND OVER (MARRIAGES IN THE LAST YEAR PER 1,000 MEN)</t>
  </si>
  <si>
    <t>R1252</t>
  </si>
  <si>
    <t>Divorce estimates may vary from the divorce data released by the National Center for Health Statistics (NCHS) because of differences in methodology and data collection. NCHS uses information collected on divorce decrees from states providing them. From these administrative records, NCHS then publishes information about couples who divorced in a calendar year. In contrast, the ACS collects survey-based reports from individuals as to whether or not they divorced in the last 12 months. We recommend using caution when comparing the NCHS estimates to the ACS estimates of divorces.</t>
  </si>
  <si>
    <t>DIVORCE RATE PER 1,000 WOMEN 15 YEARS AND OVER (DIVORCES IN THE LAST YEAR PER 1,000 WOMEN)</t>
  </si>
  <si>
    <t>R1253</t>
  </si>
  <si>
    <t>DIVORCE RATE PER 1,000 MEN 15 YEARS AND OVER (DIVORCES IN THE LAST YEAR PER 1,000 MEN)</t>
  </si>
  <si>
    <t>R1254</t>
  </si>
  <si>
    <t>+/-3</t>
  </si>
  <si>
    <t>+/-10</t>
  </si>
  <si>
    <t>+/-8</t>
  </si>
  <si>
    <t>+/-4</t>
  </si>
  <si>
    <t>+/-1</t>
  </si>
  <si>
    <t>+/-9</t>
  </si>
  <si>
    <t>+/-2</t>
  </si>
  <si>
    <t>+/-6</t>
  </si>
  <si>
    <t>+/-7</t>
  </si>
  <si>
    <t>+/-5</t>
  </si>
  <si>
    <t>+/-13</t>
  </si>
  <si>
    <t>+/-11</t>
  </si>
  <si>
    <t>WOMEN 15 TO 50 YEARS OLD WHO HAD A BIRTH IN THE PAST 12 MONTHS (PER 1,000 WOMEN)</t>
  </si>
  <si>
    <t>R1303</t>
  </si>
  <si>
    <t xml:space="preserve">The total fertility rate (TFR) estimates the number of children a group of 1,000 women would have by the end of their childbearing years if they all experienced the same age-specific birth rates between ages 15-50 in a given year. This rate is used for comparisons among different population groups--for example, women in different geographical areas--as the rate accounts for differences in the age distribution in those areas. For example, if the estimate is 1800, divide by 1000 to get the average number of children (1.8) that would be born to a woman over her lifetime in a particular geography. </t>
  </si>
  <si>
    <t>+/-123</t>
  </si>
  <si>
    <t>+/-311</t>
  </si>
  <si>
    <t>+/-99</t>
  </si>
  <si>
    <t>+/-128</t>
  </si>
  <si>
    <t>+/-298</t>
  </si>
  <si>
    <t>+/-148</t>
  </si>
  <si>
    <t>+/-296</t>
  </si>
  <si>
    <t>+/-121</t>
  </si>
  <si>
    <t>+/-50</t>
  </si>
  <si>
    <t>+/-90</t>
  </si>
  <si>
    <t>+/-65</t>
  </si>
  <si>
    <t>+/-109</t>
  </si>
  <si>
    <t>+/-137</t>
  </si>
  <si>
    <t>+/-225</t>
  </si>
  <si>
    <t>+/-329</t>
  </si>
  <si>
    <t>+/-85</t>
  </si>
  <si>
    <t>+/-106</t>
  </si>
  <si>
    <t>+/-95</t>
  </si>
  <si>
    <t>+/-129</t>
  </si>
  <si>
    <t>+/-86</t>
  </si>
  <si>
    <t>+/-108</t>
  </si>
  <si>
    <t>+/-125</t>
  </si>
  <si>
    <t>+/-265</t>
  </si>
  <si>
    <t>+/-138</t>
  </si>
  <si>
    <t>+/-143</t>
  </si>
  <si>
    <t>+/-97</t>
  </si>
  <si>
    <t>+/-268</t>
  </si>
  <si>
    <t>+/-190</t>
  </si>
  <si>
    <t>+/-94</t>
  </si>
  <si>
    <t>+/-152</t>
  </si>
  <si>
    <t>+/-156</t>
  </si>
  <si>
    <t>+/-284</t>
  </si>
  <si>
    <t>+/-69</t>
  </si>
  <si>
    <t>+/-349</t>
  </si>
  <si>
    <t>+/-328</t>
  </si>
  <si>
    <t>+/-194</t>
  </si>
  <si>
    <t>+/-116</t>
  </si>
  <si>
    <t>+/-174</t>
  </si>
  <si>
    <t>+/-380</t>
  </si>
  <si>
    <t>+/-172</t>
  </si>
  <si>
    <t>+/-133</t>
  </si>
  <si>
    <t>+/-134</t>
  </si>
  <si>
    <t>+/-146</t>
  </si>
  <si>
    <t>+/-444</t>
  </si>
  <si>
    <t>+/-196</t>
  </si>
  <si>
    <t>+/-205</t>
  </si>
  <si>
    <t>+/-340</t>
  </si>
  <si>
    <t>+/-377</t>
  </si>
  <si>
    <t>+/-17</t>
  </si>
  <si>
    <t>TOTAL FERTILITY RATE (TFR) OF WOMEN  (PER 1,000 WOMEN)</t>
  </si>
  <si>
    <t>R1304</t>
  </si>
  <si>
    <t>PERCENT OF PEOPLE 25 YEARS AND OVER WHO HAVE COMPLETED HIGH SCHOOL (INCLUDES EQUIVALENCY)</t>
  </si>
  <si>
    <t>R1501</t>
  </si>
  <si>
    <t>PERCENT OF PEOPLE 25 YEARS AND OVER WHO HAVE COMPLETED A BACHELOR'S DEGREE</t>
  </si>
  <si>
    <t>R1502</t>
  </si>
  <si>
    <t>PERCENT OF PEOPLE 25 YEARS AND OVER WHO HAVE COMPLETED AN ADVANCED DEGREE</t>
  </si>
  <si>
    <t>R1503</t>
  </si>
  <si>
    <t>PERCENT OF PEOPLE 5 YEARS AND OVER WHO SPEAK A LANGUAGE OTHER THAN ENGLISH AT HOME</t>
  </si>
  <si>
    <t>R1601</t>
  </si>
  <si>
    <t>PERCENT OF PEOPLE 5 YEARS AND OVER WHO SPEAK SPANISH AT HOME</t>
  </si>
  <si>
    <t>R1602</t>
  </si>
  <si>
    <t>PERCENT OF PEOPLE 5 YEARS AND OVER WHO SPEAK ENGLISH LESS THAN "VERY WELL"</t>
  </si>
  <si>
    <t>R1603</t>
  </si>
  <si>
    <t>PERCENT OF PEOPLE BELOW POVERTY LEVEL IN THE PAST 12 MONTHS (FOR WHOM POVERTY STATUS IS DETERMINED)</t>
  </si>
  <si>
    <t>R1701</t>
  </si>
  <si>
    <t>PERCENT OF RELATED CHILDREN UNDER 18 YEARS BELOW POVERTY LEVEL IN THE PAST 12 MONTHS</t>
  </si>
  <si>
    <t>R1702</t>
  </si>
  <si>
    <t>PERCENT OF PEOPLE 65 YEARS AND OVER BELOW POVERTY LEVEL IN THE PAST 12 MONTHS</t>
  </si>
  <si>
    <t>R1703</t>
  </si>
  <si>
    <t>PERCENT OF CHILDREN UNDER 18 YEARS BELOW POVERTY LEVEL IN THE PAST 12 MONTHS (FOR WHOM POVERTY STATUS IS DETERMINED)</t>
  </si>
  <si>
    <t>R1704</t>
  </si>
  <si>
    <r>
      <t xml:space="preserve">The Census Bureau introduced a new set of disability questions in the 2008 ACS questionnaire. Accordingly, comparisons of disability data from 2008 or later with data from prior years are not recommended. For more information on these questions and their evaluation in the 2006 ACS Content Test, see the </t>
    </r>
    <r>
      <rPr>
        <u/>
        <sz val="11"/>
        <color rgb="FF0070C0"/>
        <rFont val="Aptos Narrow"/>
        <family val="2"/>
        <scheme val="minor"/>
      </rPr>
      <t>Evaluation Report Covering Disability</t>
    </r>
    <r>
      <rPr>
        <sz val="11"/>
        <color theme="1"/>
        <rFont val="Aptos Narrow"/>
        <family val="2"/>
        <scheme val="minor"/>
      </rPr>
      <t>.</t>
    </r>
  </si>
  <si>
    <t>PERCENT OF PEOPLE WITH A DISABILITY</t>
  </si>
  <si>
    <t>R1810</t>
  </si>
  <si>
    <t>+/-4.9</t>
  </si>
  <si>
    <t>EMPLOYMENT TO POPULATION RATIO FOR PEOPLE WITH A DISABILITY</t>
  </si>
  <si>
    <t>R1811</t>
  </si>
  <si>
    <t>+/-515</t>
  </si>
  <si>
    <t>+/-895</t>
  </si>
  <si>
    <t>+/-1,336</t>
  </si>
  <si>
    <t>+/-800</t>
  </si>
  <si>
    <t>+/-994</t>
  </si>
  <si>
    <t>+/-924</t>
  </si>
  <si>
    <t>+/-689</t>
  </si>
  <si>
    <t>+/-727</t>
  </si>
  <si>
    <t>+/-1,306</t>
  </si>
  <si>
    <t>+/-699</t>
  </si>
  <si>
    <t>+/-733</t>
  </si>
  <si>
    <t>+/-848</t>
  </si>
  <si>
    <t>+/-618</t>
  </si>
  <si>
    <t>+/-659</t>
  </si>
  <si>
    <t>+/-675</t>
  </si>
  <si>
    <t>+/-623</t>
  </si>
  <si>
    <t>+/-1,496</t>
  </si>
  <si>
    <t>+/-1,152</t>
  </si>
  <si>
    <t>+/-616</t>
  </si>
  <si>
    <t>+/-1,494</t>
  </si>
  <si>
    <t>+/-889</t>
  </si>
  <si>
    <t>+/-1,168</t>
  </si>
  <si>
    <t>+/-2,128</t>
  </si>
  <si>
    <t>+/-2,867</t>
  </si>
  <si>
    <t>+/-644</t>
  </si>
  <si>
    <t>+/-557</t>
  </si>
  <si>
    <t>+/-2,072</t>
  </si>
  <si>
    <t>+/-443</t>
  </si>
  <si>
    <t>+/-1,026</t>
  </si>
  <si>
    <t>+/-1,134</t>
  </si>
  <si>
    <t>+/-640</t>
  </si>
  <si>
    <t>+/-2,209</t>
  </si>
  <si>
    <t>+/-932</t>
  </si>
  <si>
    <t>+/-1,181</t>
  </si>
  <si>
    <t>+/-584</t>
  </si>
  <si>
    <t>+/-722</t>
  </si>
  <si>
    <t>+/-2,182</t>
  </si>
  <si>
    <t>+/-2,002</t>
  </si>
  <si>
    <t>+/-749</t>
  </si>
  <si>
    <t>+/-763</t>
  </si>
  <si>
    <t>+/-2,804</t>
  </si>
  <si>
    <t>+/-1,688</t>
  </si>
  <si>
    <t>+/-1,807</t>
  </si>
  <si>
    <t>+/-1,281</t>
  </si>
  <si>
    <t>+/-2,310</t>
  </si>
  <si>
    <t>+/-841</t>
  </si>
  <si>
    <t>+/-471</t>
  </si>
  <si>
    <t>+/-2,241</t>
  </si>
  <si>
    <t>+/-1,260</t>
  </si>
  <si>
    <t>+/-1,080</t>
  </si>
  <si>
    <t>+/-1,114</t>
  </si>
  <si>
    <t>+/-2,737</t>
  </si>
  <si>
    <t>MEDIAN HOUSEHOLD INCOME (IN 2022 INFLATION-ADJUSTED DOLLARS)</t>
  </si>
  <si>
    <t>R1901</t>
  </si>
  <si>
    <t>+/-757</t>
  </si>
  <si>
    <t>+/-1,560</t>
  </si>
  <si>
    <t>+/-1,244</t>
  </si>
  <si>
    <t>+/-1,324</t>
  </si>
  <si>
    <t>+/-1,775</t>
  </si>
  <si>
    <t>+/-1,109</t>
  </si>
  <si>
    <t>+/-1,049</t>
  </si>
  <si>
    <t>+/-1,070</t>
  </si>
  <si>
    <t>+/-1,144</t>
  </si>
  <si>
    <t>+/-768</t>
  </si>
  <si>
    <t>+/-598</t>
  </si>
  <si>
    <t>+/-949</t>
  </si>
  <si>
    <t>+/-914</t>
  </si>
  <si>
    <t>+/-1,825</t>
  </si>
  <si>
    <t>+/-883</t>
  </si>
  <si>
    <t>+/-1,411</t>
  </si>
  <si>
    <t>+/-1,877</t>
  </si>
  <si>
    <t>+/-844</t>
  </si>
  <si>
    <t>+/-795</t>
  </si>
  <si>
    <t>+/-3,366</t>
  </si>
  <si>
    <t>+/-867</t>
  </si>
  <si>
    <t>+/-2,214</t>
  </si>
  <si>
    <t>+/-1,187</t>
  </si>
  <si>
    <t>+/-2,352</t>
  </si>
  <si>
    <t>+/-1,178</t>
  </si>
  <si>
    <t>+/-1,014</t>
  </si>
  <si>
    <t>+/-825</t>
  </si>
  <si>
    <t>+/-1,584</t>
  </si>
  <si>
    <t>+/-901</t>
  </si>
  <si>
    <t>+/-1,850</t>
  </si>
  <si>
    <t>+/-2,288</t>
  </si>
  <si>
    <t>+/-927</t>
  </si>
  <si>
    <t>+/-2,741</t>
  </si>
  <si>
    <t>+/-815</t>
  </si>
  <si>
    <t>+/-2,996</t>
  </si>
  <si>
    <t>+/-1,231</t>
  </si>
  <si>
    <t>+/-683</t>
  </si>
  <si>
    <t>+/-797</t>
  </si>
  <si>
    <t>+/-2,285</t>
  </si>
  <si>
    <t>+/-3,402</t>
  </si>
  <si>
    <t>+/-1,183</t>
  </si>
  <si>
    <t>+/-2,332</t>
  </si>
  <si>
    <t>+/-1,400</t>
  </si>
  <si>
    <t>+/-1,710</t>
  </si>
  <si>
    <t>+/-2,905</t>
  </si>
  <si>
    <t>+/-2,375</t>
  </si>
  <si>
    <t>+/-1,435</t>
  </si>
  <si>
    <t>+/-1,589</t>
  </si>
  <si>
    <t>+/-1,404</t>
  </si>
  <si>
    <t>+/-13,498</t>
  </si>
  <si>
    <t>+/-207</t>
  </si>
  <si>
    <t>MEDIAN FAMILY INCOME (IN 2022 INFLATION-ADJUSTED DOLLARS)</t>
  </si>
  <si>
    <t>R1902</t>
  </si>
  <si>
    <t>PERCENT OF HOUSEHOLDS WITH RETIREMENT INCOME</t>
  </si>
  <si>
    <t>R1903</t>
  </si>
  <si>
    <t>PERCENT OF HOUSEHOLDS WITH CASH PUBLIC ASSISTANCE INCOME</t>
  </si>
  <si>
    <t>R1904</t>
  </si>
  <si>
    <t>+/-605</t>
  </si>
  <si>
    <t>+/-793</t>
  </si>
  <si>
    <t>+/-694</t>
  </si>
  <si>
    <t>+/-707</t>
  </si>
  <si>
    <t>+/-1,694</t>
  </si>
  <si>
    <t>+/-851</t>
  </si>
  <si>
    <t>+/-416</t>
  </si>
  <si>
    <t>+/-632</t>
  </si>
  <si>
    <t>+/-1,702</t>
  </si>
  <si>
    <t>+/-1,440</t>
  </si>
  <si>
    <t>+/-781</t>
  </si>
  <si>
    <t>+/-973</t>
  </si>
  <si>
    <t>+/-887</t>
  </si>
  <si>
    <t>+/-1,477</t>
  </si>
  <si>
    <t>+/-1,335</t>
  </si>
  <si>
    <t>+/-1,722</t>
  </si>
  <si>
    <t>+/-810</t>
  </si>
  <si>
    <t>+/-865</t>
  </si>
  <si>
    <t>+/-1,270</t>
  </si>
  <si>
    <t>+/-989</t>
  </si>
  <si>
    <t>+/-1,265</t>
  </si>
  <si>
    <t>+/-1,984</t>
  </si>
  <si>
    <t>+/-809</t>
  </si>
  <si>
    <t>+/-774</t>
  </si>
  <si>
    <t>+/-449</t>
  </si>
  <si>
    <t>+/-1,608</t>
  </si>
  <si>
    <t>+/-422</t>
  </si>
  <si>
    <t>+/-451</t>
  </si>
  <si>
    <t>+/-1,327</t>
  </si>
  <si>
    <t>+/-423</t>
  </si>
  <si>
    <t>+/-1,339</t>
  </si>
  <si>
    <t>+/-891</t>
  </si>
  <si>
    <t>+/-1,059</t>
  </si>
  <si>
    <t>+/-1,832</t>
  </si>
  <si>
    <t>+/-466</t>
  </si>
  <si>
    <t>+/-1,077</t>
  </si>
  <si>
    <t>+/-723</t>
  </si>
  <si>
    <t>+/-3,650</t>
  </si>
  <si>
    <t>+/-564</t>
  </si>
  <si>
    <t>+/-712</t>
  </si>
  <si>
    <t>+/-2,910</t>
  </si>
  <si>
    <t>+/-784</t>
  </si>
  <si>
    <t>+/-908</t>
  </si>
  <si>
    <t>+/-2,075</t>
  </si>
  <si>
    <t>+/-896</t>
  </si>
  <si>
    <t>+/-1,347</t>
  </si>
  <si>
    <t>+/-879</t>
  </si>
  <si>
    <t>+/-738</t>
  </si>
  <si>
    <t>+/-969</t>
  </si>
  <si>
    <t>+/-2,743</t>
  </si>
  <si>
    <t>+/-114</t>
  </si>
  <si>
    <t>MEDIAN EARNINGS FOR MALE FULL-TIME, YEAR-ROUND WORKERS (IN 2022 INFLATION-ADJUSTED DOLLARS)</t>
  </si>
  <si>
    <t>R2001</t>
  </si>
  <si>
    <t>+/-480</t>
  </si>
  <si>
    <t>+/-936</t>
  </si>
  <si>
    <t>+/-553</t>
  </si>
  <si>
    <t>+/-552</t>
  </si>
  <si>
    <t>+/-563</t>
  </si>
  <si>
    <t>+/-372</t>
  </si>
  <si>
    <t>+/-961</t>
  </si>
  <si>
    <t>+/-827</t>
  </si>
  <si>
    <t>+/-1,456</t>
  </si>
  <si>
    <t>+/-617</t>
  </si>
  <si>
    <t>+/-559</t>
  </si>
  <si>
    <t>+/-977</t>
  </si>
  <si>
    <t>+/-1,638</t>
  </si>
  <si>
    <t>+/-452</t>
  </si>
  <si>
    <t>+/-470</t>
  </si>
  <si>
    <t>+/-514</t>
  </si>
  <si>
    <t>+/-1,373</t>
  </si>
  <si>
    <t>+/-1,088</t>
  </si>
  <si>
    <t>+/-3,084</t>
  </si>
  <si>
    <t>+/-487</t>
  </si>
  <si>
    <t>+/-821</t>
  </si>
  <si>
    <t>+/-1,048</t>
  </si>
  <si>
    <t>+/-641</t>
  </si>
  <si>
    <t>+/-530</t>
  </si>
  <si>
    <t>+/-521</t>
  </si>
  <si>
    <t>+/-602</t>
  </si>
  <si>
    <t>+/-1,210</t>
  </si>
  <si>
    <t>+/-510</t>
  </si>
  <si>
    <t>+/-995</t>
  </si>
  <si>
    <t>+/-397</t>
  </si>
  <si>
    <t>+/-519</t>
  </si>
  <si>
    <t>+/-759</t>
  </si>
  <si>
    <t>+/-1,770</t>
  </si>
  <si>
    <t>+/-1,520</t>
  </si>
  <si>
    <t>+/-766</t>
  </si>
  <si>
    <t>+/-754</t>
  </si>
  <si>
    <t>+/-2,818</t>
  </si>
  <si>
    <t>+/-971</t>
  </si>
  <si>
    <t>+/-2,558</t>
  </si>
  <si>
    <t>+/-560</t>
  </si>
  <si>
    <t>+/-465</t>
  </si>
  <si>
    <t>+/-663</t>
  </si>
  <si>
    <t>+/-776</t>
  </si>
  <si>
    <t>+/-958</t>
  </si>
  <si>
    <t>+/-931</t>
  </si>
  <si>
    <t>+/-2,397</t>
  </si>
  <si>
    <t>+/-89</t>
  </si>
  <si>
    <t>MEDIAN EARNINGS FOR FEMALE FULL-TIME, YEAR-ROUND WORKERS (IN 2022 INFLATION-ADJUSTED DOLLARS)</t>
  </si>
  <si>
    <t>R2002</t>
  </si>
  <si>
    <t>PERCENT OF THE CIVILIAN POPULATION 18 YEARS AND OVER WHO ARE VETERANS</t>
  </si>
  <si>
    <t>R2101</t>
  </si>
  <si>
    <t>PERCENT OF HOUSEHOLDS THAT RECEIVE FOOD STAMPS/SNAP</t>
  </si>
  <si>
    <t>R2201</t>
  </si>
  <si>
    <t>PERCENT OF PEOPLE 16 TO 64 YEARS WHO ARE IN THE LABOR FORCE (INCLUDING ARMED FORCES)</t>
  </si>
  <si>
    <t>R2301</t>
  </si>
  <si>
    <t>+/-6.6</t>
  </si>
  <si>
    <t>PERCENT OF CHILDREN UNDER 6 YEARS OLD WITH ALL PARENTS IN THE LABOR FORCE</t>
  </si>
  <si>
    <t>R2302</t>
  </si>
  <si>
    <t>EMPLOYMENT/POPULATION RATIO FOR THE CIVILIAN POPULATION 16 TO 64 YEARS OLD</t>
  </si>
  <si>
    <t>R2303</t>
  </si>
  <si>
    <r>
      <t xml:space="preserve">Starting with 2013 data products, same-sex married couples are shown along with all married couples. For more information, see: </t>
    </r>
    <r>
      <rPr>
        <u/>
        <sz val="11"/>
        <color rgb="FF0070C0"/>
        <rFont val="Aptos Narrow"/>
        <family val="2"/>
        <scheme val="minor"/>
      </rPr>
      <t>User Notes</t>
    </r>
    <r>
      <rPr>
        <sz val="11"/>
        <color theme="1"/>
        <rFont val="Aptos Narrow"/>
        <family val="2"/>
        <scheme val="minor"/>
      </rPr>
      <t>.</t>
    </r>
  </si>
  <si>
    <t>PERCENT OF MARRIED-COUPLE FAMILIES WITH BOTH HUSBAND AND WIFE IN THE LABOR FORCE</t>
  </si>
  <si>
    <t>R2304</t>
  </si>
  <si>
    <t>Occupation titles and their 4-digit codes are based on the 2018 Standard Occupational Classification.</t>
  </si>
  <si>
    <t>PERCENT OF CIVILIAN EMPLOYED POPULATION 16 YEARS AND OVER IN MANAGEMENT, BUSINESS, AND FINANCIAL OCCUPATIONS</t>
  </si>
  <si>
    <t>R2401</t>
  </si>
  <si>
    <t>PERCENT OF CIVILIAN EMPLOYED POPULATION 16 YEARS AND OVER IN SERVICE OCCUPATIONS</t>
  </si>
  <si>
    <t>R2403</t>
  </si>
  <si>
    <t>PERCENT OF CIVILIAN EMPLOYED POPULATION 16 YEARS AND OVER IN THE MANUFACTURING INDUSTRY</t>
  </si>
  <si>
    <t>R2404</t>
  </si>
  <si>
    <t>Industry titles and their 4-digit codes are based on the 2017 North American Industry Classification System. The Industry categories adhere to the guidelines issued in Clarification Memorandum No. 2, "NAICS Alternate Aggregation Structure for Use By U.S. Statistical Agencies," issued by the Office of Management and Budget.</t>
  </si>
  <si>
    <t>PERCENT OF CIVILIAN EMPLOYED POPULATION 16 YEARS AND OVER IN THE INFORMATION INDUSTRY</t>
  </si>
  <si>
    <t>R2405</t>
  </si>
  <si>
    <t>PERCENT OF CIVILIAN EMPLOYED POPULATION 16 YEARS AND OVER WHO WERE PRIVATE WAGE AND SALARY WORKERS</t>
  </si>
  <si>
    <t>R2406</t>
  </si>
  <si>
    <t>PERCENT OF CIVILIAN EMPLOYED POPULATION 16 YEARS AND OVER IN COMPUTER, ENGINEERING, AND SCIENCE OCCUPATIONS</t>
  </si>
  <si>
    <t>R2407</t>
  </si>
  <si>
    <t>PERCENT OF CIVILIAN EMPLOYED POPULATION 16 YEARS AND OVER IN HEALTHCARE PRACTITIONERS AND TECHNICAL OCCUPATIONS</t>
  </si>
  <si>
    <t>R2408</t>
  </si>
  <si>
    <t>PERCENT OF HOUSING UNITS THAT ARE MOBILE HOMES</t>
  </si>
  <si>
    <t>R2501</t>
  </si>
  <si>
    <t>PERCENT OF HOUSING UNITS THAT WERE BUILT IN 2020 OR LATER</t>
  </si>
  <si>
    <t>R2502</t>
  </si>
  <si>
    <t>PERCENT OF HOUSING UNITS THAT WERE BUILT IN 1939 OR EARLIER</t>
  </si>
  <si>
    <t>R2503</t>
  </si>
  <si>
    <t>PERCENT OF OCCUPIED HOUSING UNITS THAT WERE MOVED INTO IN 2021 OR LATER</t>
  </si>
  <si>
    <t>R2504</t>
  </si>
  <si>
    <t>PERCENT OF OCCUPIED HOUSING UNITS WITH GAS AS PRINCIPAL HEATING FUEL</t>
  </si>
  <si>
    <t>R2505</t>
  </si>
  <si>
    <t>PERCENT OF OCCUPIED HOUSING UNITS WITH ELECTRICITY AS PRINCIPAL HEATING FUEL</t>
  </si>
  <si>
    <t>R2506</t>
  </si>
  <si>
    <t>PERCENT OF OCCUPIED HOUSING UNITS WITH FUEL OIL, KEROSENE, ETC. AS PRINCIPAL HEATING FUEL</t>
  </si>
  <si>
    <t>R2507</t>
  </si>
  <si>
    <t>PERCENT OF OCCUPIED HOUSING UNITS WITH 1.01 OR MORE OCCUPANTS PER ROOM</t>
  </si>
  <si>
    <t>R2509</t>
  </si>
  <si>
    <t>+/-2,736</t>
  </si>
  <si>
    <t>+/-2,357</t>
  </si>
  <si>
    <t>+/-3,010</t>
  </si>
  <si>
    <t>+/-2,080</t>
  </si>
  <si>
    <t>+/-2,298</t>
  </si>
  <si>
    <t>+/-2,572</t>
  </si>
  <si>
    <t>+/-2,774</t>
  </si>
  <si>
    <t>+/-1,844</t>
  </si>
  <si>
    <t>+/-3,283</t>
  </si>
  <si>
    <t>+/-1,866</t>
  </si>
  <si>
    <t>+/-2,324</t>
  </si>
  <si>
    <t>+/-2,019</t>
  </si>
  <si>
    <t>+/-2,920</t>
  </si>
  <si>
    <t>+/-5,279</t>
  </si>
  <si>
    <t>+/-3,047</t>
  </si>
  <si>
    <t>+/-5,101</t>
  </si>
  <si>
    <t>+/-1,392</t>
  </si>
  <si>
    <t>+/-1,738</t>
  </si>
  <si>
    <t>+/-1,940</t>
  </si>
  <si>
    <t>+/-2,799</t>
  </si>
  <si>
    <t>+/-1,356</t>
  </si>
  <si>
    <t>+/-2,083</t>
  </si>
  <si>
    <t>+/-2,559</t>
  </si>
  <si>
    <t>+/-4,893</t>
  </si>
  <si>
    <t>+/-7,001</t>
  </si>
  <si>
    <t>+/-1,891</t>
  </si>
  <si>
    <t>+/-7,556</t>
  </si>
  <si>
    <t>+/-2,081</t>
  </si>
  <si>
    <t>+/-6,274</t>
  </si>
  <si>
    <t>+/-4,487</t>
  </si>
  <si>
    <t>+/-3,892</t>
  </si>
  <si>
    <t>+/-1,592</t>
  </si>
  <si>
    <t>+/-3,008</t>
  </si>
  <si>
    <t>+/-6,114</t>
  </si>
  <si>
    <t>+/-4,796</t>
  </si>
  <si>
    <t>+/-4,378</t>
  </si>
  <si>
    <t>+/-3,070</t>
  </si>
  <si>
    <t>+/-3,138</t>
  </si>
  <si>
    <t>+/-3,573</t>
  </si>
  <si>
    <t>+/-2,759</t>
  </si>
  <si>
    <t>+/-4,757</t>
  </si>
  <si>
    <t>+/-3,727</t>
  </si>
  <si>
    <t>+/-3,783</t>
  </si>
  <si>
    <t>+/-4,485</t>
  </si>
  <si>
    <t>+/-4,869</t>
  </si>
  <si>
    <t>+/-4,603</t>
  </si>
  <si>
    <t>+/-4,606</t>
  </si>
  <si>
    <t>+/-21,101</t>
  </si>
  <si>
    <t>+/-2,271</t>
  </si>
  <si>
    <t>+/-11,432</t>
  </si>
  <si>
    <t>+/-622</t>
  </si>
  <si>
    <t>MEDIAN HOUSING VALUE OF OWNER-OCCUPIED HOUSING UNITS (DOLLARS)</t>
  </si>
  <si>
    <t>R2510</t>
  </si>
  <si>
    <t>+/-12</t>
  </si>
  <si>
    <t>+/-15</t>
  </si>
  <si>
    <t>+/-24</t>
  </si>
  <si>
    <t>+/-22</t>
  </si>
  <si>
    <t>+/-18</t>
  </si>
  <si>
    <t>+/-23</t>
  </si>
  <si>
    <t>+/-35</t>
  </si>
  <si>
    <t>+/-39</t>
  </si>
  <si>
    <t>+/-25</t>
  </si>
  <si>
    <t>+/-21</t>
  </si>
  <si>
    <t>+/-34</t>
  </si>
  <si>
    <t>+/-30</t>
  </si>
  <si>
    <t>+/-19</t>
  </si>
  <si>
    <t>+/-56</t>
  </si>
  <si>
    <t>+/-46</t>
  </si>
  <si>
    <t>+/-29</t>
  </si>
  <si>
    <t>+/-55</t>
  </si>
  <si>
    <t>+/-87</t>
  </si>
  <si>
    <t>MEDIAN MONTHLY HOUSING COSTS FOR OWNER-OCCUPIED HOUSING UNITS WITH A MORTGAGE (DOLLARS)</t>
  </si>
  <si>
    <t>R2511</t>
  </si>
  <si>
    <t>PERCENT OF OCCUPIED HOUSING UNITS THAT ARE OWNER-OCCUPIED</t>
  </si>
  <si>
    <t>R2512</t>
  </si>
  <si>
    <t>PERCENT OF MORTGAGED OWNERS SPENDING 30 PERCENT OR MORE OF HOUSEHOLD INCOME ON SELECTED MONTHLY OWNER COSTS</t>
  </si>
  <si>
    <t>R2513</t>
  </si>
  <si>
    <t>+/-14</t>
  </si>
  <si>
    <t>+/-20</t>
  </si>
  <si>
    <t>+/-16</t>
  </si>
  <si>
    <t>+/-26</t>
  </si>
  <si>
    <t>+/-27</t>
  </si>
  <si>
    <t>+/-42</t>
  </si>
  <si>
    <t>+/-31</t>
  </si>
  <si>
    <t>+/-38</t>
  </si>
  <si>
    <t>+/-37</t>
  </si>
  <si>
    <t>MEDIAN MONTHLY HOUSING COSTS FOR RENTER-OCCUPIED HOUSING UNITS (DOLLARS)</t>
  </si>
  <si>
    <t>R2514</t>
  </si>
  <si>
    <t>PERCENT OF RENTER-OCCUPIED UNITS SPENDING 30 PERCENT OR MORE OF HOUSEHOLD INCOME ON RENT AND UTILITIES</t>
  </si>
  <si>
    <t>R2515</t>
  </si>
  <si>
    <t>PERCENT WITHOUT HEALTH INSURANCE COVERAGE</t>
  </si>
  <si>
    <t>R2701</t>
  </si>
  <si>
    <t>PERCENT OF CHILDREN WITHOUT HEALTH INSURANCE COVERAGE</t>
  </si>
  <si>
    <t>R2702</t>
  </si>
  <si>
    <r>
      <t xml:space="preserve">or the user note regarding changes in the 2016 questions located at </t>
    </r>
    <r>
      <rPr>
        <u/>
        <sz val="11"/>
        <color rgb="FF0070C0"/>
        <rFont val="Aptos Narrow"/>
        <family val="2"/>
        <scheme val="minor"/>
      </rPr>
      <t>https://www.census.gov/programs-surveys/acs/technical-documentation/user-notes/2017-03.html</t>
    </r>
    <r>
      <rPr>
        <sz val="11"/>
        <color theme="1"/>
        <rFont val="Aptos Narrow"/>
        <family val="2"/>
        <scheme val="minor"/>
      </rPr>
      <t>.</t>
    </r>
  </si>
  <si>
    <r>
      <t xml:space="preserve">Caution should be used when comparing data for computer and Internet use before and after 2016. Changes in 2016 to the questions involving the wording as well as the response options resulted in changed response patterns in the data. Most noticeable are increases in overall computer ownership or use, the total of Internet subscriptions, satellite subscriptions, and cellular data plans for a smartphone or other mobile device. For more detailed information about these changes, see the 2016 American Community Survey Content Test Report for Computer and Internet Use located at </t>
    </r>
    <r>
      <rPr>
        <u/>
        <sz val="11"/>
        <color rgb="FF0070C0"/>
        <rFont val="Aptos Narrow"/>
        <family val="2"/>
        <scheme val="minor"/>
      </rPr>
      <t>https://www.census.gov/library/working-papers/2017/acs/2017_Lewis_01.html</t>
    </r>
  </si>
  <si>
    <t xml:space="preserve">An Internet "subscription" refers to a type of service that someone pays for to access the Internet such as a cellular data plan, broadband such as cable, fiber optic or DSL, or other type of service. This will normally refer to a service that someone is billed for directly for Internet alone or sometimes as part of a bundle.                                                                                                                        </t>
  </si>
  <si>
    <t>The category "with a broadband Internet subscription" refers to those who said "Yes" to at least one of the following types of Internet subscriptions:  Broadband such as cable, fiber optic, or DSL; a cellular data plan; satellite; a fixed wireless subscription; or other non-dial up subscription types.</t>
  </si>
  <si>
    <t>Data about computer and Internet use were collected by asking respondents to select "Yes" or "No" to each type of computer and each type of Internet subscription. Therefore, respondents were able to select more than one type of computer and more than one type of Internet subscription.</t>
  </si>
  <si>
    <t>PERCENT OF HOUSEHOLDS WITH A BROADBAND INTERNET SUBSCRIPTION</t>
  </si>
  <si>
    <t>R2801</t>
  </si>
  <si>
    <t>Table Number</t>
  </si>
  <si>
    <t>Table Name</t>
  </si>
  <si>
    <t>(Click on the table number to go to corresponding table)</t>
  </si>
  <si>
    <t>(To return to this "Titles" worksheet, you must select this worksheet again)</t>
  </si>
  <si>
    <t>R201</t>
  </si>
  <si>
    <t>Percent of the Total Population Who Are White Alone</t>
  </si>
  <si>
    <t>R202</t>
  </si>
  <si>
    <t>Percent of the Total Population Who Are Black or African American Alone</t>
  </si>
  <si>
    <t>R203</t>
  </si>
  <si>
    <t>Percent of the Total Population Who Are American Indian and Alaska Native Alone</t>
  </si>
  <si>
    <t>R204</t>
  </si>
  <si>
    <t>Percent of the Total Population Who Are Asian Alone</t>
  </si>
  <si>
    <t>R205</t>
  </si>
  <si>
    <t>Percent of the Total Population Who Are Native Hawaiian and Other Pacific Islander Alone</t>
  </si>
  <si>
    <t>R206</t>
  </si>
  <si>
    <t>Percent of the Total Population Who Are Some Other Race Alone</t>
  </si>
  <si>
    <t>R207</t>
  </si>
  <si>
    <t>Percent of the Total Population Who Are Two or More Races</t>
  </si>
  <si>
    <t>R208</t>
  </si>
  <si>
    <t>Percent of the Total Population Who Are Two or More Races Excluding Some Other Race</t>
  </si>
  <si>
    <t>R209</t>
  </si>
  <si>
    <t>Percent of the Total Population Who Are White Alone, Not Hispanic or Latino</t>
  </si>
  <si>
    <t>R501</t>
  </si>
  <si>
    <t>Percent of People Who Are Foreign-Born</t>
  </si>
  <si>
    <t>R502</t>
  </si>
  <si>
    <t>Percent of Foreign-Born People Born in Europe</t>
  </si>
  <si>
    <t>R503</t>
  </si>
  <si>
    <t>Percent of Foreign-Born People Born in Asia</t>
  </si>
  <si>
    <t>R504</t>
  </si>
  <si>
    <t>Percent of Foreign-Born People Born in Latin America</t>
  </si>
  <si>
    <t>R505</t>
  </si>
  <si>
    <t>Percent of Foreign-Born People Born in Mexico</t>
  </si>
  <si>
    <t>R601</t>
  </si>
  <si>
    <t>Percent of the Native Population Born in Their State of Residence (Including Puerto Rico)</t>
  </si>
  <si>
    <t>R701</t>
  </si>
  <si>
    <t>Percent of People 1 Year and Over Who Lived in a Different House in Either the U.S. or Puerto Rico 1 Year Ago</t>
  </si>
  <si>
    <t>R702</t>
  </si>
  <si>
    <t>Percent of People 1 Year and Over Who Lived in a Different House Within the Same State (Including Puerto Rico) 1 Year Ago</t>
  </si>
  <si>
    <t>R703</t>
  </si>
  <si>
    <t>Percent of People 1 Year and Over Who Lived in a Different State (Including Puerto Rico) 1 Year Ago</t>
  </si>
  <si>
    <t>R801</t>
  </si>
  <si>
    <t>Mean Travel Time to Work of Workers 16 Years and Over Who Did Not Work From Home (Minutes)</t>
  </si>
  <si>
    <t>R802</t>
  </si>
  <si>
    <t>Percent of Workers 16 Years and Over Who Traveled to Work by Car, Truck, or Van--Drove Alone</t>
  </si>
  <si>
    <t>R803</t>
  </si>
  <si>
    <t>Percent of Workers 16 Years and Over Who Traveled to Work by Car, Truck, or Van--Carpooled</t>
  </si>
  <si>
    <t>R804</t>
  </si>
  <si>
    <t>Percent of Workers 16 Years and Over Who Traveled to Work by Public Transportation (Excluding Taxicab)</t>
  </si>
  <si>
    <t>R805</t>
  </si>
  <si>
    <t>Percent of Workers 16 Years and Over Who Worked Outside County of Residence</t>
  </si>
  <si>
    <t>Percent of Grandparents Responsible for Their Grandchildren Among All Grandparents Living With Their Grandchildren Under 18</t>
  </si>
  <si>
    <t>Percent of Households That Are Married-Couple Families</t>
  </si>
  <si>
    <t>Percent of Households That Are Married-Couple Families with Own Children Under 18 Years</t>
  </si>
  <si>
    <t>Percent of Households with One or More People Under 18 Years</t>
  </si>
  <si>
    <t>Percent of Households with One or More People 65 Years and Over</t>
  </si>
  <si>
    <t>Average Household Size</t>
  </si>
  <si>
    <t>Percent of Households That Are Multigenerational</t>
  </si>
  <si>
    <t>Percent of Men 15 Years and Over Who Were Never Married</t>
  </si>
  <si>
    <t>Percent of Women 15 Years and Over Who Were Never Married</t>
  </si>
  <si>
    <t>Ratio of Unmarried Men 15 to 44 Years Per 100 Unmarried Women 15 to 44 Years</t>
  </si>
  <si>
    <t>Median Age At First Marriage for Men</t>
  </si>
  <si>
    <t>Median Age At First Marriage for Women</t>
  </si>
  <si>
    <t>Marriage Rate Per 1,000 Women 15 Years and Over (Marriages in the Last Year Per 1,000 Women)</t>
  </si>
  <si>
    <t>Marriage Rate Per 1,000 Men 15 Years and Over (Marriages in the Last Year Per 1,000 Men)</t>
  </si>
  <si>
    <t>Divorce Rate Per 1,000 Women 15 Years and Over (Divorces in the Last Year Per 1,000 Women)</t>
  </si>
  <si>
    <t>Divorce Rate Per 1,000 Men 15 Years and Over (Divorces in the Last Year Per 1,000 Men)</t>
  </si>
  <si>
    <t>Women 15 to 50 Years Old Who Had a Birth in the Past 12 Months (Per 1,000 Women)</t>
  </si>
  <si>
    <t>Total Fertility Rate (TFR) of Women (Per 1,000 Women)</t>
  </si>
  <si>
    <t>Percent of People 25 Years and Over Who Have Completed High School (Includes Equivalency)</t>
  </si>
  <si>
    <t>Percent of People 25 Years and Over Who Have Completed a Bachelor's Degree</t>
  </si>
  <si>
    <t>Percent of People 25 Years and Over Who Have Completed An Advanced Degree</t>
  </si>
  <si>
    <t>Percent of People 5 Years and Over Who Speak a Language Other Than English At Home</t>
  </si>
  <si>
    <t>Percent of People 5 Years and Over Who Speak Spanish At Home</t>
  </si>
  <si>
    <t>Percent of People 5 Years and Over Who Speak English Less Than "Very Well"</t>
  </si>
  <si>
    <t>Percent of People Below Poverty Level in the Past 12 Months (for Whom Poverty Status Is Determined)</t>
  </si>
  <si>
    <t>Percent of Related Children Under 18 Years Below Poverty Level in the Past 12 Months</t>
  </si>
  <si>
    <t>Percent of People 65 Years and Over Below Poverty Level in the Past 12 Months</t>
  </si>
  <si>
    <t>Percent of Children Under 18 Years Below Poverty Level in the Past 12 Months (for Whom Poverty Status Is Determined)</t>
  </si>
  <si>
    <t>Percent of People with a Disability</t>
  </si>
  <si>
    <t>Employment to Population Ratio for People with a Disability</t>
  </si>
  <si>
    <t>Median Household Income</t>
  </si>
  <si>
    <t>Median Family Income</t>
  </si>
  <si>
    <t>Percent of Households with Retirement Income</t>
  </si>
  <si>
    <t>Percent of Households with Cash Public Assistance Income</t>
  </si>
  <si>
    <t>Median Earnings for Male Full-Time, Year-Round Workers</t>
  </si>
  <si>
    <t>Median Earnings for Female Full-Time, Year-Round Workers</t>
  </si>
  <si>
    <t>Percent of the Civilian Population 18 Years and Over Who Are Veterans</t>
  </si>
  <si>
    <t>Percent of Households That Receive Food Stamps/SNAP</t>
  </si>
  <si>
    <t>Percent of People 16 to 64 Years Who Are in the Labor Force (Including Armed Forces)</t>
  </si>
  <si>
    <t>Percent of Children Under 6 Years Old with All Parents in the Labor Force</t>
  </si>
  <si>
    <t>Employment/Population Ratio for the Civilian Population 16 to 64 Years Old</t>
  </si>
  <si>
    <t>Percent of Married-Couple Families with Both Husband and Wife in the Labor Force</t>
  </si>
  <si>
    <t>Percent of Civilian Employed Population 16 Years and Over in Management, Business, and Financial Occupations</t>
  </si>
  <si>
    <t>Percent of Civilian Employed Population 16 Years and Over in Service Occupations</t>
  </si>
  <si>
    <t>Percent of Civilian Employed Population 16 Years and Over in the Manufacturing Industry</t>
  </si>
  <si>
    <t>Percent of Civilian Employed Population 16 Years and Over in the Information Industry</t>
  </si>
  <si>
    <t>Percent of Civilian Employed Population 16 Years and Over Who Were Private Wage and Salary Workers</t>
  </si>
  <si>
    <t>Percent of Civilian Employed Population 16 Years and Over in Computer, Engineering, and Science Occupations</t>
  </si>
  <si>
    <t>Percent of Civilian Employed Population 16 Years and Over in Healthcare Practitioners and Technical Occupations</t>
  </si>
  <si>
    <t>Percent of Housing Units That Are Mobile Homes</t>
  </si>
  <si>
    <t>Percent of Housing Units That Were Built in 2020 or Later</t>
  </si>
  <si>
    <t>Percent of Housing Units That Were Built in 1939 or Earlier</t>
  </si>
  <si>
    <t>Percent of Occupied Housing Units That Were Moved Into in 2021 or Later</t>
  </si>
  <si>
    <t>Percent of Occupied Housing Units with Gas As Principal Heating Fuel</t>
  </si>
  <si>
    <t>Percent of Occupied Housing Units with Electricity As Principal Heating Fuel</t>
  </si>
  <si>
    <t>Percent of Occupied Housing Units with Fuel Oil, Kerosene, Etc. As Principal Heating Fuel</t>
  </si>
  <si>
    <t>Percent of Occupied Housing Units with 1.01 or More Occupants Per Room</t>
  </si>
  <si>
    <t>Median Housing Value of Owner-Occupied Housing Units (Dollars)</t>
  </si>
  <si>
    <t>Median Monthly Housing Costs for Owner-Occupied Housing Units with a Mortgage (Dollars)</t>
  </si>
  <si>
    <t>Percent of Occupied Housing Units That Are Owner-Occupied</t>
  </si>
  <si>
    <t>Percent of Mortgaged Owners Spending 30 Percent or More of Household Income On Selected Monthly Owner Costs</t>
  </si>
  <si>
    <t>Median Monthly Housing Costs for Renter-Occupied Housing Units (Dollars)</t>
  </si>
  <si>
    <t>Percent of Renter-Occupied Units Spending 30 Percent or More of Household Income On Rent and Utilities</t>
  </si>
  <si>
    <t>Percent without Health Insurance Coverage</t>
  </si>
  <si>
    <t>Percent of Children without Health Insurance Coverage</t>
  </si>
  <si>
    <t>Percent of Households with a Broadband Internet Subscription</t>
  </si>
  <si>
    <t>Read Me:</t>
  </si>
  <si>
    <t>The Ranking tables allow data users to compare national and state estimates to each other for selected American Community Survey (ACS) estimates.  In addition, the results for the statistical testing is also provided so that data users may determine whether a difference between two areas is statistically significant.  The current dissemination platform for ACS, data.census.gov, currently does not have this functionality.    Therefore, the ACS Ranking tables are released in this tool.  Ranking tables are available on the FTP site.</t>
  </si>
  <si>
    <t>The ACS dissemination platform, data.census.gov, is located here:</t>
  </si>
  <si>
    <t>https://data.census.gov/</t>
  </si>
  <si>
    <t>What is data.census.gov?</t>
  </si>
  <si>
    <t>https://www.census.gov/data/what-is-data-census-gov.html</t>
  </si>
  <si>
    <t>Tutorials on data.census.gov:</t>
  </si>
  <si>
    <t>https://www.census.gov/data/what-is-data-census-gov/guidance-for-data-users/video-tutorials.html</t>
  </si>
  <si>
    <t>Webinars on how to use data.census.gov:</t>
  </si>
  <si>
    <t>https://www.census.gov/data/what-is-data-census-gov/guidance-for-data-users/webinars.html</t>
  </si>
  <si>
    <t>Explanation of this spreadsheet:</t>
  </si>
  <si>
    <t>Ranking tables display estimates for the Nation, 50 states, the District of Columbia, and Puerto Rico.  Statistical testing is also available to allow data users to compare a state against the other geographies.  
To use, simply select a geography from the "Select a Geography" cell (highlighted in blue).  Note, if you click on the blue cell, a drop down arrow will appear on the right hand side of the cell, allowing you to choose a geography.  The estimate and margin of error (in the orange boxes) will automatically update, as will the column labelled "Statistical Significance".  Any geographies that are not significantly different will change to say "Not Significantly Different" and will be highlighted in light red.  The geography selected will say "Geography Selected" and will be gray.  Note that ACS data uses a 90% confidence level margin of error.</t>
  </si>
  <si>
    <t>A list of the Ranking Tables may be found here:</t>
  </si>
  <si>
    <t>https://www.census.gov/acs/www/data/data-tables-and-tools/ranking-tables/</t>
  </si>
  <si>
    <t>2022 American Community Survey 1-Year Estimates Ranking 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</si>
</sst>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7" x14ac:knownFonts="1">
    <font>
      <sz val="11"/>
      <color theme="1"/>
      <name val="Aptos Narrow"/>
      <family val="2"/>
      <scheme val="minor"/>
    </font>
    <font>
      <b/>
      <sz val="11"/>
      <color theme="1"/>
      <name val="Aptos Narrow"/>
      <family val="2"/>
      <scheme val="minor"/>
    </font>
    <font>
      <u/>
      <sz val="11"/>
      <color theme="4" tint="-0.249977111117893"/>
      <name val="Aptos Narrow"/>
      <family val="2"/>
      <scheme val="minor"/>
    </font>
    <font>
      <u/>
      <sz val="11"/>
      <color rgb="FF0070C0"/>
      <name val="Aptos Narrow"/>
      <family val="2"/>
      <scheme val="minor"/>
    </font>
    <font>
      <sz val="11"/>
      <name val="Aptos Narrow"/>
      <family val="2"/>
      <scheme val="minor"/>
    </font>
    <font>
      <u/>
      <sz val="11"/>
      <color theme="10"/>
      <name val="Aptos Narrow"/>
      <family val="2"/>
      <scheme val="minor"/>
    </font>
    <font>
      <sz val="11"/>
      <color theme="1"/>
      <name val="Aptos Narrow"/>
      <family val="2"/>
      <scheme val="minor"/>
    </font>
    <font>
      <b/>
      <sz val="18"/>
      <color theme="1"/>
      <name val="Times New Roman"/>
      <family val="1"/>
    </font>
    <font>
      <sz val="10"/>
      <name val="MS Sans Serif"/>
      <family val="2"/>
    </font>
    <font>
      <b/>
      <u/>
      <sz val="12"/>
      <name val="Times New Roman"/>
      <family val="1"/>
    </font>
    <font>
      <sz val="10"/>
      <name val="Arial"/>
      <family val="2"/>
    </font>
    <font>
      <sz val="12"/>
      <color indexed="14"/>
      <name val="Times New Roman"/>
      <family val="1"/>
    </font>
    <font>
      <u/>
      <sz val="10"/>
      <color indexed="12"/>
      <name val="MS Sans Serif"/>
      <family val="2"/>
    </font>
    <font>
      <u/>
      <sz val="12"/>
      <color indexed="12"/>
      <name val="Times New Roman"/>
      <family val="1"/>
    </font>
    <font>
      <sz val="12"/>
      <name val="Times New Roman"/>
      <family val="1"/>
    </font>
    <font>
      <sz val="11"/>
      <color theme="3"/>
      <name val="Aptos Narrow"/>
      <family val="2"/>
      <scheme val="minor"/>
    </font>
    <font>
      <sz val="12"/>
      <color theme="1"/>
      <name val="Times New Roman"/>
      <family val="1"/>
    </font>
  </fonts>
  <fills count="6">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92D050"/>
        <bgColor indexed="64"/>
      </patternFill>
    </fill>
  </fills>
  <borders count="11">
    <border>
      <left/>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s>
  <cellStyleXfs count="7">
    <xf numFmtId="0" fontId="0" fillId="0" borderId="0"/>
    <xf numFmtId="0" fontId="5" fillId="0" borderId="0" applyNumberFormat="0" applyFill="0" applyBorder="0" applyAlignment="0" applyProtection="0"/>
    <xf numFmtId="0" fontId="6" fillId="0" borderId="0"/>
    <xf numFmtId="0" fontId="8" fillId="0" borderId="0"/>
    <xf numFmtId="0" fontId="10" fillId="0" borderId="0"/>
    <xf numFmtId="0" fontId="12" fillId="0" borderId="0" applyNumberFormat="0" applyFill="0" applyBorder="0" applyAlignment="0" applyProtection="0"/>
    <xf numFmtId="0" fontId="8" fillId="0" borderId="0"/>
  </cellStyleXfs>
  <cellXfs count="56">
    <xf numFmtId="0" fontId="0" fillId="0" borderId="0" xfId="0"/>
    <xf numFmtId="2" fontId="0" fillId="0" borderId="0" xfId="0" applyNumberFormat="1"/>
    <xf numFmtId="0" fontId="0" fillId="0" borderId="0" xfId="0" applyAlignment="1">
      <alignment wrapText="1"/>
    </xf>
    <xf numFmtId="0" fontId="0" fillId="0" borderId="1" xfId="0" applyBorder="1"/>
    <xf numFmtId="0" fontId="0" fillId="3" borderId="2" xfId="0" applyFill="1" applyBorder="1" applyAlignment="1">
      <alignment horizontal="center"/>
    </xf>
    <xf numFmtId="164" fontId="0" fillId="3" borderId="2" xfId="0" applyNumberFormat="1" applyFill="1" applyBorder="1"/>
    <xf numFmtId="0" fontId="0" fillId="3" borderId="2" xfId="0" applyFill="1" applyBorder="1"/>
    <xf numFmtId="0" fontId="0" fillId="3" borderId="3" xfId="0" applyFill="1" applyBorder="1"/>
    <xf numFmtId="0" fontId="0" fillId="0" borderId="4" xfId="0" applyBorder="1"/>
    <xf numFmtId="0" fontId="0" fillId="3" borderId="0" xfId="0" applyFill="1" applyAlignment="1">
      <alignment horizontal="center"/>
    </xf>
    <xf numFmtId="164" fontId="0" fillId="3" borderId="0" xfId="0" applyNumberFormat="1" applyFill="1"/>
    <xf numFmtId="0" fontId="0" fillId="3" borderId="0" xfId="0" applyFill="1"/>
    <xf numFmtId="0" fontId="0" fillId="3" borderId="5" xfId="0" applyFill="1" applyBorder="1"/>
    <xf numFmtId="0" fontId="0" fillId="3" borderId="0" xfId="0" quotePrefix="1" applyFill="1" applyAlignment="1">
      <alignment horizontal="center"/>
    </xf>
    <xf numFmtId="0" fontId="1" fillId="0" borderId="0" xfId="0" applyFont="1"/>
    <xf numFmtId="2" fontId="1" fillId="0" borderId="0" xfId="0" applyNumberFormat="1" applyFont="1"/>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165" fontId="0" fillId="0" borderId="0" xfId="0" applyNumberFormat="1"/>
    <xf numFmtId="0" fontId="0" fillId="4" borderId="1" xfId="0" applyFill="1" applyBorder="1" applyAlignment="1">
      <alignment horizontal="right"/>
    </xf>
    <xf numFmtId="49" fontId="1" fillId="0" borderId="0" xfId="0" applyNumberFormat="1" applyFont="1" applyAlignment="1">
      <alignment horizontal="right"/>
    </xf>
    <xf numFmtId="164" fontId="0" fillId="4" borderId="9" xfId="0" applyNumberFormat="1" applyFill="1" applyBorder="1"/>
    <xf numFmtId="0" fontId="0" fillId="5" borderId="0" xfId="0" applyFill="1"/>
    <xf numFmtId="0" fontId="1" fillId="5" borderId="0" xfId="0" applyFont="1" applyFill="1"/>
    <xf numFmtId="0" fontId="0" fillId="3" borderId="6" xfId="0" applyFill="1" applyBorder="1" applyProtection="1">
      <protection locked="0"/>
    </xf>
    <xf numFmtId="0" fontId="1" fillId="0" borderId="0" xfId="0" applyFont="1" applyAlignment="1">
      <alignment horizontal="right"/>
    </xf>
    <xf numFmtId="0" fontId="1" fillId="0" borderId="0" xfId="0" applyFont="1" applyAlignment="1" applyProtection="1">
      <alignment horizontal="right"/>
      <protection locked="0"/>
    </xf>
    <xf numFmtId="2" fontId="0" fillId="3" borderId="2" xfId="0" applyNumberFormat="1" applyFill="1" applyBorder="1"/>
    <xf numFmtId="2" fontId="0" fillId="3" borderId="0" xfId="0" applyNumberFormat="1" applyFill="1"/>
    <xf numFmtId="2" fontId="0" fillId="4" borderId="9" xfId="0" applyNumberFormat="1" applyFill="1" applyBorder="1"/>
    <xf numFmtId="1" fontId="0" fillId="3" borderId="2" xfId="0" applyNumberFormat="1" applyFill="1" applyBorder="1"/>
    <xf numFmtId="1" fontId="0" fillId="3" borderId="0" xfId="0" applyNumberFormat="1" applyFill="1"/>
    <xf numFmtId="1" fontId="0" fillId="4" borderId="9" xfId="0" applyNumberFormat="1" applyFill="1" applyBorder="1"/>
    <xf numFmtId="3" fontId="0" fillId="3" borderId="2" xfId="0" applyNumberFormat="1" applyFill="1" applyBorder="1"/>
    <xf numFmtId="3" fontId="0" fillId="3" borderId="0" xfId="0" applyNumberFormat="1" applyFill="1"/>
    <xf numFmtId="3" fontId="0" fillId="4" borderId="9" xfId="0" applyNumberFormat="1" applyFill="1" applyBorder="1"/>
    <xf numFmtId="0" fontId="0" fillId="0" borderId="0" xfId="0" applyAlignment="1">
      <alignment wrapText="1"/>
    </xf>
    <xf numFmtId="0" fontId="0" fillId="0" borderId="0" xfId="0"/>
    <xf numFmtId="0" fontId="0" fillId="2" borderId="0" xfId="0" applyFill="1" applyAlignment="1">
      <alignment wrapText="1"/>
    </xf>
    <xf numFmtId="0" fontId="4" fillId="0" borderId="0" xfId="0" applyFont="1" applyAlignment="1">
      <alignment horizontal="left" vertical="top" wrapText="1"/>
    </xf>
    <xf numFmtId="0" fontId="0" fillId="0" borderId="0" xfId="0" applyAlignment="1">
      <alignment horizontal="left" vertical="top" wrapText="1"/>
    </xf>
    <xf numFmtId="0" fontId="7" fillId="0" borderId="0" xfId="2" applyFont="1" applyAlignment="1">
      <alignment horizontal="centerContinuous"/>
    </xf>
    <xf numFmtId="0" fontId="6" fillId="0" borderId="0" xfId="2" applyAlignment="1">
      <alignment horizontal="centerContinuous"/>
    </xf>
    <xf numFmtId="0" fontId="6" fillId="0" borderId="0" xfId="2"/>
    <xf numFmtId="0" fontId="9" fillId="0" borderId="0" xfId="3" quotePrefix="1" applyFont="1" applyAlignment="1">
      <alignment wrapText="1"/>
    </xf>
    <xf numFmtId="0" fontId="11" fillId="0" borderId="0" xfId="4" applyFont="1"/>
    <xf numFmtId="0" fontId="13" fillId="0" borderId="0" xfId="5" applyNumberFormat="1" applyFont="1" applyAlignment="1">
      <alignment wrapText="1"/>
    </xf>
    <xf numFmtId="0" fontId="13" fillId="0" borderId="10" xfId="5" quotePrefix="1" applyNumberFormat="1" applyFont="1" applyBorder="1" applyAlignment="1">
      <alignment vertical="top"/>
    </xf>
    <xf numFmtId="0" fontId="14" fillId="0" borderId="10" xfId="6" quotePrefix="1" applyFont="1" applyBorder="1" applyAlignment="1">
      <alignment wrapText="1"/>
    </xf>
    <xf numFmtId="0" fontId="15" fillId="0" borderId="0" xfId="2" applyFont="1"/>
    <xf numFmtId="0" fontId="16" fillId="0" borderId="0" xfId="2" applyFont="1"/>
    <xf numFmtId="0" fontId="1" fillId="0" borderId="0" xfId="0" applyFont="1" applyAlignment="1">
      <alignment vertical="top" wrapText="1"/>
    </xf>
    <xf numFmtId="0" fontId="0" fillId="0" borderId="0" xfId="0" applyAlignment="1">
      <alignment vertical="center" wrapText="1"/>
    </xf>
    <xf numFmtId="0" fontId="0" fillId="0" borderId="0" xfId="0" applyAlignment="1">
      <alignment vertical="top" wrapText="1"/>
    </xf>
    <xf numFmtId="0" fontId="5" fillId="0" borderId="0" xfId="1" applyAlignment="1">
      <alignment vertical="top" wrapText="1"/>
    </xf>
  </cellXfs>
  <cellStyles count="7">
    <cellStyle name="Hyperlink" xfId="1" builtinId="8"/>
    <cellStyle name="Hyperlink 2" xfId="5" xr:uid="{39A2E4D4-5F06-4797-95C8-FCF53D8DCD22}"/>
    <cellStyle name="Normal" xfId="0" builtinId="0"/>
    <cellStyle name="Normal 2" xfId="2" xr:uid="{22E61691-8BD9-44C6-8593-07A00ABE6AC8}"/>
    <cellStyle name="Normal_last year excel compiled sec02_a276" xfId="4" xr:uid="{A1371122-8A42-4770-998A-C0E82DC276C6}"/>
    <cellStyle name="Normal_Revised title_8_4_04" xfId="6" xr:uid="{68BDB6A3-7063-47A9-A265-2460F6D89965}"/>
    <cellStyle name="Normal_Section 2 Titles" xfId="3" xr:uid="{D973F6DD-42E1-4FEB-BA9F-2B0BEE14BC68}"/>
  </cellStyles>
  <dxfs count="445">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
      <fill>
        <patternFill>
          <bgColor theme="4" tint="0.39994506668294322"/>
        </patternFill>
      </fill>
    </dxf>
    <dxf>
      <font>
        <color rgb="FF9C0006"/>
      </font>
      <fill>
        <patternFill>
          <bgColor rgb="FFFFC7CE"/>
        </patternFill>
      </fill>
    </dxf>
    <dxf>
      <fill>
        <patternFill>
          <bgColor theme="0" tint="-0.24994659260841701"/>
        </patternFill>
      </fill>
    </dxf>
    <dxf>
      <fill>
        <patternFill>
          <bgColor theme="7" tint="0.7999816888943144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calcChain" Target="calcChain.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theme" Target="theme/theme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10.bin"/><Relationship Id="rId4" Type="http://schemas.openxmlformats.org/officeDocument/2006/relationships/hyperlink" Target="https://www.census.gov/programs-surveys/acs/technical-documentation/code-lists.html"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11.bin"/><Relationship Id="rId4" Type="http://schemas.openxmlformats.org/officeDocument/2006/relationships/hyperlink" Target="https://www.census.gov/programs-surveys/acs/technical-documentation/code-lists.html"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12.bin"/><Relationship Id="rId4" Type="http://schemas.openxmlformats.org/officeDocument/2006/relationships/hyperlink" Target="https://www.census.gov/programs-surveys/acs/technical-documentation/code-lists.html"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13.bin"/><Relationship Id="rId4" Type="http://schemas.openxmlformats.org/officeDocument/2006/relationships/hyperlink" Target="https://www.census.gov/programs-surveys/acs/technical-documentation/code-lists.html"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14.bin"/><Relationship Id="rId4" Type="http://schemas.openxmlformats.org/officeDocument/2006/relationships/hyperlink" Target="https://www.census.gov/programs-surveys/acs/technical-documentation/code-lists.html"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15.bin"/><Relationship Id="rId4" Type="http://schemas.openxmlformats.org/officeDocument/2006/relationships/hyperlink" Target="https://www.census.gov/programs-surveys/acs/technical-documentation/code-lists.html"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16.bin"/><Relationship Id="rId4" Type="http://schemas.openxmlformats.org/officeDocument/2006/relationships/hyperlink" Target="https://www.census.gov/programs-surveys/acs/technical-documentation/code-lists.html"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17.bin"/><Relationship Id="rId4" Type="http://schemas.openxmlformats.org/officeDocument/2006/relationships/hyperlink" Target="https://www.census.gov/programs-surveys/acs/technical-documentation/code-lists.html" TargetMode="External"/></Relationships>
</file>

<file path=xl/worksheets/_rels/sheet18.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18.bin"/><Relationship Id="rId4" Type="http://schemas.openxmlformats.org/officeDocument/2006/relationships/hyperlink" Target="https://www.census.gov/programs-surveys/acs/technical-documentation/code-lists.html" TargetMode="External"/></Relationships>
</file>

<file path=xl/worksheets/_rels/sheet19.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19.bin"/><Relationship Id="rId4" Type="http://schemas.openxmlformats.org/officeDocument/2006/relationships/hyperlink" Target="https://www.census.gov/programs-surveys/acs/technical-documentation/code-lists.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census.gov/data/what-is-data-census-gov.html" TargetMode="External"/><Relationship Id="rId2" Type="http://schemas.openxmlformats.org/officeDocument/2006/relationships/hyperlink" Target="https://www.census.gov/acs/www/data/data-tables-and-tools/ranking-tables/" TargetMode="External"/><Relationship Id="rId1" Type="http://schemas.openxmlformats.org/officeDocument/2006/relationships/hyperlink" Target="https://data.census.gov/" TargetMode="External"/><Relationship Id="rId6" Type="http://schemas.openxmlformats.org/officeDocument/2006/relationships/printerSettings" Target="../printerSettings/printerSettings2.bin"/><Relationship Id="rId5" Type="http://schemas.openxmlformats.org/officeDocument/2006/relationships/hyperlink" Target="https://www.census.gov/data/what-is-data-census-gov/guidance-for-data-users/webinars.html" TargetMode="External"/><Relationship Id="rId4" Type="http://schemas.openxmlformats.org/officeDocument/2006/relationships/hyperlink" Target="https://www.census.gov/data/what-is-data-census-gov/guidance-for-data-users/video-tutorials.html" TargetMode="External"/></Relationships>
</file>

<file path=xl/worksheets/_rels/sheet20.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20.bin"/><Relationship Id="rId4" Type="http://schemas.openxmlformats.org/officeDocument/2006/relationships/hyperlink" Target="https://www.census.gov/programs-surveys/acs/technical-documentation/code-lists.html" TargetMode="External"/></Relationships>
</file>

<file path=xl/worksheets/_rels/sheet21.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21.bin"/><Relationship Id="rId4" Type="http://schemas.openxmlformats.org/officeDocument/2006/relationships/hyperlink" Target="https://www.census.gov/programs-surveys/acs/technical-documentation/code-lists.html"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printerSettings" Target="../printerSettings/printerSettings22.bin"/><Relationship Id="rId5" Type="http://schemas.openxmlformats.org/officeDocument/2006/relationships/hyperlink" Target="http://www.census.gov/programs-surveys/acs/technical-documentation/user-notes/2020-03.html" TargetMode="External"/><Relationship Id="rId4" Type="http://schemas.openxmlformats.org/officeDocument/2006/relationships/hyperlink" Target="https://www.census.gov/programs-surveys/acs/technical-documentation/code-lists.html" TargetMode="External"/></Relationships>
</file>

<file path=xl/worksheets/_rels/sheet23.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printerSettings" Target="../printerSettings/printerSettings23.bin"/><Relationship Id="rId5" Type="http://schemas.openxmlformats.org/officeDocument/2006/relationships/hyperlink" Target="http://www.census.gov/programs-surveys/acs/technical-documentation/user-notes/2020-03.html" TargetMode="External"/><Relationship Id="rId4" Type="http://schemas.openxmlformats.org/officeDocument/2006/relationships/hyperlink" Target="https://www.census.gov/programs-surveys/acs/technical-documentation/code-lists.html" TargetMode="External"/></Relationships>
</file>

<file path=xl/worksheets/_rels/sheet24.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printerSettings" Target="../printerSettings/printerSettings24.bin"/><Relationship Id="rId5" Type="http://schemas.openxmlformats.org/officeDocument/2006/relationships/hyperlink" Target="http://www.census.gov/programs-surveys/acs/technical-documentation/user-notes/2020-03.html" TargetMode="External"/><Relationship Id="rId4" Type="http://schemas.openxmlformats.org/officeDocument/2006/relationships/hyperlink" Target="https://www.census.gov/programs-surveys/acs/technical-documentation/code-lists.html" TargetMode="External"/></Relationships>
</file>

<file path=xl/worksheets/_rels/sheet25.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25.bin"/><Relationship Id="rId4" Type="http://schemas.openxmlformats.org/officeDocument/2006/relationships/hyperlink" Target="https://www.census.gov/programs-surveys/acs/technical-documentation/code-lists.html" TargetMode="External"/></Relationships>
</file>

<file path=xl/worksheets/_rels/sheet26.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26.bin"/><Relationship Id="rId4" Type="http://schemas.openxmlformats.org/officeDocument/2006/relationships/hyperlink" Target="https://www.census.gov/programs-surveys/acs/technical-documentation/code-lists.html" TargetMode="External"/></Relationships>
</file>

<file path=xl/worksheets/_rels/sheet27.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27.bin"/><Relationship Id="rId4" Type="http://schemas.openxmlformats.org/officeDocument/2006/relationships/hyperlink" Target="https://www.census.gov/programs-surveys/acs/technical-documentation/code-lists.html" TargetMode="External"/></Relationships>
</file>

<file path=xl/worksheets/_rels/sheet28.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28.bin"/><Relationship Id="rId4" Type="http://schemas.openxmlformats.org/officeDocument/2006/relationships/hyperlink" Target="https://www.census.gov/programs-surveys/acs/technical-documentation/code-lists.html" TargetMode="External"/></Relationships>
</file>

<file path=xl/worksheets/_rels/sheet29.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29.bin"/><Relationship Id="rId4" Type="http://schemas.openxmlformats.org/officeDocument/2006/relationships/hyperlink" Target="https://www.census.gov/programs-surveys/acs/technical-documentation/code-lists.html"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3.bin"/><Relationship Id="rId4" Type="http://schemas.openxmlformats.org/officeDocument/2006/relationships/hyperlink" Target="https://www.census.gov/programs-surveys/acs/technical-documentation/code-lists.html" TargetMode="External"/></Relationships>
</file>

<file path=xl/worksheets/_rels/sheet30.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30.bin"/><Relationship Id="rId4" Type="http://schemas.openxmlformats.org/officeDocument/2006/relationships/hyperlink" Target="https://www.census.gov/programs-surveys/acs/technical-documentation/code-lists.html" TargetMode="External"/></Relationships>
</file>

<file path=xl/worksheets/_rels/sheet31.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31.bin"/><Relationship Id="rId4" Type="http://schemas.openxmlformats.org/officeDocument/2006/relationships/hyperlink" Target="https://www.census.gov/programs-surveys/acs/technical-documentation/code-lists.html" TargetMode="External"/></Relationships>
</file>

<file path=xl/worksheets/_rels/sheet32.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32.bin"/><Relationship Id="rId4" Type="http://schemas.openxmlformats.org/officeDocument/2006/relationships/hyperlink" Target="https://www.census.gov/programs-surveys/acs/technical-documentation/code-lists.html" TargetMode="External"/></Relationships>
</file>

<file path=xl/worksheets/_rels/sheet33.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33.bin"/><Relationship Id="rId4" Type="http://schemas.openxmlformats.org/officeDocument/2006/relationships/hyperlink" Target="https://www.census.gov/programs-surveys/acs/technical-documentation/code-lists.html" TargetMode="External"/></Relationships>
</file>

<file path=xl/worksheets/_rels/sheet34.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34.bin"/><Relationship Id="rId4" Type="http://schemas.openxmlformats.org/officeDocument/2006/relationships/hyperlink" Target="https://www.census.gov/programs-surveys/acs/technical-documentation/code-lists.html" TargetMode="External"/></Relationships>
</file>

<file path=xl/worksheets/_rels/sheet35.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35.bin"/><Relationship Id="rId4" Type="http://schemas.openxmlformats.org/officeDocument/2006/relationships/hyperlink" Target="https://www.census.gov/programs-surveys/acs/technical-documentation/code-lists.html" TargetMode="External"/></Relationships>
</file>

<file path=xl/worksheets/_rels/sheet36.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36.bin"/><Relationship Id="rId4" Type="http://schemas.openxmlformats.org/officeDocument/2006/relationships/hyperlink" Target="https://www.census.gov/programs-surveys/acs/technical-documentation/code-lists.html" TargetMode="External"/></Relationships>
</file>

<file path=xl/worksheets/_rels/sheet37.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37.bin"/><Relationship Id="rId4" Type="http://schemas.openxmlformats.org/officeDocument/2006/relationships/hyperlink" Target="https://www.census.gov/programs-surveys/acs/technical-documentation/code-lists.html" TargetMode="External"/></Relationships>
</file>

<file path=xl/worksheets/_rels/sheet38.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38.bin"/><Relationship Id="rId4" Type="http://schemas.openxmlformats.org/officeDocument/2006/relationships/hyperlink" Target="https://www.census.gov/programs-surveys/acs/technical-documentation/code-lists.html" TargetMode="External"/></Relationships>
</file>

<file path=xl/worksheets/_rels/sheet39.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39.bin"/><Relationship Id="rId4" Type="http://schemas.openxmlformats.org/officeDocument/2006/relationships/hyperlink" Target="https://www.census.gov/programs-surveys/acs/technical-documentation/code-lists.htm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4.bin"/><Relationship Id="rId4" Type="http://schemas.openxmlformats.org/officeDocument/2006/relationships/hyperlink" Target="https://www.census.gov/programs-surveys/acs/technical-documentation/code-lists.html" TargetMode="External"/></Relationships>
</file>

<file path=xl/worksheets/_rels/sheet40.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40.bin"/><Relationship Id="rId4" Type="http://schemas.openxmlformats.org/officeDocument/2006/relationships/hyperlink" Target="https://www.census.gov/programs-surveys/acs/technical-documentation/code-lists.html" TargetMode="External"/></Relationships>
</file>

<file path=xl/worksheets/_rels/sheet41.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41.bin"/><Relationship Id="rId4" Type="http://schemas.openxmlformats.org/officeDocument/2006/relationships/hyperlink" Target="https://www.census.gov/programs-surveys/acs/technical-documentation/code-lists.html" TargetMode="External"/></Relationships>
</file>

<file path=xl/worksheets/_rels/sheet42.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42.bin"/><Relationship Id="rId4" Type="http://schemas.openxmlformats.org/officeDocument/2006/relationships/hyperlink" Target="https://www.census.gov/programs-surveys/acs/technical-documentation/code-lists.html" TargetMode="External"/></Relationships>
</file>

<file path=xl/worksheets/_rels/sheet43.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43.bin"/><Relationship Id="rId4" Type="http://schemas.openxmlformats.org/officeDocument/2006/relationships/hyperlink" Target="https://www.census.gov/programs-surveys/acs/technical-documentation/code-lists.html" TargetMode="External"/></Relationships>
</file>

<file path=xl/worksheets/_rels/sheet44.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44.bin"/><Relationship Id="rId4" Type="http://schemas.openxmlformats.org/officeDocument/2006/relationships/hyperlink" Target="https://www.census.gov/programs-surveys/acs/technical-documentation/code-lists.html" TargetMode="External"/></Relationships>
</file>

<file path=xl/worksheets/_rels/sheet45.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45.bin"/><Relationship Id="rId4" Type="http://schemas.openxmlformats.org/officeDocument/2006/relationships/hyperlink" Target="https://www.census.gov/programs-surveys/acs/technical-documentation/code-lists.html" TargetMode="External"/></Relationships>
</file>

<file path=xl/worksheets/_rels/sheet46.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46.bin"/><Relationship Id="rId4" Type="http://schemas.openxmlformats.org/officeDocument/2006/relationships/hyperlink" Target="https://www.census.gov/programs-surveys/acs/technical-documentation/code-lists.html" TargetMode="External"/></Relationships>
</file>

<file path=xl/worksheets/_rels/sheet47.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47.bin"/><Relationship Id="rId4" Type="http://schemas.openxmlformats.org/officeDocument/2006/relationships/hyperlink" Target="https://www.census.gov/programs-surveys/acs/technical-documentation/code-lists.html" TargetMode="External"/></Relationships>
</file>

<file path=xl/worksheets/_rels/sheet48.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48.bin"/><Relationship Id="rId4" Type="http://schemas.openxmlformats.org/officeDocument/2006/relationships/hyperlink" Target="https://www.census.gov/programs-surveys/acs/technical-documentation/code-lists.html" TargetMode="External"/></Relationships>
</file>

<file path=xl/worksheets/_rels/sheet49.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49.bin"/><Relationship Id="rId4" Type="http://schemas.openxmlformats.org/officeDocument/2006/relationships/hyperlink" Target="https://www.census.gov/programs-surveys/acs/technical-documentation/code-lists.htm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5.bin"/><Relationship Id="rId4" Type="http://schemas.openxmlformats.org/officeDocument/2006/relationships/hyperlink" Target="https://www.census.gov/programs-surveys/acs/technical-documentation/code-lists.html" TargetMode="External"/></Relationships>
</file>

<file path=xl/worksheets/_rels/sheet50.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50.bin"/><Relationship Id="rId4" Type="http://schemas.openxmlformats.org/officeDocument/2006/relationships/hyperlink" Target="https://www.census.gov/programs-surveys/acs/technical-documentation/code-lists.html" TargetMode="External"/></Relationships>
</file>

<file path=xl/worksheets/_rels/sheet51.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51.bin"/><Relationship Id="rId4" Type="http://schemas.openxmlformats.org/officeDocument/2006/relationships/hyperlink" Target="https://www.census.gov/programs-surveys/acs/technical-documentation/code-lists.html" TargetMode="External"/></Relationships>
</file>

<file path=xl/worksheets/_rels/sheet52.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52.bin"/><Relationship Id="rId4" Type="http://schemas.openxmlformats.org/officeDocument/2006/relationships/hyperlink" Target="https://www.census.gov/programs-surveys/acs/technical-documentation/code-lists.html" TargetMode="External"/></Relationships>
</file>

<file path=xl/worksheets/_rels/sheet53.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53.bin"/><Relationship Id="rId4" Type="http://schemas.openxmlformats.org/officeDocument/2006/relationships/hyperlink" Target="https://www.census.gov/programs-surveys/acs/technical-documentation/code-lists.html" TargetMode="External"/></Relationships>
</file>

<file path=xl/worksheets/_rels/sheet54.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printerSettings" Target="../printerSettings/printerSettings54.bin"/><Relationship Id="rId5" Type="http://schemas.openxmlformats.org/officeDocument/2006/relationships/hyperlink" Target="https://www.census.gov/content/dam/Census/library/working-papers/2007/acs/2007_Brault_01.pdf" TargetMode="External"/><Relationship Id="rId4" Type="http://schemas.openxmlformats.org/officeDocument/2006/relationships/hyperlink" Target="https://www.census.gov/programs-surveys/acs/technical-documentation/code-lists.html" TargetMode="External"/></Relationships>
</file>

<file path=xl/worksheets/_rels/sheet55.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printerSettings" Target="../printerSettings/printerSettings55.bin"/><Relationship Id="rId5" Type="http://schemas.openxmlformats.org/officeDocument/2006/relationships/hyperlink" Target="https://www.census.gov/content/dam/Census/library/working-papers/2007/acs/2007_Brault_01.pdf" TargetMode="External"/><Relationship Id="rId4" Type="http://schemas.openxmlformats.org/officeDocument/2006/relationships/hyperlink" Target="https://www.census.gov/programs-surveys/acs/technical-documentation/code-lists.html" TargetMode="External"/></Relationships>
</file>

<file path=xl/worksheets/_rels/sheet56.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56.bin"/><Relationship Id="rId4" Type="http://schemas.openxmlformats.org/officeDocument/2006/relationships/hyperlink" Target="https://www.census.gov/programs-surveys/acs/technical-documentation/code-lists.html" TargetMode="External"/></Relationships>
</file>

<file path=xl/worksheets/_rels/sheet57.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57.bin"/><Relationship Id="rId4" Type="http://schemas.openxmlformats.org/officeDocument/2006/relationships/hyperlink" Target="https://www.census.gov/programs-surveys/acs/technical-documentation/code-lists.html" TargetMode="External"/></Relationships>
</file>

<file path=xl/worksheets/_rels/sheet58.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58.bin"/><Relationship Id="rId4" Type="http://schemas.openxmlformats.org/officeDocument/2006/relationships/hyperlink" Target="https://www.census.gov/programs-surveys/acs/technical-documentation/code-lists.html" TargetMode="External"/></Relationships>
</file>

<file path=xl/worksheets/_rels/sheet59.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59.bin"/><Relationship Id="rId4" Type="http://schemas.openxmlformats.org/officeDocument/2006/relationships/hyperlink" Target="https://www.census.gov/programs-surveys/acs/technical-documentation/code-lists.htm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6.bin"/><Relationship Id="rId4" Type="http://schemas.openxmlformats.org/officeDocument/2006/relationships/hyperlink" Target="https://www.census.gov/programs-surveys/acs/technical-documentation/code-lists.html" TargetMode="External"/></Relationships>
</file>

<file path=xl/worksheets/_rels/sheet60.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60.bin"/><Relationship Id="rId4" Type="http://schemas.openxmlformats.org/officeDocument/2006/relationships/hyperlink" Target="https://www.census.gov/programs-surveys/acs/technical-documentation/code-lists.html" TargetMode="External"/></Relationships>
</file>

<file path=xl/worksheets/_rels/sheet61.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61.bin"/><Relationship Id="rId4" Type="http://schemas.openxmlformats.org/officeDocument/2006/relationships/hyperlink" Target="https://www.census.gov/programs-surveys/acs/technical-documentation/code-lists.html" TargetMode="External"/></Relationships>
</file>

<file path=xl/worksheets/_rels/sheet62.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62.bin"/><Relationship Id="rId4" Type="http://schemas.openxmlformats.org/officeDocument/2006/relationships/hyperlink" Target="https://www.census.gov/programs-surveys/acs/technical-documentation/code-lists.html" TargetMode="External"/></Relationships>
</file>

<file path=xl/worksheets/_rels/sheet63.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63.bin"/><Relationship Id="rId4" Type="http://schemas.openxmlformats.org/officeDocument/2006/relationships/hyperlink" Target="https://www.census.gov/programs-surveys/acs/technical-documentation/code-lists.html" TargetMode="External"/></Relationships>
</file>

<file path=xl/worksheets/_rels/sheet64.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64.bin"/><Relationship Id="rId4" Type="http://schemas.openxmlformats.org/officeDocument/2006/relationships/hyperlink" Target="https://www.census.gov/programs-surveys/acs/technical-documentation/code-lists.html" TargetMode="External"/></Relationships>
</file>

<file path=xl/worksheets/_rels/sheet65.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65.bin"/><Relationship Id="rId4" Type="http://schemas.openxmlformats.org/officeDocument/2006/relationships/hyperlink" Target="https://www.census.gov/programs-surveys/acs/technical-documentation/code-lists.html" TargetMode="External"/></Relationships>
</file>

<file path=xl/worksheets/_rels/sheet66.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66.bin"/><Relationship Id="rId4" Type="http://schemas.openxmlformats.org/officeDocument/2006/relationships/hyperlink" Target="https://www.census.gov/programs-surveys/acs/technical-documentation/code-lists.html" TargetMode="External"/></Relationships>
</file>

<file path=xl/worksheets/_rels/sheet67.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printerSettings" Target="../printerSettings/printerSettings67.bin"/><Relationship Id="rId5" Type="http://schemas.openxmlformats.org/officeDocument/2006/relationships/hyperlink" Target="https://www.census.gov/programs-surveys/acs/technical-documentation/user-notes.html" TargetMode="External"/><Relationship Id="rId4" Type="http://schemas.openxmlformats.org/officeDocument/2006/relationships/hyperlink" Target="https://www.census.gov/programs-surveys/acs/technical-documentation/code-lists.html" TargetMode="External"/></Relationships>
</file>

<file path=xl/worksheets/_rels/sheet68.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68.bin"/><Relationship Id="rId4" Type="http://schemas.openxmlformats.org/officeDocument/2006/relationships/hyperlink" Target="https://www.census.gov/programs-surveys/acs/technical-documentation/code-lists.html" TargetMode="External"/></Relationships>
</file>

<file path=xl/worksheets/_rels/sheet69.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69.bin"/><Relationship Id="rId4" Type="http://schemas.openxmlformats.org/officeDocument/2006/relationships/hyperlink" Target="https://www.census.gov/programs-surveys/acs/technical-documentation/code-lists.html"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7.bin"/><Relationship Id="rId4" Type="http://schemas.openxmlformats.org/officeDocument/2006/relationships/hyperlink" Target="https://www.census.gov/programs-surveys/acs/technical-documentation/code-lists.html" TargetMode="External"/></Relationships>
</file>

<file path=xl/worksheets/_rels/sheet70.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70.bin"/><Relationship Id="rId4" Type="http://schemas.openxmlformats.org/officeDocument/2006/relationships/hyperlink" Target="https://www.census.gov/programs-surveys/acs/technical-documentation/code-lists.html" TargetMode="External"/></Relationships>
</file>

<file path=xl/worksheets/_rels/sheet71.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71.bin"/><Relationship Id="rId4" Type="http://schemas.openxmlformats.org/officeDocument/2006/relationships/hyperlink" Target="https://www.census.gov/programs-surveys/acs/technical-documentation/code-lists.html" TargetMode="External"/></Relationships>
</file>

<file path=xl/worksheets/_rels/sheet72.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72.bin"/><Relationship Id="rId4" Type="http://schemas.openxmlformats.org/officeDocument/2006/relationships/hyperlink" Target="https://www.census.gov/programs-surveys/acs/technical-documentation/code-lists.html" TargetMode="External"/></Relationships>
</file>

<file path=xl/worksheets/_rels/sheet73.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73.bin"/><Relationship Id="rId4" Type="http://schemas.openxmlformats.org/officeDocument/2006/relationships/hyperlink" Target="https://www.census.gov/programs-surveys/acs/technical-documentation/code-lists.html" TargetMode="External"/></Relationships>
</file>

<file path=xl/worksheets/_rels/sheet74.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74.bin"/><Relationship Id="rId4" Type="http://schemas.openxmlformats.org/officeDocument/2006/relationships/hyperlink" Target="https://www.census.gov/programs-surveys/acs/technical-documentation/code-lists.html" TargetMode="External"/></Relationships>
</file>

<file path=xl/worksheets/_rels/sheet75.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75.bin"/><Relationship Id="rId4" Type="http://schemas.openxmlformats.org/officeDocument/2006/relationships/hyperlink" Target="https://www.census.gov/programs-surveys/acs/technical-documentation/code-lists.html" TargetMode="External"/></Relationships>
</file>

<file path=xl/worksheets/_rels/sheet76.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76.bin"/><Relationship Id="rId4" Type="http://schemas.openxmlformats.org/officeDocument/2006/relationships/hyperlink" Target="https://www.census.gov/programs-surveys/acs/technical-documentation/code-lists.html" TargetMode="External"/></Relationships>
</file>

<file path=xl/worksheets/_rels/sheet77.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77.bin"/><Relationship Id="rId4" Type="http://schemas.openxmlformats.org/officeDocument/2006/relationships/hyperlink" Target="https://www.census.gov/programs-surveys/acs/technical-documentation/code-lists.html" TargetMode="External"/></Relationships>
</file>

<file path=xl/worksheets/_rels/sheet78.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78.bin"/><Relationship Id="rId4" Type="http://schemas.openxmlformats.org/officeDocument/2006/relationships/hyperlink" Target="https://www.census.gov/programs-surveys/acs/technical-documentation/code-lists.html" TargetMode="External"/></Relationships>
</file>

<file path=xl/worksheets/_rels/sheet79.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79.bin"/><Relationship Id="rId4" Type="http://schemas.openxmlformats.org/officeDocument/2006/relationships/hyperlink" Target="https://www.census.gov/programs-surveys/acs/technical-documentation/code-lists.html"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8.bin"/><Relationship Id="rId4" Type="http://schemas.openxmlformats.org/officeDocument/2006/relationships/hyperlink" Target="https://www.census.gov/programs-surveys/acs/technical-documentation/code-lists.html" TargetMode="External"/></Relationships>
</file>

<file path=xl/worksheets/_rels/sheet80.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80.bin"/><Relationship Id="rId4" Type="http://schemas.openxmlformats.org/officeDocument/2006/relationships/hyperlink" Target="https://www.census.gov/programs-surveys/acs/technical-documentation/code-lists.html" TargetMode="External"/></Relationships>
</file>

<file path=xl/worksheets/_rels/sheet81.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81.bin"/><Relationship Id="rId4" Type="http://schemas.openxmlformats.org/officeDocument/2006/relationships/hyperlink" Target="https://www.census.gov/programs-surveys/acs/technical-documentation/code-lists.html" TargetMode="External"/></Relationships>
</file>

<file path=xl/worksheets/_rels/sheet82.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82.bin"/><Relationship Id="rId4" Type="http://schemas.openxmlformats.org/officeDocument/2006/relationships/hyperlink" Target="https://www.census.gov/programs-surveys/acs/technical-documentation/code-lists.html" TargetMode="External"/></Relationships>
</file>

<file path=xl/worksheets/_rels/sheet83.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83.bin"/><Relationship Id="rId4" Type="http://schemas.openxmlformats.org/officeDocument/2006/relationships/hyperlink" Target="https://www.census.gov/programs-surveys/acs/technical-documentation/code-lists.html" TargetMode="External"/></Relationships>
</file>

<file path=xl/worksheets/_rels/sheet84.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84.bin"/><Relationship Id="rId4" Type="http://schemas.openxmlformats.org/officeDocument/2006/relationships/hyperlink" Target="https://www.census.gov/programs-surveys/acs/technical-documentation/code-lists.html" TargetMode="External"/></Relationships>
</file>

<file path=xl/worksheets/_rels/sheet85.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85.bin"/><Relationship Id="rId4" Type="http://schemas.openxmlformats.org/officeDocument/2006/relationships/hyperlink" Target="https://www.census.gov/programs-surveys/acs/technical-documentation/code-lists.html" TargetMode="External"/></Relationships>
</file>

<file path=xl/worksheets/_rels/sheet86.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86.bin"/><Relationship Id="rId4" Type="http://schemas.openxmlformats.org/officeDocument/2006/relationships/hyperlink" Target="https://www.census.gov/programs-surveys/acs/technical-documentation/code-lists.html" TargetMode="External"/></Relationships>
</file>

<file path=xl/worksheets/_rels/sheet87.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87.bin"/><Relationship Id="rId4" Type="http://schemas.openxmlformats.org/officeDocument/2006/relationships/hyperlink" Target="https://www.census.gov/programs-surveys/acs/technical-documentation/code-lists.html" TargetMode="External"/></Relationships>
</file>

<file path=xl/worksheets/_rels/sheet88.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88.bin"/><Relationship Id="rId4" Type="http://schemas.openxmlformats.org/officeDocument/2006/relationships/hyperlink" Target="https://www.census.gov/programs-surveys/acs/technical-documentation/code-lists.html" TargetMode="External"/></Relationships>
</file>

<file path=xl/worksheets/_rels/sheet89.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89.bin"/><Relationship Id="rId4" Type="http://schemas.openxmlformats.org/officeDocument/2006/relationships/hyperlink" Target="https://www.census.gov/programs-surveys/acs/technical-documentation/code-lists.html"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9.bin"/><Relationship Id="rId4" Type="http://schemas.openxmlformats.org/officeDocument/2006/relationships/hyperlink" Target="https://www.census.gov/programs-surveys/acs/technical-documentation/code-lists.html" TargetMode="External"/></Relationships>
</file>

<file path=xl/worksheets/_rels/sheet90.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5" Type="http://schemas.openxmlformats.org/officeDocument/2006/relationships/printerSettings" Target="../printerSettings/printerSettings90.bin"/><Relationship Id="rId4" Type="http://schemas.openxmlformats.org/officeDocument/2006/relationships/hyperlink" Target="https://www.census.gov/programs-surveys/acs/technical-documentation/code-lists.html" TargetMode="External"/></Relationships>
</file>

<file path=xl/worksheets/_rels/sheet91.xml.rels><?xml version="1.0" encoding="UTF-8" standalone="yes"?>
<Relationships xmlns="http://schemas.openxmlformats.org/package/2006/relationships"><Relationship Id="rId3" Type="http://schemas.openxmlformats.org/officeDocument/2006/relationships/hyperlink" Target="https://www.census.gov/programs-surveys/acs.html" TargetMode="External"/><Relationship Id="rId7" Type="http://schemas.openxmlformats.org/officeDocument/2006/relationships/printerSettings" Target="../printerSettings/printerSettings91.bin"/><Relationship Id="rId2" Type="http://schemas.openxmlformats.org/officeDocument/2006/relationships/hyperlink" Target="https://www.census.gov/acs/www/methodology/sample_size_and_data_quality/" TargetMode="External"/><Relationship Id="rId1" Type="http://schemas.openxmlformats.org/officeDocument/2006/relationships/hyperlink" Target="https://www.census.gov/programs-surveys/acs/technical-documentation.html" TargetMode="External"/><Relationship Id="rId6" Type="http://schemas.openxmlformats.org/officeDocument/2006/relationships/hyperlink" Target="https://www.census.gov/programs-surveys/acs/technical-documentation/user-notes/2017-03.html" TargetMode="External"/><Relationship Id="rId5" Type="http://schemas.openxmlformats.org/officeDocument/2006/relationships/hyperlink" Target="https://www.census.gov/library/working-papers/2017/acs/2017_Lewis_01.html" TargetMode="External"/><Relationship Id="rId4" Type="http://schemas.openxmlformats.org/officeDocument/2006/relationships/hyperlink" Target="https://www.census.gov/programs-surveys/acs/technical-documentation/code-list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0FD12-292A-42B5-81FD-C1F1AC09ABB0}">
  <sheetPr>
    <tabColor rgb="FF0070C0"/>
  </sheetPr>
  <dimension ref="A1:C97"/>
  <sheetViews>
    <sheetView tabSelected="1" workbookViewId="0"/>
  </sheetViews>
  <sheetFormatPr defaultRowHeight="14.5" x14ac:dyDescent="0.35"/>
  <cols>
    <col min="1" max="1" width="8.7265625" style="44"/>
    <col min="2" max="2" width="112.81640625" style="44" customWidth="1"/>
    <col min="3" max="256" width="8.7265625" style="44"/>
    <col min="257" max="257" width="112.81640625" style="44" customWidth="1"/>
    <col min="258" max="512" width="8.7265625" style="44"/>
    <col min="513" max="513" width="112.81640625" style="44" customWidth="1"/>
    <col min="514" max="768" width="8.7265625" style="44"/>
    <col min="769" max="769" width="112.81640625" style="44" customWidth="1"/>
    <col min="770" max="1024" width="8.7265625" style="44"/>
    <col min="1025" max="1025" width="112.81640625" style="44" customWidth="1"/>
    <col min="1026" max="1280" width="8.7265625" style="44"/>
    <col min="1281" max="1281" width="112.81640625" style="44" customWidth="1"/>
    <col min="1282" max="1536" width="8.7265625" style="44"/>
    <col min="1537" max="1537" width="112.81640625" style="44" customWidth="1"/>
    <col min="1538" max="1792" width="8.7265625" style="44"/>
    <col min="1793" max="1793" width="112.81640625" style="44" customWidth="1"/>
    <col min="1794" max="2048" width="8.7265625" style="44"/>
    <col min="2049" max="2049" width="112.81640625" style="44" customWidth="1"/>
    <col min="2050" max="2304" width="8.7265625" style="44"/>
    <col min="2305" max="2305" width="112.81640625" style="44" customWidth="1"/>
    <col min="2306" max="2560" width="8.7265625" style="44"/>
    <col min="2561" max="2561" width="112.81640625" style="44" customWidth="1"/>
    <col min="2562" max="2816" width="8.7265625" style="44"/>
    <col min="2817" max="2817" width="112.81640625" style="44" customWidth="1"/>
    <col min="2818" max="3072" width="8.7265625" style="44"/>
    <col min="3073" max="3073" width="112.81640625" style="44" customWidth="1"/>
    <col min="3074" max="3328" width="8.7265625" style="44"/>
    <col min="3329" max="3329" width="112.81640625" style="44" customWidth="1"/>
    <col min="3330" max="3584" width="8.7265625" style="44"/>
    <col min="3585" max="3585" width="112.81640625" style="44" customWidth="1"/>
    <col min="3586" max="3840" width="8.7265625" style="44"/>
    <col min="3841" max="3841" width="112.81640625" style="44" customWidth="1"/>
    <col min="3842" max="4096" width="8.7265625" style="44"/>
    <col min="4097" max="4097" width="112.81640625" style="44" customWidth="1"/>
    <col min="4098" max="4352" width="8.7265625" style="44"/>
    <col min="4353" max="4353" width="112.81640625" style="44" customWidth="1"/>
    <col min="4354" max="4608" width="8.7265625" style="44"/>
    <col min="4609" max="4609" width="112.81640625" style="44" customWidth="1"/>
    <col min="4610" max="4864" width="8.7265625" style="44"/>
    <col min="4865" max="4865" width="112.81640625" style="44" customWidth="1"/>
    <col min="4866" max="5120" width="8.7265625" style="44"/>
    <col min="5121" max="5121" width="112.81640625" style="44" customWidth="1"/>
    <col min="5122" max="5376" width="8.7265625" style="44"/>
    <col min="5377" max="5377" width="112.81640625" style="44" customWidth="1"/>
    <col min="5378" max="5632" width="8.7265625" style="44"/>
    <col min="5633" max="5633" width="112.81640625" style="44" customWidth="1"/>
    <col min="5634" max="5888" width="8.7265625" style="44"/>
    <col min="5889" max="5889" width="112.81640625" style="44" customWidth="1"/>
    <col min="5890" max="6144" width="8.7265625" style="44"/>
    <col min="6145" max="6145" width="112.81640625" style="44" customWidth="1"/>
    <col min="6146" max="6400" width="8.7265625" style="44"/>
    <col min="6401" max="6401" width="112.81640625" style="44" customWidth="1"/>
    <col min="6402" max="6656" width="8.7265625" style="44"/>
    <col min="6657" max="6657" width="112.81640625" style="44" customWidth="1"/>
    <col min="6658" max="6912" width="8.7265625" style="44"/>
    <col min="6913" max="6913" width="112.81640625" style="44" customWidth="1"/>
    <col min="6914" max="7168" width="8.7265625" style="44"/>
    <col min="7169" max="7169" width="112.81640625" style="44" customWidth="1"/>
    <col min="7170" max="7424" width="8.7265625" style="44"/>
    <col min="7425" max="7425" width="112.81640625" style="44" customWidth="1"/>
    <col min="7426" max="7680" width="8.7265625" style="44"/>
    <col min="7681" max="7681" width="112.81640625" style="44" customWidth="1"/>
    <col min="7682" max="7936" width="8.7265625" style="44"/>
    <col min="7937" max="7937" width="112.81640625" style="44" customWidth="1"/>
    <col min="7938" max="8192" width="8.7265625" style="44"/>
    <col min="8193" max="8193" width="112.81640625" style="44" customWidth="1"/>
    <col min="8194" max="8448" width="8.7265625" style="44"/>
    <col min="8449" max="8449" width="112.81640625" style="44" customWidth="1"/>
    <col min="8450" max="8704" width="8.7265625" style="44"/>
    <col min="8705" max="8705" width="112.81640625" style="44" customWidth="1"/>
    <col min="8706" max="8960" width="8.7265625" style="44"/>
    <col min="8961" max="8961" width="112.81640625" style="44" customWidth="1"/>
    <col min="8962" max="9216" width="8.7265625" style="44"/>
    <col min="9217" max="9217" width="112.81640625" style="44" customWidth="1"/>
    <col min="9218" max="9472" width="8.7265625" style="44"/>
    <col min="9473" max="9473" width="112.81640625" style="44" customWidth="1"/>
    <col min="9474" max="9728" width="8.7265625" style="44"/>
    <col min="9729" max="9729" width="112.81640625" style="44" customWidth="1"/>
    <col min="9730" max="9984" width="8.7265625" style="44"/>
    <col min="9985" max="9985" width="112.81640625" style="44" customWidth="1"/>
    <col min="9986" max="10240" width="8.7265625" style="44"/>
    <col min="10241" max="10241" width="112.81640625" style="44" customWidth="1"/>
    <col min="10242" max="10496" width="8.7265625" style="44"/>
    <col min="10497" max="10497" width="112.81640625" style="44" customWidth="1"/>
    <col min="10498" max="10752" width="8.7265625" style="44"/>
    <col min="10753" max="10753" width="112.81640625" style="44" customWidth="1"/>
    <col min="10754" max="11008" width="8.7265625" style="44"/>
    <col min="11009" max="11009" width="112.81640625" style="44" customWidth="1"/>
    <col min="11010" max="11264" width="8.7265625" style="44"/>
    <col min="11265" max="11265" width="112.81640625" style="44" customWidth="1"/>
    <col min="11266" max="11520" width="8.7265625" style="44"/>
    <col min="11521" max="11521" width="112.81640625" style="44" customWidth="1"/>
    <col min="11522" max="11776" width="8.7265625" style="44"/>
    <col min="11777" max="11777" width="112.81640625" style="44" customWidth="1"/>
    <col min="11778" max="12032" width="8.7265625" style="44"/>
    <col min="12033" max="12033" width="112.81640625" style="44" customWidth="1"/>
    <col min="12034" max="12288" width="8.7265625" style="44"/>
    <col min="12289" max="12289" width="112.81640625" style="44" customWidth="1"/>
    <col min="12290" max="12544" width="8.7265625" style="44"/>
    <col min="12545" max="12545" width="112.81640625" style="44" customWidth="1"/>
    <col min="12546" max="12800" width="8.7265625" style="44"/>
    <col min="12801" max="12801" width="112.81640625" style="44" customWidth="1"/>
    <col min="12802" max="13056" width="8.7265625" style="44"/>
    <col min="13057" max="13057" width="112.81640625" style="44" customWidth="1"/>
    <col min="13058" max="13312" width="8.7265625" style="44"/>
    <col min="13313" max="13313" width="112.81640625" style="44" customWidth="1"/>
    <col min="13314" max="13568" width="8.7265625" style="44"/>
    <col min="13569" max="13569" width="112.81640625" style="44" customWidth="1"/>
    <col min="13570" max="13824" width="8.7265625" style="44"/>
    <col min="13825" max="13825" width="112.81640625" style="44" customWidth="1"/>
    <col min="13826" max="14080" width="8.7265625" style="44"/>
    <col min="14081" max="14081" width="112.81640625" style="44" customWidth="1"/>
    <col min="14082" max="14336" width="8.7265625" style="44"/>
    <col min="14337" max="14337" width="112.81640625" style="44" customWidth="1"/>
    <col min="14338" max="14592" width="8.7265625" style="44"/>
    <col min="14593" max="14593" width="112.81640625" style="44" customWidth="1"/>
    <col min="14594" max="14848" width="8.7265625" style="44"/>
    <col min="14849" max="14849" width="112.81640625" style="44" customWidth="1"/>
    <col min="14850" max="15104" width="8.7265625" style="44"/>
    <col min="15105" max="15105" width="112.81640625" style="44" customWidth="1"/>
    <col min="15106" max="15360" width="8.7265625" style="44"/>
    <col min="15361" max="15361" width="112.81640625" style="44" customWidth="1"/>
    <col min="15362" max="15616" width="8.7265625" style="44"/>
    <col min="15617" max="15617" width="112.81640625" style="44" customWidth="1"/>
    <col min="15618" max="15872" width="8.7265625" style="44"/>
    <col min="15873" max="15873" width="112.81640625" style="44" customWidth="1"/>
    <col min="15874" max="16128" width="8.7265625" style="44"/>
    <col min="16129" max="16129" width="112.81640625" style="44" customWidth="1"/>
    <col min="16130" max="16384" width="8.7265625" style="44"/>
  </cols>
  <sheetData>
    <row r="1" spans="1:2" ht="22.5" x14ac:dyDescent="0.45">
      <c r="A1" s="42" t="s">
        <v>842</v>
      </c>
      <c r="B1" s="43"/>
    </row>
    <row r="3" spans="1:2" ht="30.5" x14ac:dyDescent="0.35">
      <c r="A3" s="45" t="s">
        <v>712</v>
      </c>
      <c r="B3" s="45" t="s">
        <v>713</v>
      </c>
    </row>
    <row r="4" spans="1:2" ht="15.5" x14ac:dyDescent="0.35">
      <c r="A4" s="45"/>
      <c r="B4" s="45"/>
    </row>
    <row r="5" spans="1:2" ht="15.5" x14ac:dyDescent="0.35">
      <c r="A5" s="46" t="s">
        <v>714</v>
      </c>
      <c r="B5" s="45"/>
    </row>
    <row r="6" spans="1:2" ht="15.5" x14ac:dyDescent="0.35">
      <c r="A6" s="46" t="s">
        <v>715</v>
      </c>
      <c r="B6" s="45"/>
    </row>
    <row r="7" spans="1:2" ht="15.5" x14ac:dyDescent="0.35">
      <c r="A7" s="47"/>
      <c r="B7" s="45"/>
    </row>
    <row r="8" spans="1:2" ht="15.5" x14ac:dyDescent="0.35">
      <c r="A8" s="48" t="s">
        <v>716</v>
      </c>
      <c r="B8" s="49" t="s">
        <v>717</v>
      </c>
    </row>
    <row r="9" spans="1:2" ht="15.5" x14ac:dyDescent="0.35">
      <c r="A9" s="48" t="s">
        <v>718</v>
      </c>
      <c r="B9" s="49" t="s">
        <v>719</v>
      </c>
    </row>
    <row r="10" spans="1:2" ht="15.5" x14ac:dyDescent="0.35">
      <c r="A10" s="48" t="s">
        <v>720</v>
      </c>
      <c r="B10" s="49" t="s">
        <v>721</v>
      </c>
    </row>
    <row r="11" spans="1:2" ht="15.5" x14ac:dyDescent="0.35">
      <c r="A11" s="48" t="s">
        <v>722</v>
      </c>
      <c r="B11" s="49" t="s">
        <v>723</v>
      </c>
    </row>
    <row r="12" spans="1:2" ht="15.5" x14ac:dyDescent="0.35">
      <c r="A12" s="48" t="s">
        <v>724</v>
      </c>
      <c r="B12" s="49" t="s">
        <v>725</v>
      </c>
    </row>
    <row r="13" spans="1:2" ht="15.5" x14ac:dyDescent="0.35">
      <c r="A13" s="48" t="s">
        <v>726</v>
      </c>
      <c r="B13" s="49" t="s">
        <v>727</v>
      </c>
    </row>
    <row r="14" spans="1:2" ht="15.5" x14ac:dyDescent="0.35">
      <c r="A14" s="48" t="s">
        <v>728</v>
      </c>
      <c r="B14" s="49" t="s">
        <v>729</v>
      </c>
    </row>
    <row r="15" spans="1:2" ht="15.5" x14ac:dyDescent="0.35">
      <c r="A15" s="48" t="s">
        <v>730</v>
      </c>
      <c r="B15" s="49" t="s">
        <v>731</v>
      </c>
    </row>
    <row r="16" spans="1:2" ht="15.5" x14ac:dyDescent="0.35">
      <c r="A16" s="48" t="s">
        <v>732</v>
      </c>
      <c r="B16" s="49" t="s">
        <v>733</v>
      </c>
    </row>
    <row r="17" spans="1:2" ht="15.5" x14ac:dyDescent="0.35">
      <c r="A17" s="48" t="s">
        <v>734</v>
      </c>
      <c r="B17" s="49" t="s">
        <v>735</v>
      </c>
    </row>
    <row r="18" spans="1:2" ht="15.5" x14ac:dyDescent="0.35">
      <c r="A18" s="48" t="s">
        <v>736</v>
      </c>
      <c r="B18" s="49" t="s">
        <v>737</v>
      </c>
    </row>
    <row r="19" spans="1:2" ht="15.5" x14ac:dyDescent="0.35">
      <c r="A19" s="48" t="s">
        <v>738</v>
      </c>
      <c r="B19" s="49" t="s">
        <v>739</v>
      </c>
    </row>
    <row r="20" spans="1:2" ht="15.5" x14ac:dyDescent="0.35">
      <c r="A20" s="48" t="s">
        <v>740</v>
      </c>
      <c r="B20" s="49" t="s">
        <v>741</v>
      </c>
    </row>
    <row r="21" spans="1:2" ht="15.5" x14ac:dyDescent="0.35">
      <c r="A21" s="48" t="s">
        <v>742</v>
      </c>
      <c r="B21" s="49" t="s">
        <v>743</v>
      </c>
    </row>
    <row r="22" spans="1:2" ht="15.5" x14ac:dyDescent="0.35">
      <c r="A22" s="48" t="s">
        <v>744</v>
      </c>
      <c r="B22" s="49" t="s">
        <v>745</v>
      </c>
    </row>
    <row r="23" spans="1:2" ht="15.5" x14ac:dyDescent="0.35">
      <c r="A23" s="48" t="s">
        <v>746</v>
      </c>
      <c r="B23" s="49" t="s">
        <v>747</v>
      </c>
    </row>
    <row r="24" spans="1:2" ht="15" customHeight="1" x14ac:dyDescent="0.35">
      <c r="A24" s="48" t="s">
        <v>748</v>
      </c>
      <c r="B24" s="49" t="s">
        <v>749</v>
      </c>
    </row>
    <row r="25" spans="1:2" ht="15.5" x14ac:dyDescent="0.35">
      <c r="A25" s="48" t="s">
        <v>750</v>
      </c>
      <c r="B25" s="49" t="s">
        <v>751</v>
      </c>
    </row>
    <row r="26" spans="1:2" ht="15.5" x14ac:dyDescent="0.35">
      <c r="A26" s="48" t="s">
        <v>752</v>
      </c>
      <c r="B26" s="49" t="s">
        <v>753</v>
      </c>
    </row>
    <row r="27" spans="1:2" ht="15.5" x14ac:dyDescent="0.35">
      <c r="A27" s="48" t="s">
        <v>754</v>
      </c>
      <c r="B27" s="49" t="s">
        <v>755</v>
      </c>
    </row>
    <row r="28" spans="1:2" ht="15.5" x14ac:dyDescent="0.35">
      <c r="A28" s="48" t="s">
        <v>756</v>
      </c>
      <c r="B28" s="49" t="s">
        <v>757</v>
      </c>
    </row>
    <row r="29" spans="1:2" ht="15.5" x14ac:dyDescent="0.35">
      <c r="A29" s="48" t="s">
        <v>758</v>
      </c>
      <c r="B29" s="49" t="s">
        <v>759</v>
      </c>
    </row>
    <row r="30" spans="1:2" ht="15.5" x14ac:dyDescent="0.35">
      <c r="A30" s="48" t="s">
        <v>760</v>
      </c>
      <c r="B30" s="49" t="s">
        <v>761</v>
      </c>
    </row>
    <row r="31" spans="1:2" ht="31" x14ac:dyDescent="0.35">
      <c r="A31" s="48" t="s">
        <v>216</v>
      </c>
      <c r="B31" s="49" t="s">
        <v>762</v>
      </c>
    </row>
    <row r="32" spans="1:2" ht="15.5" x14ac:dyDescent="0.35">
      <c r="A32" s="48" t="s">
        <v>218</v>
      </c>
      <c r="B32" s="49" t="s">
        <v>763</v>
      </c>
    </row>
    <row r="33" spans="1:2" ht="15.5" x14ac:dyDescent="0.35">
      <c r="A33" s="48" t="s">
        <v>220</v>
      </c>
      <c r="B33" s="49" t="s">
        <v>764</v>
      </c>
    </row>
    <row r="34" spans="1:2" ht="15.5" x14ac:dyDescent="0.35">
      <c r="A34" s="48" t="s">
        <v>222</v>
      </c>
      <c r="B34" s="49" t="s">
        <v>765</v>
      </c>
    </row>
    <row r="35" spans="1:2" ht="15.5" x14ac:dyDescent="0.35">
      <c r="A35" s="48" t="s">
        <v>224</v>
      </c>
      <c r="B35" s="49" t="s">
        <v>766</v>
      </c>
    </row>
    <row r="36" spans="1:2" ht="15.5" x14ac:dyDescent="0.35">
      <c r="A36" s="48" t="s">
        <v>230</v>
      </c>
      <c r="B36" s="49" t="s">
        <v>767</v>
      </c>
    </row>
    <row r="37" spans="1:2" ht="15.5" x14ac:dyDescent="0.35">
      <c r="A37" s="48" t="s">
        <v>232</v>
      </c>
      <c r="B37" s="49" t="s">
        <v>768</v>
      </c>
    </row>
    <row r="38" spans="1:2" ht="15.5" x14ac:dyDescent="0.35">
      <c r="A38" s="48" t="s">
        <v>234</v>
      </c>
      <c r="B38" s="49" t="s">
        <v>769</v>
      </c>
    </row>
    <row r="39" spans="1:2" ht="15.5" x14ac:dyDescent="0.35">
      <c r="A39" s="48" t="s">
        <v>236</v>
      </c>
      <c r="B39" s="49" t="s">
        <v>770</v>
      </c>
    </row>
    <row r="40" spans="1:2" ht="15.5" x14ac:dyDescent="0.35">
      <c r="A40" s="48" t="s">
        <v>243</v>
      </c>
      <c r="B40" s="49" t="s">
        <v>771</v>
      </c>
    </row>
    <row r="41" spans="1:2" ht="15.5" x14ac:dyDescent="0.35">
      <c r="A41" s="48" t="s">
        <v>245</v>
      </c>
      <c r="B41" s="49" t="s">
        <v>772</v>
      </c>
    </row>
    <row r="42" spans="1:2" ht="15.5" x14ac:dyDescent="0.35">
      <c r="A42" s="48" t="s">
        <v>247</v>
      </c>
      <c r="B42" s="49" t="s">
        <v>773</v>
      </c>
    </row>
    <row r="43" spans="1:2" ht="15.5" x14ac:dyDescent="0.35">
      <c r="A43" s="48" t="s">
        <v>251</v>
      </c>
      <c r="B43" s="49" t="s">
        <v>774</v>
      </c>
    </row>
    <row r="44" spans="1:2" ht="15.5" x14ac:dyDescent="0.35">
      <c r="A44" s="48" t="s">
        <v>254</v>
      </c>
      <c r="B44" s="49" t="s">
        <v>775</v>
      </c>
    </row>
    <row r="45" spans="1:2" ht="15.5" x14ac:dyDescent="0.35">
      <c r="A45" s="48" t="s">
        <v>257</v>
      </c>
      <c r="B45" s="49" t="s">
        <v>776</v>
      </c>
    </row>
    <row r="46" spans="1:2" ht="15.5" x14ac:dyDescent="0.35">
      <c r="A46" s="48" t="s">
        <v>259</v>
      </c>
      <c r="B46" s="49" t="s">
        <v>777</v>
      </c>
    </row>
    <row r="47" spans="1:2" ht="15.5" x14ac:dyDescent="0.35">
      <c r="A47" s="48" t="s">
        <v>273</v>
      </c>
      <c r="B47" s="49" t="s">
        <v>778</v>
      </c>
    </row>
    <row r="48" spans="1:2" ht="15.5" x14ac:dyDescent="0.35">
      <c r="A48" s="48" t="s">
        <v>325</v>
      </c>
      <c r="B48" s="49" t="s">
        <v>779</v>
      </c>
    </row>
    <row r="49" spans="1:3" ht="15.5" x14ac:dyDescent="0.35">
      <c r="A49" s="48" t="s">
        <v>327</v>
      </c>
      <c r="B49" s="49" t="s">
        <v>780</v>
      </c>
    </row>
    <row r="50" spans="1:3" ht="15.5" x14ac:dyDescent="0.35">
      <c r="A50" s="48" t="s">
        <v>329</v>
      </c>
      <c r="B50" s="49" t="s">
        <v>781</v>
      </c>
    </row>
    <row r="51" spans="1:3" ht="15.5" x14ac:dyDescent="0.35">
      <c r="A51" s="48" t="s">
        <v>331</v>
      </c>
      <c r="B51" s="49" t="s">
        <v>782</v>
      </c>
    </row>
    <row r="52" spans="1:3" ht="15.5" x14ac:dyDescent="0.35">
      <c r="A52" s="48" t="s">
        <v>333</v>
      </c>
      <c r="B52" s="49" t="s">
        <v>783</v>
      </c>
    </row>
    <row r="53" spans="1:3" ht="15.5" x14ac:dyDescent="0.35">
      <c r="A53" s="48" t="s">
        <v>335</v>
      </c>
      <c r="B53" s="49" t="s">
        <v>784</v>
      </c>
    </row>
    <row r="54" spans="1:3" ht="15.5" x14ac:dyDescent="0.35">
      <c r="A54" s="48" t="s">
        <v>337</v>
      </c>
      <c r="B54" s="49" t="s">
        <v>785</v>
      </c>
    </row>
    <row r="55" spans="1:3" ht="15.5" x14ac:dyDescent="0.35">
      <c r="A55" s="48" t="s">
        <v>339</v>
      </c>
      <c r="B55" s="49" t="s">
        <v>786</v>
      </c>
    </row>
    <row r="56" spans="1:3" ht="15.5" x14ac:dyDescent="0.35">
      <c r="A56" s="48" t="s">
        <v>341</v>
      </c>
      <c r="B56" s="49" t="s">
        <v>787</v>
      </c>
    </row>
    <row r="57" spans="1:3" ht="15.5" x14ac:dyDescent="0.35">
      <c r="A57" s="48" t="s">
        <v>343</v>
      </c>
      <c r="B57" s="49" t="s">
        <v>788</v>
      </c>
    </row>
    <row r="58" spans="1:3" ht="15.5" x14ac:dyDescent="0.35">
      <c r="A58" s="48" t="s">
        <v>345</v>
      </c>
      <c r="B58" s="49" t="s">
        <v>789</v>
      </c>
    </row>
    <row r="59" spans="1:3" ht="15.5" x14ac:dyDescent="0.35">
      <c r="A59" s="48" t="s">
        <v>348</v>
      </c>
      <c r="B59" s="49" t="s">
        <v>790</v>
      </c>
    </row>
    <row r="60" spans="1:3" ht="15.5" x14ac:dyDescent="0.35">
      <c r="A60" s="48" t="s">
        <v>351</v>
      </c>
      <c r="B60" s="49" t="s">
        <v>791</v>
      </c>
    </row>
    <row r="61" spans="1:3" ht="15.5" x14ac:dyDescent="0.35">
      <c r="A61" s="48" t="s">
        <v>405</v>
      </c>
      <c r="B61" s="49" t="s">
        <v>792</v>
      </c>
      <c r="C61" s="50"/>
    </row>
    <row r="62" spans="1:3" ht="15.5" x14ac:dyDescent="0.35">
      <c r="A62" s="48" t="s">
        <v>458</v>
      </c>
      <c r="B62" s="49" t="s">
        <v>793</v>
      </c>
      <c r="C62" s="50"/>
    </row>
    <row r="63" spans="1:3" ht="15.5" x14ac:dyDescent="0.35">
      <c r="A63" s="48" t="s">
        <v>460</v>
      </c>
      <c r="B63" s="49" t="s">
        <v>794</v>
      </c>
    </row>
    <row r="64" spans="1:3" ht="15.5" x14ac:dyDescent="0.35">
      <c r="A64" s="48" t="s">
        <v>462</v>
      </c>
      <c r="B64" s="49" t="s">
        <v>795</v>
      </c>
    </row>
    <row r="65" spans="1:3" ht="15.5" x14ac:dyDescent="0.35">
      <c r="A65" s="48" t="s">
        <v>515</v>
      </c>
      <c r="B65" s="49" t="s">
        <v>796</v>
      </c>
      <c r="C65" s="50"/>
    </row>
    <row r="66" spans="1:3" ht="15.5" x14ac:dyDescent="0.35">
      <c r="A66" s="48" t="s">
        <v>564</v>
      </c>
      <c r="B66" s="49" t="s">
        <v>797</v>
      </c>
      <c r="C66" s="50"/>
    </row>
    <row r="67" spans="1:3" ht="15.5" x14ac:dyDescent="0.35">
      <c r="A67" s="48" t="s">
        <v>566</v>
      </c>
      <c r="B67" s="49" t="s">
        <v>798</v>
      </c>
    </row>
    <row r="68" spans="1:3" ht="15.5" x14ac:dyDescent="0.35">
      <c r="A68" s="48" t="s">
        <v>568</v>
      </c>
      <c r="B68" s="49" t="s">
        <v>799</v>
      </c>
    </row>
    <row r="69" spans="1:3" ht="15.5" x14ac:dyDescent="0.35">
      <c r="A69" s="48" t="s">
        <v>570</v>
      </c>
      <c r="B69" s="49" t="s">
        <v>800</v>
      </c>
    </row>
    <row r="70" spans="1:3" ht="15.5" x14ac:dyDescent="0.35">
      <c r="A70" s="48" t="s">
        <v>573</v>
      </c>
      <c r="B70" s="49" t="s">
        <v>801</v>
      </c>
    </row>
    <row r="71" spans="1:3" ht="15.5" x14ac:dyDescent="0.35">
      <c r="A71" s="48" t="s">
        <v>575</v>
      </c>
      <c r="B71" s="49" t="s">
        <v>802</v>
      </c>
    </row>
    <row r="72" spans="1:3" ht="15.5" x14ac:dyDescent="0.35">
      <c r="A72" s="48" t="s">
        <v>578</v>
      </c>
      <c r="B72" s="49" t="s">
        <v>803</v>
      </c>
    </row>
    <row r="73" spans="1:3" ht="15.5" x14ac:dyDescent="0.35">
      <c r="A73" s="48" t="s">
        <v>581</v>
      </c>
      <c r="B73" s="49" t="s">
        <v>804</v>
      </c>
    </row>
    <row r="74" spans="1:3" ht="15.5" x14ac:dyDescent="0.35">
      <c r="A74" s="48" t="s">
        <v>583</v>
      </c>
      <c r="B74" s="49" t="s">
        <v>805</v>
      </c>
    </row>
    <row r="75" spans="1:3" ht="15.5" x14ac:dyDescent="0.35">
      <c r="A75" s="48" t="s">
        <v>585</v>
      </c>
      <c r="B75" s="49" t="s">
        <v>806</v>
      </c>
    </row>
    <row r="76" spans="1:3" ht="15.5" x14ac:dyDescent="0.35">
      <c r="A76" s="48" t="s">
        <v>588</v>
      </c>
      <c r="B76" s="49" t="s">
        <v>807</v>
      </c>
    </row>
    <row r="77" spans="1:3" ht="15.5" x14ac:dyDescent="0.35">
      <c r="A77" s="48" t="s">
        <v>590</v>
      </c>
      <c r="B77" s="49" t="s">
        <v>808</v>
      </c>
    </row>
    <row r="78" spans="1:3" ht="15.5" x14ac:dyDescent="0.35">
      <c r="A78" s="48" t="s">
        <v>592</v>
      </c>
      <c r="B78" s="49" t="s">
        <v>809</v>
      </c>
    </row>
    <row r="79" spans="1:3" ht="15.5" x14ac:dyDescent="0.35">
      <c r="A79" s="48" t="s">
        <v>594</v>
      </c>
      <c r="B79" s="49" t="s">
        <v>810</v>
      </c>
    </row>
    <row r="80" spans="1:3" ht="15.5" x14ac:dyDescent="0.35">
      <c r="A80" s="48" t="s">
        <v>596</v>
      </c>
      <c r="B80" s="49" t="s">
        <v>811</v>
      </c>
    </row>
    <row r="81" spans="1:2" ht="15.5" x14ac:dyDescent="0.35">
      <c r="A81" s="48" t="s">
        <v>598</v>
      </c>
      <c r="B81" s="49" t="s">
        <v>812</v>
      </c>
    </row>
    <row r="82" spans="1:2" ht="15.5" x14ac:dyDescent="0.35">
      <c r="A82" s="48" t="s">
        <v>600</v>
      </c>
      <c r="B82" s="49" t="s">
        <v>813</v>
      </c>
    </row>
    <row r="83" spans="1:2" ht="15.5" x14ac:dyDescent="0.35">
      <c r="A83" s="48" t="s">
        <v>602</v>
      </c>
      <c r="B83" s="49" t="s">
        <v>814</v>
      </c>
    </row>
    <row r="84" spans="1:2" ht="15.5" x14ac:dyDescent="0.35">
      <c r="A84" s="48" t="s">
        <v>604</v>
      </c>
      <c r="B84" s="49" t="s">
        <v>815</v>
      </c>
    </row>
    <row r="85" spans="1:2" ht="15.5" x14ac:dyDescent="0.35">
      <c r="A85" s="48" t="s">
        <v>606</v>
      </c>
      <c r="B85" s="49" t="s">
        <v>816</v>
      </c>
    </row>
    <row r="86" spans="1:2" ht="15.5" x14ac:dyDescent="0.35">
      <c r="A86" s="48" t="s">
        <v>608</v>
      </c>
      <c r="B86" s="49" t="s">
        <v>817</v>
      </c>
    </row>
    <row r="87" spans="1:2" ht="15.5" x14ac:dyDescent="0.35">
      <c r="A87" s="48" t="s">
        <v>610</v>
      </c>
      <c r="B87" s="49" t="s">
        <v>818</v>
      </c>
    </row>
    <row r="88" spans="1:2" ht="15.5" x14ac:dyDescent="0.35">
      <c r="A88" s="48" t="s">
        <v>663</v>
      </c>
      <c r="B88" s="49" t="s">
        <v>819</v>
      </c>
    </row>
    <row r="89" spans="1:2" ht="15.5" x14ac:dyDescent="0.35">
      <c r="A89" s="48" t="s">
        <v>683</v>
      </c>
      <c r="B89" s="49" t="s">
        <v>820</v>
      </c>
    </row>
    <row r="90" spans="1:2" ht="15.5" x14ac:dyDescent="0.35">
      <c r="A90" s="48" t="s">
        <v>685</v>
      </c>
      <c r="B90" s="49" t="s">
        <v>821</v>
      </c>
    </row>
    <row r="91" spans="1:2" ht="15.5" x14ac:dyDescent="0.35">
      <c r="A91" s="48" t="s">
        <v>687</v>
      </c>
      <c r="B91" s="49" t="s">
        <v>822</v>
      </c>
    </row>
    <row r="92" spans="1:2" ht="15.5" x14ac:dyDescent="0.35">
      <c r="A92" s="48" t="s">
        <v>698</v>
      </c>
      <c r="B92" s="49" t="s">
        <v>823</v>
      </c>
    </row>
    <row r="93" spans="1:2" ht="15.5" x14ac:dyDescent="0.35">
      <c r="A93" s="48" t="s">
        <v>700</v>
      </c>
      <c r="B93" s="49" t="s">
        <v>824</v>
      </c>
    </row>
    <row r="94" spans="1:2" ht="15.5" x14ac:dyDescent="0.35">
      <c r="A94" s="48" t="s">
        <v>702</v>
      </c>
      <c r="B94" s="49" t="s">
        <v>825</v>
      </c>
    </row>
    <row r="95" spans="1:2" ht="15.5" x14ac:dyDescent="0.35">
      <c r="A95" s="48" t="s">
        <v>704</v>
      </c>
      <c r="B95" s="49" t="s">
        <v>826</v>
      </c>
    </row>
    <row r="96" spans="1:2" ht="15.5" x14ac:dyDescent="0.35">
      <c r="A96" s="48" t="s">
        <v>711</v>
      </c>
      <c r="B96" s="49" t="s">
        <v>827</v>
      </c>
    </row>
    <row r="97" spans="1:1" ht="15.5" x14ac:dyDescent="0.35">
      <c r="A97" s="51"/>
    </row>
  </sheetData>
  <hyperlinks>
    <hyperlink ref="A8:A16" location="'20.01'!A1" display="20.01" xr:uid="{D7F61F2B-16F8-44B2-8592-FF0E418BECE3}"/>
    <hyperlink ref="A8" location="'R0201'!A1" display="R201" xr:uid="{FA5BD313-1D72-4609-8618-F39496B4873E}"/>
    <hyperlink ref="A9" location="'R0202'!A1" display="R202" xr:uid="{0BEF9761-FAF7-4061-9DE4-4474B89110BA}"/>
    <hyperlink ref="A10" location="'R0203'!A1" display="R203" xr:uid="{5F22CE2A-7E9A-4B68-B6F7-F9B0F0AF9458}"/>
    <hyperlink ref="A11" location="'R0204'!A1" display="R204" xr:uid="{9AAC0741-C7B1-4841-961A-216EB61CCE44}"/>
    <hyperlink ref="A12" location="'R0205'!A1" display="R205" xr:uid="{E733A680-EC0B-48B0-A232-EB1EF5D3E93A}"/>
    <hyperlink ref="A13" location="'R0206'!A1" display="R206" xr:uid="{69DA957A-27A0-4434-9E94-CF22E1A1F16B}"/>
    <hyperlink ref="A14" location="'R0207'!A1" display="R207" xr:uid="{F7409808-DD9D-419A-9CEE-FBE23CA3733D}"/>
    <hyperlink ref="A15" location="'R0208'!A1" display="R208" xr:uid="{848B4582-C3D6-46CD-A97D-2285FC61C107}"/>
    <hyperlink ref="A16" location="'R0209'!A1" display="R209" xr:uid="{A36D00EB-B879-4E9C-ACEC-5EE58462F28E}"/>
    <hyperlink ref="A17" location="'R0501'!A1" display="R501" xr:uid="{1C663B86-8AF8-43F2-9CA8-B1F1B532D264}"/>
    <hyperlink ref="A18" location="'R0502'!A1" display="R502" xr:uid="{0504FED1-0A43-4115-8667-994B3D7B9329}"/>
    <hyperlink ref="A19" location="'R0503'!A1" display="R503" xr:uid="{D5A11540-8539-4126-A5D3-7CD10084D950}"/>
    <hyperlink ref="A20" location="'R0504'!A1" display="R504" xr:uid="{8E426FD7-AF81-4138-95AB-5F7F474EBBE7}"/>
    <hyperlink ref="A21" location="'R0505'!A1" display="R505" xr:uid="{4A21C73B-832A-4218-87FF-6CFB4369494B}"/>
    <hyperlink ref="A22" location="'R0601'!A1" display="R601" xr:uid="{AE3C2F1E-4517-4BA5-8D32-B38BE5CCBCFF}"/>
    <hyperlink ref="A23" location="'R0701'!A1" display="R701" xr:uid="{658FB42F-D976-470D-945F-4CBD9496A3FD}"/>
    <hyperlink ref="A24" location="'R0702'!A1" display="R702" xr:uid="{7592408A-81FC-4ACE-A6BE-FC81C92AB8AB}"/>
    <hyperlink ref="A25" location="'R0703'!A1" display="R703" xr:uid="{64DB8DE8-69F1-4B99-9CA8-47D4B40BFD3A}"/>
    <hyperlink ref="A26" location="'R0801'!A1" display="R801" xr:uid="{0D26D0AF-528F-4D9B-9558-B04886534D93}"/>
    <hyperlink ref="A27" location="'R0802'!A1" display="R802" xr:uid="{E5F3137C-A1EC-4142-93CF-38636945A1EE}"/>
    <hyperlink ref="A28" location="'R0803'!A1" display="R803" xr:uid="{C32D7ECD-A875-470F-882F-343C3CB08D14}"/>
    <hyperlink ref="A29" location="'R0804'!A1" display="R804" xr:uid="{F04315EE-2146-4665-B646-6421178D065A}"/>
    <hyperlink ref="A30" location="'R0805'!A1" display="R805" xr:uid="{B2DE6399-2F39-4E76-97E4-4CF53D4EA151}"/>
    <hyperlink ref="A31" location="'R1001'!A1" display="R1001" xr:uid="{9E5DAF15-21E9-4E73-AA94-68C3E1940E96}"/>
    <hyperlink ref="A32" location="'R1101'!A1" display="R1101" xr:uid="{10144AA2-31AD-4839-98DD-001F0B97B9FF}"/>
    <hyperlink ref="A33" location="'R1102'!A1" display="R1102" xr:uid="{97A812B0-6774-4F88-B5F5-279FEE04FDF5}"/>
    <hyperlink ref="A34" location="'R1103'!A1" display="R1103" xr:uid="{0C88D650-1001-4A99-8326-2A0E7EEA7DF6}"/>
    <hyperlink ref="A35" location="'R1104'!A1" display="R1104" xr:uid="{699BEF1F-2BA9-46EC-93E7-EC62638A75BD}"/>
    <hyperlink ref="A36" location="'R1105'!A1" display="R1105" xr:uid="{87885674-AB79-4792-A3AC-776D0E262DEF}"/>
    <hyperlink ref="A37" location="'R1106'!A1" display="R1106" xr:uid="{F1F7B984-0E7E-4D19-B689-01CF7D186F79}"/>
    <hyperlink ref="A38" location="'R1201'!A1" display="R1201" xr:uid="{75C0483C-56A5-4886-B82C-051BA0BC5BED}"/>
    <hyperlink ref="A39" location="'R1202'!A1" display="R1202" xr:uid="{0119A15F-532D-4A21-ADBF-1DADBD59CC32}"/>
    <hyperlink ref="A40" location="'R1203'!A1" display="R1203" xr:uid="{F8D79495-13F7-4B06-85DF-B32886BF412B}"/>
    <hyperlink ref="A41" location="'R1204'!A1" display="R1204" xr:uid="{972D9B97-0FD0-4AAF-B085-517CF5F3372F}"/>
    <hyperlink ref="A42" location="'R1205'!A1" display="R1205" xr:uid="{30B744C3-9D6A-4941-81B1-8B04BB5B27A6}"/>
    <hyperlink ref="A43" location="'R1251'!A1" display="R1251" xr:uid="{56EC4BC3-A652-47CF-877C-C7AB15B0782C}"/>
    <hyperlink ref="A44" location="'R1252'!A1" display="R1252" xr:uid="{F37FAE93-FED9-4821-85CF-DB5BC3887D14}"/>
    <hyperlink ref="A45" location="'R1253'!A1" display="R1253" xr:uid="{1696AECB-BCC0-42B1-BB75-39F6ABD88708}"/>
    <hyperlink ref="A46" location="'R1254'!A1" display="R1254" xr:uid="{2DCB6EA5-7437-41E7-9134-CAB235DCE6EA}"/>
    <hyperlink ref="A47" location="'R1303'!A1" display="R1303" xr:uid="{9EEA8875-D0CB-47CE-B1CE-576216982077}"/>
    <hyperlink ref="A48" location="'R1304'!A1" display="R1304" xr:uid="{37EFC56F-EC75-4DB8-9434-2661C0904E8F}"/>
    <hyperlink ref="A49" location="'R1501'!A1" display="R1501" xr:uid="{925E4290-10C7-41E7-9915-2D62E1C37D09}"/>
    <hyperlink ref="A50" location="'R1502'!A1" display="R1502" xr:uid="{2D84793D-8CFC-4852-839B-79713E076898}"/>
    <hyperlink ref="A51" location="'R1503'!A1" display="R1503" xr:uid="{5C4930ED-E53A-4F7E-86FE-56A6E4107F34}"/>
    <hyperlink ref="A52" location="'R1601'!A1" display="R1601" xr:uid="{6335DBEE-13FA-422E-8E63-08FDD17A341E}"/>
    <hyperlink ref="A53" location="'R1602'!A1" display="R1602" xr:uid="{9A32C089-42DA-4F5B-81E5-C4C8FD87C5C8}"/>
    <hyperlink ref="A54" location="'R1603'!A1" display="R1603" xr:uid="{27E1E37F-F1BE-4D28-AEFF-4B3FBDE5A4AA}"/>
    <hyperlink ref="A55" location="'R1701'!A1" display="R1701" xr:uid="{C28D5795-491C-4492-96E8-13C9343953A4}"/>
    <hyperlink ref="A56" location="'R1702'!A1" display="R1702" xr:uid="{7959F95E-C51B-4E02-818F-B7801101BB06}"/>
    <hyperlink ref="A57" location="'R1703'!A1" display="R1703" xr:uid="{34DDB772-BD31-4E3A-B868-4D94A6C24525}"/>
    <hyperlink ref="A58" location="'R1704'!A1" display="R1704" xr:uid="{6FEBD59F-587F-4C90-9EE0-12120F1ECDE9}"/>
    <hyperlink ref="A59" location="'R1810'!A1" display="R1810" xr:uid="{E1D0FF5A-7AC8-4C5F-B578-94E650C0A57E}"/>
    <hyperlink ref="A60" location="'R1811'!A1" display="R1811" xr:uid="{F1AAA6FB-9142-49C7-828F-CE595AEA5F9F}"/>
    <hyperlink ref="A61" location="'R1901'!A1" display="R1901" xr:uid="{2E915662-83A1-4B0F-8F8C-21238F13534A}"/>
    <hyperlink ref="A62" location="'R1902'!A1" display="R1902" xr:uid="{267B1E20-D192-480D-B2C9-123432EF62AE}"/>
    <hyperlink ref="A63" location="'R1903'!A1" display="R1903" xr:uid="{07AB7A6C-97F9-448A-BDB4-9678C7ECA258}"/>
    <hyperlink ref="A64" location="'R1904'!A1" display="R1904" xr:uid="{4CCECE9E-9258-48A9-AB48-44D66E78C8BE}"/>
    <hyperlink ref="A65" location="'R2001'!A1" display="R2001" xr:uid="{B071DE08-FB37-48D4-9994-1B5A6D9C238B}"/>
    <hyperlink ref="A66" location="'R2002'!A1" display="R2002" xr:uid="{C03CADA7-8AC5-4AD8-A787-F0BE798E9023}"/>
    <hyperlink ref="A67" location="'R2101'!A1" display="R2101" xr:uid="{5855C114-A62D-4B2B-89FA-29FF542B59C3}"/>
    <hyperlink ref="A68" location="'R2201'!A1" display="R2201" xr:uid="{DB4C78DB-7B45-49FF-B3E3-D151D636292B}"/>
    <hyperlink ref="A69" location="'R2301'!A1" display="R2301" xr:uid="{5C3CDAD3-DB0B-4BE2-A2E9-B1F1AC08DC8A}"/>
    <hyperlink ref="A70" location="'R2302'!A1" display="R2302" xr:uid="{3084C781-4AA0-437C-903A-64BF061F377D}"/>
    <hyperlink ref="A71" location="'R2303'!A1" display="R2303" xr:uid="{62B553DE-C16F-4EC5-B53D-A4B878D7B521}"/>
    <hyperlink ref="A72" location="'R2304'!A1" display="R2304" xr:uid="{5E036218-0074-402B-A62F-8761CD49A64F}"/>
    <hyperlink ref="A73" location="'R2401'!A1" display="R2401" xr:uid="{D07A6428-5984-43E2-898E-DABD5D8E7C18}"/>
    <hyperlink ref="A74" location="'R2403'!A1" display="R2403" xr:uid="{A2C21852-2AE5-4842-A86F-5E0145F02D7C}"/>
    <hyperlink ref="A75" location="'R2404'!A1" display="R2404" xr:uid="{E4F59767-1166-455E-889D-5AACD929F940}"/>
    <hyperlink ref="A76" location="'R2405'!A1" display="R2405" xr:uid="{2F51BEB3-C670-4F00-987E-BA036CCE22EA}"/>
    <hyperlink ref="A77" location="'R2406'!A1" display="R2406" xr:uid="{9185C0ED-E8B5-4ECB-82D4-BA9999F0F597}"/>
    <hyperlink ref="A78" location="'R2407'!A1" display="R2407" xr:uid="{67CABD21-723D-4772-9EAE-7F455502DD83}"/>
    <hyperlink ref="A79" location="'R2408'!A1" display="R2408" xr:uid="{E7ADD3CA-9C89-4E0A-87F9-0944A4A82C13}"/>
    <hyperlink ref="A80" location="'R2501'!A1" display="R2501" xr:uid="{9FD33FCE-1F8A-42BE-919B-9081FD73AF15}"/>
    <hyperlink ref="A81" location="'R2502'!A1" display="R2502" xr:uid="{728CFCF3-B6B2-4E4D-98A8-93731DCF128D}"/>
    <hyperlink ref="A82" location="'R2503'!A1" display="R2503" xr:uid="{D646F1BD-A31E-4E1D-BC4D-C3FF95BEE106}"/>
    <hyperlink ref="A83" location="'R2504'!A1" display="R2504" xr:uid="{CBB837D3-0ADB-41B7-834C-21FD5123D0A9}"/>
    <hyperlink ref="A84" location="'R2505'!A1" display="R2505" xr:uid="{A194C002-4B61-4306-8D5B-AF18C9B690E4}"/>
    <hyperlink ref="A85" location="'R2506'!A1" display="R2506" xr:uid="{EF101ABE-FB5B-4607-BB2E-E7ABC3BE3AC3}"/>
    <hyperlink ref="A86" location="'R2507'!A1" display="R2507" xr:uid="{62C3938D-8CED-4E47-9987-E694B617DF19}"/>
    <hyperlink ref="A87" location="'R2509'!A1" display="R2509" xr:uid="{84ED5D25-D1D3-4E0D-ACAB-5F968DBE7E9F}"/>
    <hyperlink ref="A88" location="'R2510'!A1" display="R2510" xr:uid="{7EDE604B-A339-45BA-BC08-9EB14556793C}"/>
    <hyperlink ref="A89" location="'R2511'!A1" display="R2511" xr:uid="{619802A9-5769-4AA2-97AE-7A0411EF742D}"/>
    <hyperlink ref="A90" location="'R2512'!A1" display="R2512" xr:uid="{4D217BA1-E3B5-490F-B777-47081ED4C60B}"/>
    <hyperlink ref="A91" location="'R2513'!A1" display="R2513" xr:uid="{D0C5B875-7FA0-4E65-A1E5-E9C9451356DE}"/>
    <hyperlink ref="A92" location="'R2514'!A1" display="R2514" xr:uid="{92136645-5F4D-40BD-84A7-17DA50F9FB5E}"/>
    <hyperlink ref="A93" location="'R2515'!A1" display="R2515" xr:uid="{EF4E0E43-C151-433A-A1EF-925CCDF1FB6A}"/>
    <hyperlink ref="A94" location="'R2701'!A1" display="R2701" xr:uid="{77058AA7-3423-4554-B9B8-360CA45D345E}"/>
    <hyperlink ref="A95" location="'R2702'!A1" display="R2702" xr:uid="{5A6CD6A5-DAB0-4A3F-8B58-5A3EB158C39B}"/>
    <hyperlink ref="A96" location="'R2801'!A1" display="R2801" xr:uid="{EDD80F9C-29D2-47F4-9DA6-A2C66522F34B}"/>
  </hyperlinks>
  <pageMargins left="0.7" right="0.7" top="0.75" bottom="0.75" header="0.3" footer="0.3"/>
  <pageSetup scale="70"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06A48-7574-4CC1-874F-BC07F54532AC}">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126</v>
      </c>
    </row>
    <row r="2" spans="1:16" x14ac:dyDescent="0.35">
      <c r="A2" s="26" t="s">
        <v>106</v>
      </c>
      <c r="B2" t="s">
        <v>125</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4.0999999999999996</v>
      </c>
      <c r="C6" t="s">
        <v>100</v>
      </c>
      <c r="H6" s="14" t="s">
        <v>99</v>
      </c>
      <c r="I6">
        <f>VLOOKUP($B$4,$B$9:$K$62,6,FALSE)</f>
        <v>4.0999999999999996</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4.0999999999999996</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4.0999999999999996</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28</v>
      </c>
      <c r="C11" s="10">
        <v>26.3</v>
      </c>
      <c r="D11" s="13" t="s">
        <v>118</v>
      </c>
      <c r="E11" s="8" t="str">
        <f t="shared" si="0"/>
        <v>Significantly Different</v>
      </c>
      <c r="G11">
        <f t="shared" si="1"/>
        <v>26.3</v>
      </c>
      <c r="H11">
        <f t="shared" si="2"/>
        <v>6</v>
      </c>
      <c r="I11" t="str">
        <f t="shared" si="3"/>
        <v>+/-</v>
      </c>
      <c r="J11" t="str">
        <f t="shared" si="4"/>
        <v>0.9</v>
      </c>
      <c r="K11" s="1">
        <f t="shared" si="5"/>
        <v>0.54711246200607899</v>
      </c>
      <c r="L11" s="1">
        <f t="shared" si="6"/>
        <v>-22.200000000000003</v>
      </c>
      <c r="M11" s="1">
        <f t="shared" si="7"/>
        <v>0.55047933970440222</v>
      </c>
      <c r="N11" s="1">
        <f t="shared" si="8"/>
        <v>-40.328489007273213</v>
      </c>
      <c r="O11" t="s">
        <v>67</v>
      </c>
    </row>
    <row r="12" spans="1:16" x14ac:dyDescent="0.35">
      <c r="A12" s="12">
        <v>2</v>
      </c>
      <c r="B12" s="11" t="s">
        <v>59</v>
      </c>
      <c r="C12" s="10">
        <v>10.8</v>
      </c>
      <c r="D12" s="9" t="s">
        <v>118</v>
      </c>
      <c r="E12" s="8" t="str">
        <f t="shared" si="0"/>
        <v>Significantly Different</v>
      </c>
      <c r="G12">
        <f t="shared" si="1"/>
        <v>10.8</v>
      </c>
      <c r="H12">
        <f t="shared" si="2"/>
        <v>6</v>
      </c>
      <c r="I12" t="str">
        <f t="shared" si="3"/>
        <v>+/-</v>
      </c>
      <c r="J12" t="str">
        <f t="shared" si="4"/>
        <v>0.9</v>
      </c>
      <c r="K12" s="1">
        <f t="shared" si="5"/>
        <v>0.54711246200607899</v>
      </c>
      <c r="L12" s="1">
        <f t="shared" si="6"/>
        <v>-6.7000000000000011</v>
      </c>
      <c r="M12" s="1">
        <f t="shared" si="7"/>
        <v>0.55047933970440222</v>
      </c>
      <c r="N12" s="1">
        <f t="shared" si="8"/>
        <v>-12.171210646339214</v>
      </c>
      <c r="O12" t="s">
        <v>59</v>
      </c>
    </row>
    <row r="13" spans="1:16" x14ac:dyDescent="0.35">
      <c r="A13" s="12">
        <v>3</v>
      </c>
      <c r="B13" s="11" t="s">
        <v>58</v>
      </c>
      <c r="C13" s="10">
        <v>9.1999999999999993</v>
      </c>
      <c r="D13" s="9" t="s">
        <v>27</v>
      </c>
      <c r="E13" s="8" t="str">
        <f t="shared" si="0"/>
        <v>Significantly Different</v>
      </c>
      <c r="G13">
        <f t="shared" si="1"/>
        <v>9.1999999999999993</v>
      </c>
      <c r="H13">
        <f t="shared" si="2"/>
        <v>6</v>
      </c>
      <c r="I13" t="str">
        <f t="shared" si="3"/>
        <v>+/-</v>
      </c>
      <c r="J13" t="str">
        <f t="shared" si="4"/>
        <v>0.3</v>
      </c>
      <c r="K13" s="1">
        <f t="shared" si="5"/>
        <v>0.18237082066869301</v>
      </c>
      <c r="L13" s="1">
        <f t="shared" si="6"/>
        <v>-5.0999999999999996</v>
      </c>
      <c r="M13" s="1">
        <f t="shared" si="7"/>
        <v>0.19223572402239389</v>
      </c>
      <c r="N13" s="1">
        <f t="shared" si="8"/>
        <v>-26.529928429982615</v>
      </c>
      <c r="O13" t="s">
        <v>57</v>
      </c>
    </row>
    <row r="14" spans="1:16" x14ac:dyDescent="0.35">
      <c r="A14" s="12">
        <v>4</v>
      </c>
      <c r="B14" s="11" t="s">
        <v>35</v>
      </c>
      <c r="C14" s="10">
        <v>6.4</v>
      </c>
      <c r="D14" s="9" t="s">
        <v>38</v>
      </c>
      <c r="E14" s="8" t="str">
        <f t="shared" si="0"/>
        <v>Significantly Different</v>
      </c>
      <c r="G14">
        <f t="shared" si="1"/>
        <v>6.4</v>
      </c>
      <c r="H14">
        <f t="shared" si="2"/>
        <v>6</v>
      </c>
      <c r="I14" t="str">
        <f t="shared" si="3"/>
        <v>+/-</v>
      </c>
      <c r="J14" t="str">
        <f t="shared" si="4"/>
        <v>0.2</v>
      </c>
      <c r="K14" s="1">
        <f t="shared" si="5"/>
        <v>0.12158054711246201</v>
      </c>
      <c r="L14" s="1">
        <f t="shared" si="6"/>
        <v>-2.3000000000000007</v>
      </c>
      <c r="M14" s="1">
        <f t="shared" si="7"/>
        <v>0.1359311840425404</v>
      </c>
      <c r="N14" s="1">
        <f t="shared" si="8"/>
        <v>-16.920326385740914</v>
      </c>
      <c r="O14" t="s">
        <v>72</v>
      </c>
    </row>
    <row r="15" spans="1:16" x14ac:dyDescent="0.35">
      <c r="A15" s="12">
        <v>5</v>
      </c>
      <c r="B15" s="11" t="s">
        <v>44</v>
      </c>
      <c r="C15" s="10">
        <v>5.9</v>
      </c>
      <c r="D15" s="9" t="s">
        <v>43</v>
      </c>
      <c r="E15" s="8" t="str">
        <f t="shared" si="0"/>
        <v>Significantly Different</v>
      </c>
      <c r="G15">
        <f t="shared" si="1"/>
        <v>5.9</v>
      </c>
      <c r="H15">
        <f t="shared" si="2"/>
        <v>6</v>
      </c>
      <c r="I15" t="str">
        <f t="shared" si="3"/>
        <v>+/-</v>
      </c>
      <c r="J15" t="str">
        <f t="shared" si="4"/>
        <v>0.4</v>
      </c>
      <c r="K15" s="1">
        <f t="shared" si="5"/>
        <v>0.24316109422492402</v>
      </c>
      <c r="L15" s="1">
        <f t="shared" si="6"/>
        <v>-1.8000000000000007</v>
      </c>
      <c r="M15" s="1">
        <f t="shared" si="7"/>
        <v>0.25064471888253259</v>
      </c>
      <c r="N15" s="1">
        <f t="shared" si="8"/>
        <v>-7.1814798573258214</v>
      </c>
      <c r="O15" t="s">
        <v>34</v>
      </c>
    </row>
    <row r="16" spans="1:16" x14ac:dyDescent="0.35">
      <c r="A16" s="12">
        <v>6</v>
      </c>
      <c r="B16" s="11" t="s">
        <v>56</v>
      </c>
      <c r="C16" s="10">
        <v>5.6</v>
      </c>
      <c r="D16" s="9" t="s">
        <v>38</v>
      </c>
      <c r="E16" s="8" t="str">
        <f t="shared" si="0"/>
        <v>Significantly Different</v>
      </c>
      <c r="G16">
        <f t="shared" si="1"/>
        <v>5.6</v>
      </c>
      <c r="H16">
        <f t="shared" si="2"/>
        <v>6</v>
      </c>
      <c r="I16" t="str">
        <f t="shared" si="3"/>
        <v>+/-</v>
      </c>
      <c r="J16" t="str">
        <f t="shared" si="4"/>
        <v>0.2</v>
      </c>
      <c r="K16" s="1">
        <f t="shared" si="5"/>
        <v>0.12158054711246201</v>
      </c>
      <c r="L16" s="1">
        <f t="shared" si="6"/>
        <v>-1.5</v>
      </c>
      <c r="M16" s="1">
        <f t="shared" si="7"/>
        <v>0.1359311840425404</v>
      </c>
      <c r="N16" s="1">
        <f t="shared" si="8"/>
        <v>-11.034995468961462</v>
      </c>
      <c r="O16" t="s">
        <v>73</v>
      </c>
    </row>
    <row r="17" spans="1:15" x14ac:dyDescent="0.35">
      <c r="A17" s="12">
        <v>7</v>
      </c>
      <c r="B17" s="11" t="s">
        <v>34</v>
      </c>
      <c r="C17" s="10">
        <v>5</v>
      </c>
      <c r="D17" s="9" t="s">
        <v>33</v>
      </c>
      <c r="E17" s="8" t="str">
        <f t="shared" si="0"/>
        <v>Significantly Different</v>
      </c>
      <c r="G17">
        <f t="shared" si="1"/>
        <v>5</v>
      </c>
      <c r="H17">
        <f t="shared" si="2"/>
        <v>6</v>
      </c>
      <c r="I17" t="str">
        <f t="shared" si="3"/>
        <v>+/-</v>
      </c>
      <c r="J17" t="str">
        <f t="shared" si="4"/>
        <v>0.1</v>
      </c>
      <c r="K17" s="1">
        <f t="shared" si="5"/>
        <v>6.0790273556231005E-2</v>
      </c>
      <c r="L17" s="1">
        <f t="shared" si="6"/>
        <v>-0.90000000000000036</v>
      </c>
      <c r="M17" s="1">
        <f t="shared" si="7"/>
        <v>8.5970429323592404E-2</v>
      </c>
      <c r="N17" s="1">
        <f t="shared" si="8"/>
        <v>-10.46871589546684</v>
      </c>
      <c r="O17" t="s">
        <v>65</v>
      </c>
    </row>
    <row r="18" spans="1:15" x14ac:dyDescent="0.35">
      <c r="A18" s="12">
        <v>7</v>
      </c>
      <c r="B18" s="11" t="s">
        <v>31</v>
      </c>
      <c r="C18" s="10">
        <v>5</v>
      </c>
      <c r="D18" s="9" t="s">
        <v>109</v>
      </c>
      <c r="E18" s="8" t="str">
        <f t="shared" si="0"/>
        <v>Significantly Different</v>
      </c>
      <c r="G18">
        <f t="shared" si="1"/>
        <v>5</v>
      </c>
      <c r="H18">
        <f t="shared" si="2"/>
        <v>6</v>
      </c>
      <c r="I18" t="str">
        <f t="shared" si="3"/>
        <v>+/-</v>
      </c>
      <c r="J18" t="str">
        <f t="shared" si="4"/>
        <v>0.6</v>
      </c>
      <c r="K18" s="1">
        <f t="shared" si="5"/>
        <v>0.36474164133738601</v>
      </c>
      <c r="L18" s="1">
        <f t="shared" si="6"/>
        <v>-0.90000000000000036</v>
      </c>
      <c r="M18" s="1">
        <f t="shared" si="7"/>
        <v>0.36977279819442066</v>
      </c>
      <c r="N18" s="1">
        <f t="shared" si="8"/>
        <v>-2.4339270070558157</v>
      </c>
      <c r="O18" t="s">
        <v>61</v>
      </c>
    </row>
    <row r="19" spans="1:15" x14ac:dyDescent="0.35">
      <c r="A19" s="12">
        <v>9</v>
      </c>
      <c r="B19" s="11" t="s">
        <v>77</v>
      </c>
      <c r="C19" s="10">
        <v>4.8</v>
      </c>
      <c r="D19" s="9" t="s">
        <v>38</v>
      </c>
      <c r="E19" s="8" t="str">
        <f t="shared" si="0"/>
        <v>Significantly Different</v>
      </c>
      <c r="G19">
        <f t="shared" si="1"/>
        <v>4.8</v>
      </c>
      <c r="H19">
        <f t="shared" si="2"/>
        <v>6</v>
      </c>
      <c r="I19" t="str">
        <f t="shared" si="3"/>
        <v>+/-</v>
      </c>
      <c r="J19" t="str">
        <f t="shared" si="4"/>
        <v>0.2</v>
      </c>
      <c r="K19" s="1">
        <f t="shared" si="5"/>
        <v>0.12158054711246201</v>
      </c>
      <c r="L19" s="1">
        <f t="shared" si="6"/>
        <v>-0.70000000000000018</v>
      </c>
      <c r="M19" s="1">
        <f t="shared" si="7"/>
        <v>0.1359311840425404</v>
      </c>
      <c r="N19" s="1">
        <f t="shared" si="8"/>
        <v>-5.149664552182017</v>
      </c>
      <c r="O19" t="s">
        <v>31</v>
      </c>
    </row>
    <row r="20" spans="1:15" x14ac:dyDescent="0.35">
      <c r="A20" s="12">
        <v>10</v>
      </c>
      <c r="B20" s="11" t="s">
        <v>73</v>
      </c>
      <c r="C20" s="10">
        <v>4.5999999999999996</v>
      </c>
      <c r="D20" s="13" t="s">
        <v>38</v>
      </c>
      <c r="E20" s="8" t="str">
        <f t="shared" si="0"/>
        <v>Significantly Different</v>
      </c>
      <c r="G20">
        <f t="shared" si="1"/>
        <v>4.5999999999999996</v>
      </c>
      <c r="H20">
        <f t="shared" si="2"/>
        <v>6</v>
      </c>
      <c r="I20" t="str">
        <f t="shared" si="3"/>
        <v>+/-</v>
      </c>
      <c r="J20" t="str">
        <f t="shared" si="4"/>
        <v>0.2</v>
      </c>
      <c r="K20" s="1">
        <f t="shared" si="5"/>
        <v>0.12158054711246201</v>
      </c>
      <c r="L20" s="1">
        <f t="shared" si="6"/>
        <v>-0.5</v>
      </c>
      <c r="M20" s="1">
        <f t="shared" si="7"/>
        <v>0.1359311840425404</v>
      </c>
      <c r="N20" s="1">
        <f t="shared" si="8"/>
        <v>-3.6783318229871544</v>
      </c>
      <c r="O20" t="s">
        <v>53</v>
      </c>
    </row>
    <row r="21" spans="1:15" x14ac:dyDescent="0.35">
      <c r="A21" s="12">
        <v>11</v>
      </c>
      <c r="B21" s="11" t="s">
        <v>48</v>
      </c>
      <c r="C21" s="10">
        <v>4.5</v>
      </c>
      <c r="D21" s="9" t="s">
        <v>30</v>
      </c>
      <c r="E21" s="8" t="str">
        <f t="shared" si="0"/>
        <v>Not Significantly Different</v>
      </c>
      <c r="G21">
        <f t="shared" si="1"/>
        <v>4.5</v>
      </c>
      <c r="H21">
        <f t="shared" si="2"/>
        <v>6</v>
      </c>
      <c r="I21" t="str">
        <f t="shared" si="3"/>
        <v>+/-</v>
      </c>
      <c r="J21" t="str">
        <f t="shared" si="4"/>
        <v>0.5</v>
      </c>
      <c r="K21" s="1">
        <f t="shared" si="5"/>
        <v>0.303951367781155</v>
      </c>
      <c r="L21" s="1">
        <f t="shared" si="6"/>
        <v>-0.40000000000000036</v>
      </c>
      <c r="M21" s="1">
        <f t="shared" si="7"/>
        <v>0.30997079109986531</v>
      </c>
      <c r="N21" s="1">
        <f t="shared" si="8"/>
        <v>-1.2904441692092523</v>
      </c>
      <c r="O21" t="s">
        <v>45</v>
      </c>
    </row>
    <row r="22" spans="1:15" x14ac:dyDescent="0.35">
      <c r="A22" s="12">
        <v>11</v>
      </c>
      <c r="B22" s="11" t="s">
        <v>37</v>
      </c>
      <c r="C22" s="10">
        <v>4.5</v>
      </c>
      <c r="D22" s="9" t="s">
        <v>38</v>
      </c>
      <c r="E22" s="8" t="str">
        <f t="shared" si="0"/>
        <v>Significantly Different</v>
      </c>
      <c r="G22">
        <f t="shared" si="1"/>
        <v>4.5</v>
      </c>
      <c r="H22">
        <f t="shared" si="2"/>
        <v>6</v>
      </c>
      <c r="I22" t="str">
        <f t="shared" si="3"/>
        <v>+/-</v>
      </c>
      <c r="J22" t="str">
        <f t="shared" si="4"/>
        <v>0.2</v>
      </c>
      <c r="K22" s="1">
        <f t="shared" si="5"/>
        <v>0.12158054711246201</v>
      </c>
      <c r="L22" s="1">
        <f t="shared" si="6"/>
        <v>-0.40000000000000036</v>
      </c>
      <c r="M22" s="1">
        <f t="shared" si="7"/>
        <v>0.1359311840425404</v>
      </c>
      <c r="N22" s="1">
        <f t="shared" si="8"/>
        <v>-2.942665458389726</v>
      </c>
      <c r="O22" t="s">
        <v>28</v>
      </c>
    </row>
    <row r="23" spans="1:15" x14ac:dyDescent="0.35">
      <c r="A23" s="12">
        <v>13</v>
      </c>
      <c r="B23" s="11" t="s">
        <v>41</v>
      </c>
      <c r="C23" s="10">
        <v>4.4000000000000004</v>
      </c>
      <c r="D23" s="9" t="s">
        <v>38</v>
      </c>
      <c r="E23" s="8" t="str">
        <f t="shared" si="0"/>
        <v>Significantly Different</v>
      </c>
      <c r="G23">
        <f t="shared" si="1"/>
        <v>4.4000000000000004</v>
      </c>
      <c r="H23">
        <f t="shared" si="2"/>
        <v>6</v>
      </c>
      <c r="I23" t="str">
        <f t="shared" si="3"/>
        <v>+/-</v>
      </c>
      <c r="J23" t="str">
        <f t="shared" si="4"/>
        <v>0.2</v>
      </c>
      <c r="K23" s="1">
        <f t="shared" si="5"/>
        <v>0.12158054711246201</v>
      </c>
      <c r="L23" s="1">
        <f t="shared" si="6"/>
        <v>-0.30000000000000071</v>
      </c>
      <c r="M23" s="1">
        <f t="shared" si="7"/>
        <v>0.1359311840425404</v>
      </c>
      <c r="N23" s="1">
        <f t="shared" si="8"/>
        <v>-2.2069990937922976</v>
      </c>
      <c r="O23" t="s">
        <v>81</v>
      </c>
    </row>
    <row r="24" spans="1:15" x14ac:dyDescent="0.35">
      <c r="A24" s="12">
        <v>13</v>
      </c>
      <c r="B24" s="11" t="s">
        <v>52</v>
      </c>
      <c r="C24" s="10">
        <v>4.4000000000000004</v>
      </c>
      <c r="D24" s="9" t="s">
        <v>25</v>
      </c>
      <c r="E24" s="8" t="str">
        <f t="shared" si="0"/>
        <v>Not Significantly Different</v>
      </c>
      <c r="G24">
        <f t="shared" si="1"/>
        <v>4.4000000000000004</v>
      </c>
      <c r="H24">
        <f t="shared" si="2"/>
        <v>6</v>
      </c>
      <c r="I24" t="str">
        <f t="shared" si="3"/>
        <v>+/-</v>
      </c>
      <c r="J24" t="str">
        <f t="shared" si="4"/>
        <v>0.7</v>
      </c>
      <c r="K24" s="1">
        <f t="shared" si="5"/>
        <v>0.42553191489361697</v>
      </c>
      <c r="L24" s="1">
        <f t="shared" si="6"/>
        <v>-0.30000000000000071</v>
      </c>
      <c r="M24" s="1">
        <f t="shared" si="7"/>
        <v>0.42985214661796195</v>
      </c>
      <c r="N24" s="1">
        <f t="shared" si="8"/>
        <v>-0.69791439303112413</v>
      </c>
      <c r="O24" t="s">
        <v>64</v>
      </c>
    </row>
    <row r="25" spans="1:15" x14ac:dyDescent="0.35">
      <c r="A25" s="12">
        <v>15</v>
      </c>
      <c r="B25" s="11" t="s">
        <v>57</v>
      </c>
      <c r="C25" s="10">
        <v>4.3</v>
      </c>
      <c r="D25" s="9" t="s">
        <v>38</v>
      </c>
      <c r="E25" s="8" t="str">
        <f t="shared" si="0"/>
        <v>Not Significantly Different</v>
      </c>
      <c r="G25">
        <f t="shared" si="1"/>
        <v>4.3</v>
      </c>
      <c r="H25">
        <f t="shared" si="2"/>
        <v>6</v>
      </c>
      <c r="I25" t="str">
        <f t="shared" si="3"/>
        <v>+/-</v>
      </c>
      <c r="J25" t="str">
        <f t="shared" si="4"/>
        <v>0.2</v>
      </c>
      <c r="K25" s="1">
        <f t="shared" si="5"/>
        <v>0.12158054711246201</v>
      </c>
      <c r="L25" s="1">
        <f t="shared" si="6"/>
        <v>-0.20000000000000018</v>
      </c>
      <c r="M25" s="1">
        <f t="shared" si="7"/>
        <v>0.1359311840425404</v>
      </c>
      <c r="N25" s="1">
        <f t="shared" si="8"/>
        <v>-1.471332729194863</v>
      </c>
      <c r="O25" t="s">
        <v>80</v>
      </c>
    </row>
    <row r="26" spans="1:15" x14ac:dyDescent="0.35">
      <c r="A26" s="12">
        <v>16</v>
      </c>
      <c r="B26" s="11" t="s">
        <v>72</v>
      </c>
      <c r="C26" s="10">
        <v>4.2</v>
      </c>
      <c r="D26" s="9" t="s">
        <v>27</v>
      </c>
      <c r="E26" s="8" t="str">
        <f t="shared" si="0"/>
        <v>Not Significantly Different</v>
      </c>
      <c r="G26">
        <f t="shared" si="1"/>
        <v>4.2</v>
      </c>
      <c r="H26">
        <f t="shared" si="2"/>
        <v>6</v>
      </c>
      <c r="I26" t="str">
        <f t="shared" si="3"/>
        <v>+/-</v>
      </c>
      <c r="J26" t="str">
        <f t="shared" si="4"/>
        <v>0.3</v>
      </c>
      <c r="K26" s="1">
        <f t="shared" si="5"/>
        <v>0.18237082066869301</v>
      </c>
      <c r="L26" s="1">
        <f t="shared" si="6"/>
        <v>-0.10000000000000053</v>
      </c>
      <c r="M26" s="1">
        <f t="shared" si="7"/>
        <v>0.19223572402239389</v>
      </c>
      <c r="N26" s="1">
        <f t="shared" si="8"/>
        <v>-0.52019467509770112</v>
      </c>
      <c r="O26" t="s">
        <v>79</v>
      </c>
    </row>
    <row r="27" spans="1:15" x14ac:dyDescent="0.35">
      <c r="A27" s="12">
        <v>16</v>
      </c>
      <c r="B27" s="11" t="s">
        <v>69</v>
      </c>
      <c r="C27" s="10">
        <v>4.2</v>
      </c>
      <c r="D27" s="9" t="s">
        <v>27</v>
      </c>
      <c r="E27" s="8" t="str">
        <f t="shared" si="0"/>
        <v>Not Significantly Different</v>
      </c>
      <c r="G27">
        <f t="shared" si="1"/>
        <v>4.2</v>
      </c>
      <c r="H27">
        <f t="shared" si="2"/>
        <v>6</v>
      </c>
      <c r="I27" t="str">
        <f t="shared" si="3"/>
        <v>+/-</v>
      </c>
      <c r="J27" t="str">
        <f t="shared" si="4"/>
        <v>0.3</v>
      </c>
      <c r="K27" s="1">
        <f t="shared" si="5"/>
        <v>0.18237082066869301</v>
      </c>
      <c r="L27" s="1">
        <f t="shared" si="6"/>
        <v>-0.10000000000000053</v>
      </c>
      <c r="M27" s="1">
        <f t="shared" si="7"/>
        <v>0.19223572402239389</v>
      </c>
      <c r="N27" s="1">
        <f t="shared" si="8"/>
        <v>-0.52019467509770112</v>
      </c>
      <c r="O27" t="s">
        <v>77</v>
      </c>
    </row>
    <row r="28" spans="1:15" x14ac:dyDescent="0.35">
      <c r="A28" s="12">
        <v>18</v>
      </c>
      <c r="B28" s="11" t="s">
        <v>65</v>
      </c>
      <c r="C28" s="10">
        <v>4.0999999999999996</v>
      </c>
      <c r="D28" s="9" t="s">
        <v>27</v>
      </c>
      <c r="E28" s="8" t="str">
        <f t="shared" si="0"/>
        <v>Not Significantly Different</v>
      </c>
      <c r="G28">
        <f t="shared" si="1"/>
        <v>4.0999999999999996</v>
      </c>
      <c r="H28">
        <f t="shared" si="2"/>
        <v>6</v>
      </c>
      <c r="I28" t="str">
        <f t="shared" si="3"/>
        <v>+/-</v>
      </c>
      <c r="J28" t="str">
        <f t="shared" si="4"/>
        <v>0.3</v>
      </c>
      <c r="K28" s="1">
        <f t="shared" si="5"/>
        <v>0.18237082066869301</v>
      </c>
      <c r="L28" s="1">
        <f t="shared" si="6"/>
        <v>0</v>
      </c>
      <c r="M28" s="1">
        <f t="shared" si="7"/>
        <v>0.19223572402239389</v>
      </c>
      <c r="N28" s="1">
        <f t="shared" si="8"/>
        <v>0</v>
      </c>
      <c r="O28" t="s">
        <v>78</v>
      </c>
    </row>
    <row r="29" spans="1:15" x14ac:dyDescent="0.35">
      <c r="A29" s="12">
        <v>19</v>
      </c>
      <c r="B29" s="11" t="s">
        <v>61</v>
      </c>
      <c r="C29" s="10">
        <v>4</v>
      </c>
      <c r="D29" s="9" t="s">
        <v>43</v>
      </c>
      <c r="E29" s="8" t="str">
        <f t="shared" si="0"/>
        <v>Not Significantly Different</v>
      </c>
      <c r="G29">
        <f t="shared" si="1"/>
        <v>4</v>
      </c>
      <c r="H29">
        <f t="shared" si="2"/>
        <v>6</v>
      </c>
      <c r="I29" t="str">
        <f t="shared" si="3"/>
        <v>+/-</v>
      </c>
      <c r="J29" t="str">
        <f t="shared" si="4"/>
        <v>0.4</v>
      </c>
      <c r="K29" s="1">
        <f t="shared" si="5"/>
        <v>0.24316109422492402</v>
      </c>
      <c r="L29" s="1">
        <f t="shared" si="6"/>
        <v>9.9999999999999645E-2</v>
      </c>
      <c r="M29" s="1">
        <f t="shared" si="7"/>
        <v>0.25064471888253259</v>
      </c>
      <c r="N29" s="1">
        <f t="shared" si="8"/>
        <v>0.39897110318476625</v>
      </c>
      <c r="O29" t="s">
        <v>55</v>
      </c>
    </row>
    <row r="30" spans="1:15" x14ac:dyDescent="0.35">
      <c r="A30" s="12">
        <v>19</v>
      </c>
      <c r="B30" s="11" t="s">
        <v>45</v>
      </c>
      <c r="C30" s="10">
        <v>4</v>
      </c>
      <c r="D30" s="9" t="s">
        <v>38</v>
      </c>
      <c r="E30" s="8" t="str">
        <f t="shared" si="0"/>
        <v>Not Significantly Different</v>
      </c>
      <c r="G30">
        <f t="shared" si="1"/>
        <v>4</v>
      </c>
      <c r="H30">
        <f t="shared" si="2"/>
        <v>6</v>
      </c>
      <c r="I30" t="str">
        <f t="shared" si="3"/>
        <v>+/-</v>
      </c>
      <c r="J30" t="str">
        <f t="shared" si="4"/>
        <v>0.2</v>
      </c>
      <c r="K30" s="1">
        <f t="shared" si="5"/>
        <v>0.12158054711246201</v>
      </c>
      <c r="L30" s="1">
        <f t="shared" si="6"/>
        <v>9.9999999999999645E-2</v>
      </c>
      <c r="M30" s="1">
        <f t="shared" si="7"/>
        <v>0.1359311840425404</v>
      </c>
      <c r="N30" s="1">
        <f t="shared" si="8"/>
        <v>0.73566636459742829</v>
      </c>
      <c r="O30" t="s">
        <v>76</v>
      </c>
    </row>
    <row r="31" spans="1:15" x14ac:dyDescent="0.35">
      <c r="A31" s="12">
        <v>19</v>
      </c>
      <c r="B31" s="11" t="s">
        <v>71</v>
      </c>
      <c r="C31" s="10">
        <v>4</v>
      </c>
      <c r="D31" s="9" t="s">
        <v>38</v>
      </c>
      <c r="E31" s="8" t="str">
        <f t="shared" si="0"/>
        <v>Not Significantly Different</v>
      </c>
      <c r="G31">
        <f t="shared" si="1"/>
        <v>4</v>
      </c>
      <c r="H31">
        <f t="shared" si="2"/>
        <v>6</v>
      </c>
      <c r="I31" t="str">
        <f t="shared" si="3"/>
        <v>+/-</v>
      </c>
      <c r="J31" t="str">
        <f t="shared" si="4"/>
        <v>0.2</v>
      </c>
      <c r="K31" s="1">
        <f t="shared" si="5"/>
        <v>0.12158054711246201</v>
      </c>
      <c r="L31" s="1">
        <f t="shared" si="6"/>
        <v>9.9999999999999645E-2</v>
      </c>
      <c r="M31" s="1">
        <f t="shared" si="7"/>
        <v>0.1359311840425404</v>
      </c>
      <c r="N31" s="1">
        <f t="shared" si="8"/>
        <v>0.73566636459742829</v>
      </c>
      <c r="O31" t="s">
        <v>41</v>
      </c>
    </row>
    <row r="32" spans="1:15" x14ac:dyDescent="0.35">
      <c r="A32" s="12">
        <v>19</v>
      </c>
      <c r="B32" s="11" t="s">
        <v>36</v>
      </c>
      <c r="C32" s="10">
        <v>4</v>
      </c>
      <c r="D32" s="9" t="s">
        <v>27</v>
      </c>
      <c r="E32" s="8" t="str">
        <f t="shared" si="0"/>
        <v>Not Significantly Different</v>
      </c>
      <c r="G32">
        <f t="shared" si="1"/>
        <v>4</v>
      </c>
      <c r="H32">
        <f t="shared" si="2"/>
        <v>6</v>
      </c>
      <c r="I32" t="str">
        <f t="shared" si="3"/>
        <v>+/-</v>
      </c>
      <c r="J32" t="str">
        <f t="shared" si="4"/>
        <v>0.3</v>
      </c>
      <c r="K32" s="1">
        <f t="shared" si="5"/>
        <v>0.18237082066869301</v>
      </c>
      <c r="L32" s="1">
        <f t="shared" si="6"/>
        <v>9.9999999999999645E-2</v>
      </c>
      <c r="M32" s="1">
        <f t="shared" si="7"/>
        <v>0.19223572402239389</v>
      </c>
      <c r="N32" s="1">
        <f t="shared" si="8"/>
        <v>0.52019467509769657</v>
      </c>
      <c r="O32" t="s">
        <v>70</v>
      </c>
    </row>
    <row r="33" spans="1:15" x14ac:dyDescent="0.35">
      <c r="A33" s="12">
        <v>23</v>
      </c>
      <c r="B33" s="11" t="s">
        <v>74</v>
      </c>
      <c r="C33" s="10">
        <v>3.9</v>
      </c>
      <c r="D33" s="9" t="s">
        <v>38</v>
      </c>
      <c r="E33" s="8" t="str">
        <f t="shared" si="0"/>
        <v>Not Significantly Different</v>
      </c>
      <c r="G33">
        <f t="shared" si="1"/>
        <v>3.9</v>
      </c>
      <c r="H33">
        <f t="shared" si="2"/>
        <v>6</v>
      </c>
      <c r="I33" t="str">
        <f t="shared" si="3"/>
        <v>+/-</v>
      </c>
      <c r="J33" t="str">
        <f t="shared" si="4"/>
        <v>0.2</v>
      </c>
      <c r="K33" s="1">
        <f t="shared" si="5"/>
        <v>0.12158054711246201</v>
      </c>
      <c r="L33" s="1">
        <f t="shared" si="6"/>
        <v>0.19999999999999973</v>
      </c>
      <c r="M33" s="1">
        <f t="shared" si="7"/>
        <v>0.1359311840425404</v>
      </c>
      <c r="N33" s="1">
        <f t="shared" si="8"/>
        <v>1.4713327291948597</v>
      </c>
      <c r="O33" t="s">
        <v>75</v>
      </c>
    </row>
    <row r="34" spans="1:15" x14ac:dyDescent="0.35">
      <c r="A34" s="12">
        <v>23</v>
      </c>
      <c r="B34" s="11" t="s">
        <v>63</v>
      </c>
      <c r="C34" s="10">
        <v>3.9</v>
      </c>
      <c r="D34" s="9" t="s">
        <v>38</v>
      </c>
      <c r="E34" s="8" t="str">
        <f t="shared" si="0"/>
        <v>Not Significantly Different</v>
      </c>
      <c r="G34">
        <f t="shared" si="1"/>
        <v>3.9</v>
      </c>
      <c r="H34">
        <f t="shared" si="2"/>
        <v>6</v>
      </c>
      <c r="I34" t="str">
        <f t="shared" si="3"/>
        <v>+/-</v>
      </c>
      <c r="J34" t="str">
        <f t="shared" si="4"/>
        <v>0.2</v>
      </c>
      <c r="K34" s="1">
        <f t="shared" si="5"/>
        <v>0.12158054711246201</v>
      </c>
      <c r="L34" s="1">
        <f t="shared" si="6"/>
        <v>0.19999999999999973</v>
      </c>
      <c r="M34" s="1">
        <f t="shared" si="7"/>
        <v>0.1359311840425404</v>
      </c>
      <c r="N34" s="1">
        <f t="shared" si="8"/>
        <v>1.4713327291948597</v>
      </c>
      <c r="O34" t="s">
        <v>74</v>
      </c>
    </row>
    <row r="35" spans="1:15" x14ac:dyDescent="0.35">
      <c r="A35" s="12">
        <v>23</v>
      </c>
      <c r="B35" s="11" t="s">
        <v>60</v>
      </c>
      <c r="C35" s="10">
        <v>3.9</v>
      </c>
      <c r="D35" s="9" t="s">
        <v>38</v>
      </c>
      <c r="E35" s="8" t="str">
        <f t="shared" si="0"/>
        <v>Not Significantly Different</v>
      </c>
      <c r="G35">
        <f t="shared" si="1"/>
        <v>3.9</v>
      </c>
      <c r="H35">
        <f t="shared" si="2"/>
        <v>6</v>
      </c>
      <c r="I35" t="str">
        <f t="shared" si="3"/>
        <v>+/-</v>
      </c>
      <c r="J35" t="str">
        <f t="shared" si="4"/>
        <v>0.2</v>
      </c>
      <c r="K35" s="1">
        <f t="shared" si="5"/>
        <v>0.12158054711246201</v>
      </c>
      <c r="L35" s="1">
        <f t="shared" si="6"/>
        <v>0.19999999999999973</v>
      </c>
      <c r="M35" s="1">
        <f t="shared" si="7"/>
        <v>0.1359311840425404</v>
      </c>
      <c r="N35" s="1">
        <f t="shared" si="8"/>
        <v>1.4713327291948597</v>
      </c>
      <c r="O35" t="s">
        <v>51</v>
      </c>
    </row>
    <row r="36" spans="1:15" x14ac:dyDescent="0.35">
      <c r="A36" s="12">
        <v>26</v>
      </c>
      <c r="B36" s="11" t="s">
        <v>75</v>
      </c>
      <c r="C36" s="10">
        <v>3.8</v>
      </c>
      <c r="D36" s="9" t="s">
        <v>33</v>
      </c>
      <c r="E36" s="8" t="str">
        <f t="shared" si="0"/>
        <v>Significantly Different</v>
      </c>
      <c r="G36">
        <f t="shared" si="1"/>
        <v>3.8</v>
      </c>
      <c r="H36">
        <f t="shared" si="2"/>
        <v>6</v>
      </c>
      <c r="I36" t="str">
        <f t="shared" si="3"/>
        <v>+/-</v>
      </c>
      <c r="J36" t="str">
        <f t="shared" si="4"/>
        <v>0.1</v>
      </c>
      <c r="K36" s="1">
        <f t="shared" si="5"/>
        <v>6.0790273556231005E-2</v>
      </c>
      <c r="L36" s="1">
        <f t="shared" si="6"/>
        <v>0.29999999999999982</v>
      </c>
      <c r="M36" s="1">
        <f t="shared" si="7"/>
        <v>8.5970429323592404E-2</v>
      </c>
      <c r="N36" s="1">
        <f t="shared" si="8"/>
        <v>3.4895719651556099</v>
      </c>
      <c r="O36" t="s">
        <v>71</v>
      </c>
    </row>
    <row r="37" spans="1:15" x14ac:dyDescent="0.35">
      <c r="A37" s="12">
        <v>26</v>
      </c>
      <c r="B37" s="11" t="s">
        <v>68</v>
      </c>
      <c r="C37" s="10">
        <v>3.8</v>
      </c>
      <c r="D37" s="9" t="s">
        <v>27</v>
      </c>
      <c r="E37" s="8" t="str">
        <f t="shared" si="0"/>
        <v>Not Significantly Different</v>
      </c>
      <c r="G37">
        <f t="shared" si="1"/>
        <v>3.8</v>
      </c>
      <c r="H37">
        <f t="shared" si="2"/>
        <v>6</v>
      </c>
      <c r="I37" t="str">
        <f t="shared" si="3"/>
        <v>+/-</v>
      </c>
      <c r="J37" t="str">
        <f t="shared" si="4"/>
        <v>0.3</v>
      </c>
      <c r="K37" s="1">
        <f t="shared" si="5"/>
        <v>0.18237082066869301</v>
      </c>
      <c r="L37" s="1">
        <f t="shared" si="6"/>
        <v>0.29999999999999982</v>
      </c>
      <c r="M37" s="1">
        <f t="shared" si="7"/>
        <v>0.19223572402239389</v>
      </c>
      <c r="N37" s="1">
        <f t="shared" si="8"/>
        <v>1.5605840252930943</v>
      </c>
      <c r="O37" t="s">
        <v>69</v>
      </c>
    </row>
    <row r="38" spans="1:15" x14ac:dyDescent="0.35">
      <c r="A38" s="12">
        <v>28</v>
      </c>
      <c r="B38" s="11" t="s">
        <v>81</v>
      </c>
      <c r="C38" s="10">
        <v>3.6</v>
      </c>
      <c r="D38" s="9" t="s">
        <v>38</v>
      </c>
      <c r="E38" s="8" t="str">
        <f t="shared" si="0"/>
        <v>Significantly Different</v>
      </c>
      <c r="G38">
        <f t="shared" si="1"/>
        <v>3.6</v>
      </c>
      <c r="H38">
        <f t="shared" si="2"/>
        <v>6</v>
      </c>
      <c r="I38" t="str">
        <f t="shared" si="3"/>
        <v>+/-</v>
      </c>
      <c r="J38" t="str">
        <f t="shared" si="4"/>
        <v>0.2</v>
      </c>
      <c r="K38" s="1">
        <f t="shared" si="5"/>
        <v>0.12158054711246201</v>
      </c>
      <c r="L38" s="1">
        <f t="shared" si="6"/>
        <v>0.49999999999999956</v>
      </c>
      <c r="M38" s="1">
        <f t="shared" si="7"/>
        <v>0.1359311840425404</v>
      </c>
      <c r="N38" s="1">
        <f t="shared" si="8"/>
        <v>3.6783318229871509</v>
      </c>
      <c r="O38" t="s">
        <v>68</v>
      </c>
    </row>
    <row r="39" spans="1:15" x14ac:dyDescent="0.35">
      <c r="A39" s="12">
        <v>28</v>
      </c>
      <c r="B39" s="11" t="s">
        <v>78</v>
      </c>
      <c r="C39" s="10">
        <v>3.6</v>
      </c>
      <c r="D39" s="9" t="s">
        <v>38</v>
      </c>
      <c r="E39" s="8" t="str">
        <f t="shared" si="0"/>
        <v>Significantly Different</v>
      </c>
      <c r="G39">
        <f t="shared" si="1"/>
        <v>3.6</v>
      </c>
      <c r="H39">
        <f t="shared" si="2"/>
        <v>6</v>
      </c>
      <c r="I39" t="str">
        <f t="shared" si="3"/>
        <v>+/-</v>
      </c>
      <c r="J39" t="str">
        <f t="shared" si="4"/>
        <v>0.2</v>
      </c>
      <c r="K39" s="1">
        <f t="shared" si="5"/>
        <v>0.12158054711246201</v>
      </c>
      <c r="L39" s="1">
        <f t="shared" si="6"/>
        <v>0.49999999999999956</v>
      </c>
      <c r="M39" s="1">
        <f t="shared" si="7"/>
        <v>0.1359311840425404</v>
      </c>
      <c r="N39" s="1">
        <f t="shared" si="8"/>
        <v>3.6783318229871509</v>
      </c>
      <c r="O39" t="s">
        <v>44</v>
      </c>
    </row>
    <row r="40" spans="1:15" x14ac:dyDescent="0.35">
      <c r="A40" s="12">
        <v>28</v>
      </c>
      <c r="B40" s="11" t="s">
        <v>39</v>
      </c>
      <c r="C40" s="10">
        <v>3.6</v>
      </c>
      <c r="D40" s="9" t="s">
        <v>33</v>
      </c>
      <c r="E40" s="8" t="str">
        <f t="shared" si="0"/>
        <v>Significantly Different</v>
      </c>
      <c r="G40">
        <f t="shared" si="1"/>
        <v>3.6</v>
      </c>
      <c r="H40">
        <f t="shared" si="2"/>
        <v>6</v>
      </c>
      <c r="I40" t="str">
        <f t="shared" si="3"/>
        <v>+/-</v>
      </c>
      <c r="J40" t="str">
        <f t="shared" si="4"/>
        <v>0.1</v>
      </c>
      <c r="K40" s="1">
        <f t="shared" si="5"/>
        <v>6.0790273556231005E-2</v>
      </c>
      <c r="L40" s="1">
        <f t="shared" si="6"/>
        <v>0.49999999999999956</v>
      </c>
      <c r="M40" s="1">
        <f t="shared" si="7"/>
        <v>8.5970429323592404E-2</v>
      </c>
      <c r="N40" s="1">
        <f t="shared" si="8"/>
        <v>5.8159532752593481</v>
      </c>
      <c r="O40" t="s">
        <v>66</v>
      </c>
    </row>
    <row r="41" spans="1:15" x14ac:dyDescent="0.35">
      <c r="A41" s="12">
        <v>28</v>
      </c>
      <c r="B41" s="11" t="s">
        <v>42</v>
      </c>
      <c r="C41" s="10">
        <v>3.6</v>
      </c>
      <c r="D41" s="9" t="s">
        <v>38</v>
      </c>
      <c r="E41" s="8" t="str">
        <f t="shared" si="0"/>
        <v>Significantly Different</v>
      </c>
      <c r="G41">
        <f t="shared" si="1"/>
        <v>3.6</v>
      </c>
      <c r="H41">
        <f t="shared" si="2"/>
        <v>6</v>
      </c>
      <c r="I41" t="str">
        <f t="shared" si="3"/>
        <v>+/-</v>
      </c>
      <c r="J41" t="str">
        <f t="shared" si="4"/>
        <v>0.2</v>
      </c>
      <c r="K41" s="1">
        <f t="shared" si="5"/>
        <v>0.12158054711246201</v>
      </c>
      <c r="L41" s="1">
        <f t="shared" si="6"/>
        <v>0.49999999999999956</v>
      </c>
      <c r="M41" s="1">
        <f t="shared" si="7"/>
        <v>0.1359311840425404</v>
      </c>
      <c r="N41" s="1">
        <f t="shared" si="8"/>
        <v>3.6783318229871509</v>
      </c>
      <c r="O41" t="s">
        <v>47</v>
      </c>
    </row>
    <row r="42" spans="1:15" x14ac:dyDescent="0.35">
      <c r="A42" s="12">
        <v>32</v>
      </c>
      <c r="B42" s="11" t="s">
        <v>55</v>
      </c>
      <c r="C42" s="10">
        <v>3.5</v>
      </c>
      <c r="D42" s="9" t="s">
        <v>38</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3.5</v>
      </c>
      <c r="H42">
        <f t="shared" ref="H42:H62" si="11">LEN(TRIM(D42))</f>
        <v>6</v>
      </c>
      <c r="I42" t="str">
        <f t="shared" ref="I42:I73" si="12">IF(H42&gt;=3,MID(TRIM(D42),1,3),"NO")</f>
        <v>+/-</v>
      </c>
      <c r="J42" t="str">
        <f t="shared" ref="J42:J73" si="13">IF(TRIM(I42)="+/-",MID(TRIM(D42),4,H42-3),D42)</f>
        <v>0.2</v>
      </c>
      <c r="K42" s="1">
        <f t="shared" ref="K42:K73" si="14">IF(TRIM(J42)="*****",0,IF(ISERROR(VALUE(J42)),"NA",VALUE(J42/$I$4)))</f>
        <v>0.12158054711246201</v>
      </c>
      <c r="L42" s="1">
        <f t="shared" ref="L42:L62" si="15">IF(AND(ISNUMBER(G42),ISNUMBER($I$6)),$I$6-G42,"N/A")</f>
        <v>0.59999999999999964</v>
      </c>
      <c r="M42" s="1">
        <f t="shared" ref="M42:M62" si="16">IF(AND(ISNUMBER(K42),ISNUMBER($I$7)),SQRT(K42^2+($I$7)^2),"N/A")</f>
        <v>0.1359311840425404</v>
      </c>
      <c r="N42" s="1">
        <f t="shared" ref="N42:N73" si="17">IF(AND(ISNUMBER(L42),ISNUMBER(M42),M42&lt;&gt;0),L42/M42,"NA")</f>
        <v>4.4139981875845828</v>
      </c>
      <c r="O42" t="s">
        <v>36</v>
      </c>
    </row>
    <row r="43" spans="1:15" x14ac:dyDescent="0.35">
      <c r="A43" s="12">
        <v>32</v>
      </c>
      <c r="B43" s="11" t="s">
        <v>46</v>
      </c>
      <c r="C43" s="10">
        <v>3.5</v>
      </c>
      <c r="D43" s="9" t="s">
        <v>33</v>
      </c>
      <c r="E43" s="8" t="str">
        <f t="shared" si="9"/>
        <v>Significantly Different</v>
      </c>
      <c r="G43">
        <f t="shared" si="10"/>
        <v>3.5</v>
      </c>
      <c r="H43">
        <f t="shared" si="11"/>
        <v>6</v>
      </c>
      <c r="I43" t="str">
        <f t="shared" si="12"/>
        <v>+/-</v>
      </c>
      <c r="J43" t="str">
        <f t="shared" si="13"/>
        <v>0.1</v>
      </c>
      <c r="K43" s="1">
        <f t="shared" si="14"/>
        <v>6.0790273556231005E-2</v>
      </c>
      <c r="L43" s="1">
        <f t="shared" si="15"/>
        <v>0.59999999999999964</v>
      </c>
      <c r="M43" s="1">
        <f t="shared" si="16"/>
        <v>8.5970429323592404E-2</v>
      </c>
      <c r="N43" s="1">
        <f t="shared" si="17"/>
        <v>6.9791439303112197</v>
      </c>
      <c r="O43" t="s">
        <v>49</v>
      </c>
    </row>
    <row r="44" spans="1:15" x14ac:dyDescent="0.35">
      <c r="A44" s="12">
        <v>34</v>
      </c>
      <c r="B44" s="11" t="s">
        <v>53</v>
      </c>
      <c r="C44" s="10">
        <v>3.4</v>
      </c>
      <c r="D44" s="9" t="s">
        <v>33</v>
      </c>
      <c r="E44" s="8" t="str">
        <f t="shared" si="9"/>
        <v>Significantly Different</v>
      </c>
      <c r="G44">
        <f t="shared" si="10"/>
        <v>3.4</v>
      </c>
      <c r="H44">
        <f t="shared" si="11"/>
        <v>6</v>
      </c>
      <c r="I44" t="str">
        <f t="shared" si="12"/>
        <v>+/-</v>
      </c>
      <c r="J44" t="str">
        <f t="shared" si="13"/>
        <v>0.1</v>
      </c>
      <c r="K44" s="1">
        <f t="shared" si="14"/>
        <v>6.0790273556231005E-2</v>
      </c>
      <c r="L44" s="1">
        <f t="shared" si="15"/>
        <v>0.69999999999999973</v>
      </c>
      <c r="M44" s="1">
        <f t="shared" si="16"/>
        <v>8.5970429323592404E-2</v>
      </c>
      <c r="N44" s="1">
        <f t="shared" si="17"/>
        <v>8.1423345853630913</v>
      </c>
      <c r="O44" t="s">
        <v>63</v>
      </c>
    </row>
    <row r="45" spans="1:15" x14ac:dyDescent="0.35">
      <c r="A45" s="12">
        <v>34</v>
      </c>
      <c r="B45" s="11" t="s">
        <v>64</v>
      </c>
      <c r="C45" s="10">
        <v>3.4</v>
      </c>
      <c r="D45" s="9" t="s">
        <v>33</v>
      </c>
      <c r="E45" s="8" t="str">
        <f t="shared" si="9"/>
        <v>Significantly Different</v>
      </c>
      <c r="G45">
        <f t="shared" si="10"/>
        <v>3.4</v>
      </c>
      <c r="H45">
        <f t="shared" si="11"/>
        <v>6</v>
      </c>
      <c r="I45" t="str">
        <f t="shared" si="12"/>
        <v>+/-</v>
      </c>
      <c r="J45" t="str">
        <f t="shared" si="13"/>
        <v>0.1</v>
      </c>
      <c r="K45" s="1">
        <f t="shared" si="14"/>
        <v>6.0790273556231005E-2</v>
      </c>
      <c r="L45" s="1">
        <f t="shared" si="15"/>
        <v>0.69999999999999973</v>
      </c>
      <c r="M45" s="1">
        <f t="shared" si="16"/>
        <v>8.5970429323592404E-2</v>
      </c>
      <c r="N45" s="1">
        <f t="shared" si="17"/>
        <v>8.1423345853630913</v>
      </c>
      <c r="O45" t="s">
        <v>62</v>
      </c>
    </row>
    <row r="46" spans="1:15" x14ac:dyDescent="0.35">
      <c r="A46" s="12">
        <v>34</v>
      </c>
      <c r="B46" s="11" t="s">
        <v>80</v>
      </c>
      <c r="C46" s="10">
        <v>3.4</v>
      </c>
      <c r="D46" s="9" t="s">
        <v>33</v>
      </c>
      <c r="E46" s="8" t="str">
        <f t="shared" si="9"/>
        <v>Significantly Different</v>
      </c>
      <c r="G46">
        <f t="shared" si="10"/>
        <v>3.4</v>
      </c>
      <c r="H46">
        <f t="shared" si="11"/>
        <v>6</v>
      </c>
      <c r="I46" t="str">
        <f t="shared" si="12"/>
        <v>+/-</v>
      </c>
      <c r="J46" t="str">
        <f t="shared" si="13"/>
        <v>0.1</v>
      </c>
      <c r="K46" s="1">
        <f t="shared" si="14"/>
        <v>6.0790273556231005E-2</v>
      </c>
      <c r="L46" s="1">
        <f t="shared" si="15"/>
        <v>0.69999999999999973</v>
      </c>
      <c r="M46" s="1">
        <f t="shared" si="16"/>
        <v>8.5970429323592404E-2</v>
      </c>
      <c r="N46" s="1">
        <f t="shared" si="17"/>
        <v>8.1423345853630913</v>
      </c>
      <c r="O46" t="s">
        <v>60</v>
      </c>
    </row>
    <row r="47" spans="1:15" x14ac:dyDescent="0.35">
      <c r="A47" s="12">
        <v>34</v>
      </c>
      <c r="B47" s="11" t="s">
        <v>54</v>
      </c>
      <c r="C47" s="10">
        <v>3.4</v>
      </c>
      <c r="D47" s="9" t="s">
        <v>33</v>
      </c>
      <c r="E47" s="8" t="str">
        <f t="shared" si="9"/>
        <v>Significantly Different</v>
      </c>
      <c r="G47">
        <f t="shared" si="10"/>
        <v>3.4</v>
      </c>
      <c r="H47">
        <f t="shared" si="11"/>
        <v>6</v>
      </c>
      <c r="I47" t="str">
        <f t="shared" si="12"/>
        <v>+/-</v>
      </c>
      <c r="J47" t="str">
        <f t="shared" si="13"/>
        <v>0.1</v>
      </c>
      <c r="K47" s="1">
        <f t="shared" si="14"/>
        <v>6.0790273556231005E-2</v>
      </c>
      <c r="L47" s="1">
        <f t="shared" si="15"/>
        <v>0.69999999999999973</v>
      </c>
      <c r="M47" s="1">
        <f t="shared" si="16"/>
        <v>8.5970429323592404E-2</v>
      </c>
      <c r="N47" s="1">
        <f t="shared" si="17"/>
        <v>8.1423345853630913</v>
      </c>
      <c r="O47" t="s">
        <v>58</v>
      </c>
    </row>
    <row r="48" spans="1:15" x14ac:dyDescent="0.35">
      <c r="A48" s="12">
        <v>34</v>
      </c>
      <c r="B48" s="11" t="s">
        <v>26</v>
      </c>
      <c r="C48" s="10">
        <v>3.4</v>
      </c>
      <c r="D48" s="9" t="s">
        <v>27</v>
      </c>
      <c r="E48" s="8" t="str">
        <f t="shared" si="9"/>
        <v>Significantly Different</v>
      </c>
      <c r="G48">
        <f t="shared" si="10"/>
        <v>3.4</v>
      </c>
      <c r="H48">
        <f t="shared" si="11"/>
        <v>6</v>
      </c>
      <c r="I48" t="str">
        <f t="shared" si="12"/>
        <v>+/-</v>
      </c>
      <c r="J48" t="str">
        <f t="shared" si="13"/>
        <v>0.3</v>
      </c>
      <c r="K48" s="1">
        <f t="shared" si="14"/>
        <v>0.18237082066869301</v>
      </c>
      <c r="L48" s="1">
        <f t="shared" si="15"/>
        <v>0.69999999999999973</v>
      </c>
      <c r="M48" s="1">
        <f t="shared" si="16"/>
        <v>0.19223572402239389</v>
      </c>
      <c r="N48" s="1">
        <f t="shared" si="17"/>
        <v>3.6413627256838872</v>
      </c>
      <c r="O48" t="s">
        <v>56</v>
      </c>
    </row>
    <row r="49" spans="1:15" x14ac:dyDescent="0.35">
      <c r="A49" s="12">
        <v>39</v>
      </c>
      <c r="B49" s="11" t="s">
        <v>70</v>
      </c>
      <c r="C49" s="10">
        <v>3.3</v>
      </c>
      <c r="D49" s="9" t="s">
        <v>38</v>
      </c>
      <c r="E49" s="8" t="str">
        <f t="shared" si="9"/>
        <v>Significantly Different</v>
      </c>
      <c r="G49">
        <f t="shared" si="10"/>
        <v>3.3</v>
      </c>
      <c r="H49">
        <f t="shared" si="11"/>
        <v>6</v>
      </c>
      <c r="I49" t="str">
        <f t="shared" si="12"/>
        <v>+/-</v>
      </c>
      <c r="J49" t="str">
        <f t="shared" si="13"/>
        <v>0.2</v>
      </c>
      <c r="K49" s="1">
        <f t="shared" si="14"/>
        <v>0.12158054711246201</v>
      </c>
      <c r="L49" s="1">
        <f t="shared" si="15"/>
        <v>0.79999999999999982</v>
      </c>
      <c r="M49" s="1">
        <f t="shared" si="16"/>
        <v>0.1359311840425404</v>
      </c>
      <c r="N49" s="1">
        <f t="shared" si="17"/>
        <v>5.8853309167794459</v>
      </c>
      <c r="O49" t="s">
        <v>54</v>
      </c>
    </row>
    <row r="50" spans="1:15" x14ac:dyDescent="0.35">
      <c r="A50" s="12">
        <v>39</v>
      </c>
      <c r="B50" s="11" t="s">
        <v>49</v>
      </c>
      <c r="C50" s="10">
        <v>3.3</v>
      </c>
      <c r="D50" s="9" t="s">
        <v>33</v>
      </c>
      <c r="E50" s="8" t="str">
        <f t="shared" si="9"/>
        <v>Significantly Different</v>
      </c>
      <c r="G50">
        <f t="shared" si="10"/>
        <v>3.3</v>
      </c>
      <c r="H50">
        <f t="shared" si="11"/>
        <v>6</v>
      </c>
      <c r="I50" t="str">
        <f t="shared" si="12"/>
        <v>+/-</v>
      </c>
      <c r="J50" t="str">
        <f t="shared" si="13"/>
        <v>0.1</v>
      </c>
      <c r="K50" s="1">
        <f t="shared" si="14"/>
        <v>6.0790273556231005E-2</v>
      </c>
      <c r="L50" s="1">
        <f t="shared" si="15"/>
        <v>0.79999999999999982</v>
      </c>
      <c r="M50" s="1">
        <f t="shared" si="16"/>
        <v>8.5970429323592404E-2</v>
      </c>
      <c r="N50" s="1">
        <f t="shared" si="17"/>
        <v>9.3055252404149638</v>
      </c>
      <c r="O50" t="s">
        <v>52</v>
      </c>
    </row>
    <row r="51" spans="1:15" x14ac:dyDescent="0.35">
      <c r="A51" s="12">
        <v>39</v>
      </c>
      <c r="B51" s="11" t="s">
        <v>29</v>
      </c>
      <c r="C51" s="10">
        <v>3.3</v>
      </c>
      <c r="D51" s="9" t="s">
        <v>33</v>
      </c>
      <c r="E51" s="8" t="str">
        <f t="shared" si="9"/>
        <v>Significantly Different</v>
      </c>
      <c r="G51">
        <f t="shared" si="10"/>
        <v>3.3</v>
      </c>
      <c r="H51">
        <f t="shared" si="11"/>
        <v>6</v>
      </c>
      <c r="I51" t="str">
        <f t="shared" si="12"/>
        <v>+/-</v>
      </c>
      <c r="J51" t="str">
        <f t="shared" si="13"/>
        <v>0.1</v>
      </c>
      <c r="K51" s="1">
        <f t="shared" si="14"/>
        <v>6.0790273556231005E-2</v>
      </c>
      <c r="L51" s="1">
        <f t="shared" si="15"/>
        <v>0.79999999999999982</v>
      </c>
      <c r="M51" s="1">
        <f t="shared" si="16"/>
        <v>8.5970429323592404E-2</v>
      </c>
      <c r="N51" s="1">
        <f t="shared" si="17"/>
        <v>9.3055252404149638</v>
      </c>
      <c r="O51" t="s">
        <v>50</v>
      </c>
    </row>
    <row r="52" spans="1:15" x14ac:dyDescent="0.35">
      <c r="A52" s="12">
        <v>42</v>
      </c>
      <c r="B52" s="11" t="s">
        <v>67</v>
      </c>
      <c r="C52" s="10">
        <v>3.2</v>
      </c>
      <c r="D52" s="9" t="s">
        <v>38</v>
      </c>
      <c r="E52" s="8" t="str">
        <f t="shared" si="9"/>
        <v>Significantly Different</v>
      </c>
      <c r="G52">
        <f t="shared" si="10"/>
        <v>3.2</v>
      </c>
      <c r="H52">
        <f t="shared" si="11"/>
        <v>6</v>
      </c>
      <c r="I52" t="str">
        <f t="shared" si="12"/>
        <v>+/-</v>
      </c>
      <c r="J52" t="str">
        <f t="shared" si="13"/>
        <v>0.2</v>
      </c>
      <c r="K52" s="1">
        <f t="shared" si="14"/>
        <v>0.12158054711246201</v>
      </c>
      <c r="L52" s="1">
        <f t="shared" si="15"/>
        <v>0.89999999999999947</v>
      </c>
      <c r="M52" s="1">
        <f t="shared" si="16"/>
        <v>0.1359311840425404</v>
      </c>
      <c r="N52" s="1">
        <f t="shared" si="17"/>
        <v>6.6209972813768738</v>
      </c>
      <c r="O52" t="s">
        <v>48</v>
      </c>
    </row>
    <row r="53" spans="1:15" x14ac:dyDescent="0.35">
      <c r="A53" s="12">
        <v>42</v>
      </c>
      <c r="B53" s="11" t="s">
        <v>79</v>
      </c>
      <c r="C53" s="10">
        <v>3.2</v>
      </c>
      <c r="D53" s="9" t="s">
        <v>38</v>
      </c>
      <c r="E53" s="8" t="str">
        <f t="shared" si="9"/>
        <v>Significantly Different</v>
      </c>
      <c r="G53">
        <f t="shared" si="10"/>
        <v>3.2</v>
      </c>
      <c r="H53">
        <f t="shared" si="11"/>
        <v>6</v>
      </c>
      <c r="I53" t="str">
        <f t="shared" si="12"/>
        <v>+/-</v>
      </c>
      <c r="J53" t="str">
        <f t="shared" si="13"/>
        <v>0.2</v>
      </c>
      <c r="K53" s="1">
        <f t="shared" si="14"/>
        <v>0.12158054711246201</v>
      </c>
      <c r="L53" s="1">
        <f t="shared" si="15"/>
        <v>0.89999999999999947</v>
      </c>
      <c r="M53" s="1">
        <f t="shared" si="16"/>
        <v>0.1359311840425404</v>
      </c>
      <c r="N53" s="1">
        <f t="shared" si="17"/>
        <v>6.6209972813768738</v>
      </c>
      <c r="O53" t="s">
        <v>46</v>
      </c>
    </row>
    <row r="54" spans="1:15" x14ac:dyDescent="0.35">
      <c r="A54" s="12">
        <v>42</v>
      </c>
      <c r="B54" s="11" t="s">
        <v>47</v>
      </c>
      <c r="C54" s="10">
        <v>3.2</v>
      </c>
      <c r="D54" s="9" t="s">
        <v>38</v>
      </c>
      <c r="E54" s="8" t="str">
        <f t="shared" si="9"/>
        <v>Significantly Different</v>
      </c>
      <c r="G54">
        <f t="shared" si="10"/>
        <v>3.2</v>
      </c>
      <c r="H54">
        <f t="shared" si="11"/>
        <v>6</v>
      </c>
      <c r="I54" t="str">
        <f t="shared" si="12"/>
        <v>+/-</v>
      </c>
      <c r="J54" t="str">
        <f t="shared" si="13"/>
        <v>0.2</v>
      </c>
      <c r="K54" s="1">
        <f t="shared" si="14"/>
        <v>0.12158054711246201</v>
      </c>
      <c r="L54" s="1">
        <f t="shared" si="15"/>
        <v>0.89999999999999947</v>
      </c>
      <c r="M54" s="1">
        <f t="shared" si="16"/>
        <v>0.1359311840425404</v>
      </c>
      <c r="N54" s="1">
        <f t="shared" si="17"/>
        <v>6.6209972813768738</v>
      </c>
      <c r="O54" t="s">
        <v>39</v>
      </c>
    </row>
    <row r="55" spans="1:15" x14ac:dyDescent="0.35">
      <c r="A55" s="12">
        <v>42</v>
      </c>
      <c r="B55" s="11" t="s">
        <v>62</v>
      </c>
      <c r="C55" s="10">
        <v>3.2</v>
      </c>
      <c r="D55" s="9" t="s">
        <v>30</v>
      </c>
      <c r="E55" s="8" t="str">
        <f t="shared" si="9"/>
        <v>Significantly Different</v>
      </c>
      <c r="G55">
        <f t="shared" si="10"/>
        <v>3.2</v>
      </c>
      <c r="H55">
        <f t="shared" si="11"/>
        <v>6</v>
      </c>
      <c r="I55" t="str">
        <f t="shared" si="12"/>
        <v>+/-</v>
      </c>
      <c r="J55" t="str">
        <f t="shared" si="13"/>
        <v>0.5</v>
      </c>
      <c r="K55" s="1">
        <f t="shared" si="14"/>
        <v>0.303951367781155</v>
      </c>
      <c r="L55" s="1">
        <f t="shared" si="15"/>
        <v>0.89999999999999947</v>
      </c>
      <c r="M55" s="1">
        <f t="shared" si="16"/>
        <v>0.30997079109986531</v>
      </c>
      <c r="N55" s="1">
        <f t="shared" si="17"/>
        <v>2.9034993807208131</v>
      </c>
      <c r="O55" t="s">
        <v>42</v>
      </c>
    </row>
    <row r="56" spans="1:15" x14ac:dyDescent="0.35">
      <c r="A56" s="12">
        <v>46</v>
      </c>
      <c r="B56" s="11" t="s">
        <v>50</v>
      </c>
      <c r="C56" s="10">
        <v>3.1</v>
      </c>
      <c r="D56" s="9" t="s">
        <v>38</v>
      </c>
      <c r="E56" s="8" t="str">
        <f t="shared" si="9"/>
        <v>Significantly Different</v>
      </c>
      <c r="G56">
        <f t="shared" si="10"/>
        <v>3.1</v>
      </c>
      <c r="H56">
        <f t="shared" si="11"/>
        <v>6</v>
      </c>
      <c r="I56" t="str">
        <f t="shared" si="12"/>
        <v>+/-</v>
      </c>
      <c r="J56" t="str">
        <f t="shared" si="13"/>
        <v>0.2</v>
      </c>
      <c r="K56" s="1">
        <f t="shared" si="14"/>
        <v>0.12158054711246201</v>
      </c>
      <c r="L56" s="1">
        <f t="shared" si="15"/>
        <v>0.99999999999999956</v>
      </c>
      <c r="M56" s="1">
        <f t="shared" si="16"/>
        <v>0.1359311840425404</v>
      </c>
      <c r="N56" s="1">
        <f t="shared" si="17"/>
        <v>7.3566636459743053</v>
      </c>
      <c r="O56" t="s">
        <v>40</v>
      </c>
    </row>
    <row r="57" spans="1:15" x14ac:dyDescent="0.35">
      <c r="A57" s="12">
        <v>46</v>
      </c>
      <c r="B57" s="11" t="s">
        <v>40</v>
      </c>
      <c r="C57" s="10">
        <v>3.1</v>
      </c>
      <c r="D57" s="9" t="s">
        <v>43</v>
      </c>
      <c r="E57" s="8" t="str">
        <f t="shared" si="9"/>
        <v>Significantly Different</v>
      </c>
      <c r="G57">
        <f t="shared" si="10"/>
        <v>3.1</v>
      </c>
      <c r="H57">
        <f t="shared" si="11"/>
        <v>6</v>
      </c>
      <c r="I57" t="str">
        <f t="shared" si="12"/>
        <v>+/-</v>
      </c>
      <c r="J57" t="str">
        <f t="shared" si="13"/>
        <v>0.4</v>
      </c>
      <c r="K57" s="1">
        <f t="shared" si="14"/>
        <v>0.24316109422492402</v>
      </c>
      <c r="L57" s="1">
        <f t="shared" si="15"/>
        <v>0.99999999999999956</v>
      </c>
      <c r="M57" s="1">
        <f t="shared" si="16"/>
        <v>0.25064471888253259</v>
      </c>
      <c r="N57" s="1">
        <f t="shared" si="17"/>
        <v>3.9897110318476749</v>
      </c>
      <c r="O57" t="s">
        <v>37</v>
      </c>
    </row>
    <row r="58" spans="1:15" x14ac:dyDescent="0.35">
      <c r="A58" s="12">
        <v>48</v>
      </c>
      <c r="B58" s="11" t="s">
        <v>66</v>
      </c>
      <c r="C58" s="10">
        <v>2.9</v>
      </c>
      <c r="D58" s="9" t="s">
        <v>27</v>
      </c>
      <c r="E58" s="8" t="str">
        <f t="shared" si="9"/>
        <v>Significantly Different</v>
      </c>
      <c r="G58">
        <f t="shared" si="10"/>
        <v>2.9</v>
      </c>
      <c r="H58">
        <f t="shared" si="11"/>
        <v>6</v>
      </c>
      <c r="I58" t="str">
        <f t="shared" si="12"/>
        <v>+/-</v>
      </c>
      <c r="J58" t="str">
        <f t="shared" si="13"/>
        <v>0.3</v>
      </c>
      <c r="K58" s="1">
        <f t="shared" si="14"/>
        <v>0.18237082066869301</v>
      </c>
      <c r="L58" s="1">
        <f t="shared" si="15"/>
        <v>1.1999999999999997</v>
      </c>
      <c r="M58" s="1">
        <f t="shared" si="16"/>
        <v>0.19223572402239389</v>
      </c>
      <c r="N58" s="1">
        <f t="shared" si="17"/>
        <v>6.2423361011723788</v>
      </c>
      <c r="O58" t="s">
        <v>35</v>
      </c>
    </row>
    <row r="59" spans="1:15" x14ac:dyDescent="0.35">
      <c r="A59" s="12">
        <v>48</v>
      </c>
      <c r="B59" s="11" t="s">
        <v>32</v>
      </c>
      <c r="C59" s="10">
        <v>2.9</v>
      </c>
      <c r="D59" s="9" t="s">
        <v>38</v>
      </c>
      <c r="E59" s="8" t="str">
        <f t="shared" si="9"/>
        <v>Significantly Different</v>
      </c>
      <c r="G59">
        <f t="shared" si="10"/>
        <v>2.9</v>
      </c>
      <c r="H59">
        <f t="shared" si="11"/>
        <v>6</v>
      </c>
      <c r="I59" t="str">
        <f t="shared" si="12"/>
        <v>+/-</v>
      </c>
      <c r="J59" t="str">
        <f t="shared" si="13"/>
        <v>0.2</v>
      </c>
      <c r="K59" s="1">
        <f t="shared" si="14"/>
        <v>0.12158054711246201</v>
      </c>
      <c r="L59" s="1">
        <f t="shared" si="15"/>
        <v>1.1999999999999997</v>
      </c>
      <c r="M59" s="1">
        <f t="shared" si="16"/>
        <v>0.1359311840425404</v>
      </c>
      <c r="N59" s="1">
        <f t="shared" si="17"/>
        <v>8.8279963751691675</v>
      </c>
      <c r="O59" t="s">
        <v>32</v>
      </c>
    </row>
    <row r="60" spans="1:15" x14ac:dyDescent="0.35">
      <c r="A60" s="12">
        <v>50</v>
      </c>
      <c r="B60" s="11" t="s">
        <v>51</v>
      </c>
      <c r="C60" s="10">
        <v>2.8</v>
      </c>
      <c r="D60" s="9" t="s">
        <v>38</v>
      </c>
      <c r="E60" s="8" t="str">
        <f t="shared" si="9"/>
        <v>Significantly Different</v>
      </c>
      <c r="G60">
        <f t="shared" si="10"/>
        <v>2.8</v>
      </c>
      <c r="H60">
        <f t="shared" si="11"/>
        <v>6</v>
      </c>
      <c r="I60" t="str">
        <f t="shared" si="12"/>
        <v>+/-</v>
      </c>
      <c r="J60" t="str">
        <f t="shared" si="13"/>
        <v>0.2</v>
      </c>
      <c r="K60" s="1">
        <f t="shared" si="14"/>
        <v>0.12158054711246201</v>
      </c>
      <c r="L60" s="1">
        <f t="shared" si="15"/>
        <v>1.2999999999999998</v>
      </c>
      <c r="M60" s="1">
        <f t="shared" si="16"/>
        <v>0.1359311840425404</v>
      </c>
      <c r="N60" s="1">
        <f t="shared" si="17"/>
        <v>9.563662739766599</v>
      </c>
      <c r="O60" t="s">
        <v>29</v>
      </c>
    </row>
    <row r="61" spans="1:15" x14ac:dyDescent="0.35">
      <c r="A61" s="12">
        <v>51</v>
      </c>
      <c r="B61" s="11" t="s">
        <v>76</v>
      </c>
      <c r="C61" s="10">
        <v>2.7</v>
      </c>
      <c r="D61" s="9" t="s">
        <v>38</v>
      </c>
      <c r="E61" s="8" t="str">
        <f t="shared" si="9"/>
        <v>Significantly Different</v>
      </c>
      <c r="G61">
        <f t="shared" si="10"/>
        <v>2.7</v>
      </c>
      <c r="H61">
        <f t="shared" si="11"/>
        <v>6</v>
      </c>
      <c r="I61" t="str">
        <f t="shared" si="12"/>
        <v>+/-</v>
      </c>
      <c r="J61" t="str">
        <f t="shared" si="13"/>
        <v>0.2</v>
      </c>
      <c r="K61" s="1">
        <f t="shared" si="14"/>
        <v>0.12158054711246201</v>
      </c>
      <c r="L61" s="1">
        <f t="shared" si="15"/>
        <v>1.3999999999999995</v>
      </c>
      <c r="M61" s="1">
        <f t="shared" si="16"/>
        <v>0.1359311840425404</v>
      </c>
      <c r="N61" s="1">
        <f t="shared" si="17"/>
        <v>10.299329104364029</v>
      </c>
      <c r="O61" t="s">
        <v>26</v>
      </c>
    </row>
    <row r="62" spans="1:15" ht="15" thickBot="1" x14ac:dyDescent="0.4">
      <c r="A62" s="7"/>
      <c r="B62" s="6" t="s">
        <v>24</v>
      </c>
      <c r="C62" s="5">
        <v>3.7</v>
      </c>
      <c r="D62" s="4" t="s">
        <v>27</v>
      </c>
      <c r="E62" s="3" t="str">
        <f t="shared" si="9"/>
        <v>Significantly Different</v>
      </c>
      <c r="G62">
        <f t="shared" si="10"/>
        <v>3.7</v>
      </c>
      <c r="H62">
        <f t="shared" si="11"/>
        <v>6</v>
      </c>
      <c r="I62" t="str">
        <f t="shared" si="12"/>
        <v>+/-</v>
      </c>
      <c r="J62" t="str">
        <f t="shared" si="13"/>
        <v>0.3</v>
      </c>
      <c r="K62" s="1">
        <f t="shared" si="14"/>
        <v>0.18237082066869301</v>
      </c>
      <c r="L62" s="1">
        <f t="shared" si="15"/>
        <v>0.39999999999999947</v>
      </c>
      <c r="M62" s="1">
        <f t="shared" si="16"/>
        <v>0.19223572402239389</v>
      </c>
      <c r="N62" s="1">
        <f t="shared" si="17"/>
        <v>2.0807787003907907</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409" priority="1" operator="equal">
      <formula>"OTHER ERROR"</formula>
    </cfRule>
    <cfRule type="cellIs" dxfId="408" priority="2" operator="equal">
      <formula>"Statistical Test not applicable"</formula>
    </cfRule>
    <cfRule type="cellIs" dxfId="407" priority="3" operator="equal">
      <formula>"Geography Selected"</formula>
    </cfRule>
  </conditionalFormatting>
  <conditionalFormatting sqref="E10:J62">
    <cfRule type="cellIs" dxfId="406" priority="4" operator="equal">
      <formula>"Not Significantly Different"</formula>
    </cfRule>
  </conditionalFormatting>
  <conditionalFormatting sqref="F10:J62">
    <cfRule type="cellIs" dxfId="40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1100BC9B-655D-4B23-BBAA-380DA78F52C3}">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A476A87D-0828-457B-9D54-7D718A936F5C}"/>
    <hyperlink ref="A68" r:id="rId2" xr:uid="{F2E3C9E4-E71C-4D82-94A0-0B928A6EAD51}"/>
    <hyperlink ref="A66" r:id="rId3" xr:uid="{F1E80921-81CF-4FFF-AC46-AFBDBE964382}"/>
    <hyperlink ref="A67" r:id="rId4" xr:uid="{47041BF9-6721-4C86-A556-02250D590446}"/>
  </hyperlinks>
  <pageMargins left="0.7" right="0.7" top="0.75" bottom="0.75" header="0.3" footer="0.3"/>
  <pageSetup orientation="portrait"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5A55D-C688-4DCB-B7F0-09FC39C8DEDD}">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128</v>
      </c>
    </row>
    <row r="2" spans="1:16" x14ac:dyDescent="0.35">
      <c r="A2" s="26" t="s">
        <v>106</v>
      </c>
      <c r="B2" t="s">
        <v>127</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57.7</v>
      </c>
      <c r="C6" t="s">
        <v>100</v>
      </c>
      <c r="H6" s="14" t="s">
        <v>99</v>
      </c>
      <c r="I6">
        <f>VLOOKUP($B$4,$B$9:$K$62,6,FALSE)</f>
        <v>57.7</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57.7</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57.7</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76</v>
      </c>
      <c r="C11" s="10">
        <v>90.2</v>
      </c>
      <c r="D11" s="13" t="s">
        <v>27</v>
      </c>
      <c r="E11" s="8" t="str">
        <f t="shared" si="0"/>
        <v>Significantly Different</v>
      </c>
      <c r="G11">
        <f t="shared" si="1"/>
        <v>90.2</v>
      </c>
      <c r="H11">
        <f t="shared" si="2"/>
        <v>6</v>
      </c>
      <c r="I11" t="str">
        <f t="shared" si="3"/>
        <v>+/-</v>
      </c>
      <c r="J11" t="str">
        <f t="shared" si="4"/>
        <v>0.3</v>
      </c>
      <c r="K11" s="1">
        <f t="shared" si="5"/>
        <v>0.18237082066869301</v>
      </c>
      <c r="L11" s="1">
        <f t="shared" si="6"/>
        <v>-32.5</v>
      </c>
      <c r="M11" s="1">
        <f t="shared" si="7"/>
        <v>0.19223572402239389</v>
      </c>
      <c r="N11" s="1">
        <f t="shared" si="8"/>
        <v>-169.06326940675197</v>
      </c>
      <c r="O11" t="s">
        <v>67</v>
      </c>
    </row>
    <row r="12" spans="1:16" x14ac:dyDescent="0.35">
      <c r="A12" s="12">
        <v>1</v>
      </c>
      <c r="B12" s="11" t="s">
        <v>40</v>
      </c>
      <c r="C12" s="10">
        <v>90.2</v>
      </c>
      <c r="D12" s="9" t="s">
        <v>43</v>
      </c>
      <c r="E12" s="8" t="str">
        <f t="shared" si="0"/>
        <v>Significantly Different</v>
      </c>
      <c r="G12">
        <f t="shared" si="1"/>
        <v>90.2</v>
      </c>
      <c r="H12">
        <f t="shared" si="2"/>
        <v>6</v>
      </c>
      <c r="I12" t="str">
        <f t="shared" si="3"/>
        <v>+/-</v>
      </c>
      <c r="J12" t="str">
        <f t="shared" si="4"/>
        <v>0.4</v>
      </c>
      <c r="K12" s="1">
        <f t="shared" si="5"/>
        <v>0.24316109422492402</v>
      </c>
      <c r="L12" s="1">
        <f t="shared" si="6"/>
        <v>-32.5</v>
      </c>
      <c r="M12" s="1">
        <f t="shared" si="7"/>
        <v>0.25064471888253259</v>
      </c>
      <c r="N12" s="1">
        <f t="shared" si="8"/>
        <v>-129.6656085350495</v>
      </c>
      <c r="O12" t="s">
        <v>59</v>
      </c>
    </row>
    <row r="13" spans="1:16" x14ac:dyDescent="0.35">
      <c r="A13" s="12">
        <v>3</v>
      </c>
      <c r="B13" s="11" t="s">
        <v>32</v>
      </c>
      <c r="C13" s="10">
        <v>89.8</v>
      </c>
      <c r="D13" s="9" t="s">
        <v>38</v>
      </c>
      <c r="E13" s="8" t="str">
        <f t="shared" si="0"/>
        <v>Significantly Different</v>
      </c>
      <c r="G13">
        <f t="shared" si="1"/>
        <v>89.8</v>
      </c>
      <c r="H13">
        <f t="shared" si="2"/>
        <v>6</v>
      </c>
      <c r="I13" t="str">
        <f t="shared" si="3"/>
        <v>+/-</v>
      </c>
      <c r="J13" t="str">
        <f t="shared" si="4"/>
        <v>0.2</v>
      </c>
      <c r="K13" s="1">
        <f t="shared" si="5"/>
        <v>0.12158054711246201</v>
      </c>
      <c r="L13" s="1">
        <f t="shared" si="6"/>
        <v>-32.099999999999994</v>
      </c>
      <c r="M13" s="1">
        <f t="shared" si="7"/>
        <v>0.1359311840425404</v>
      </c>
      <c r="N13" s="1">
        <f t="shared" si="8"/>
        <v>-236.14890303577528</v>
      </c>
      <c r="O13" t="s">
        <v>57</v>
      </c>
    </row>
    <row r="14" spans="1:16" x14ac:dyDescent="0.35">
      <c r="A14" s="12">
        <v>4</v>
      </c>
      <c r="B14" s="11" t="s">
        <v>66</v>
      </c>
      <c r="C14" s="10">
        <v>86.6</v>
      </c>
      <c r="D14" s="9" t="s">
        <v>43</v>
      </c>
      <c r="E14" s="8" t="str">
        <f t="shared" si="0"/>
        <v>Significantly Different</v>
      </c>
      <c r="G14">
        <f t="shared" si="1"/>
        <v>86.6</v>
      </c>
      <c r="H14">
        <f t="shared" si="2"/>
        <v>6</v>
      </c>
      <c r="I14" t="str">
        <f t="shared" si="3"/>
        <v>+/-</v>
      </c>
      <c r="J14" t="str">
        <f t="shared" si="4"/>
        <v>0.4</v>
      </c>
      <c r="K14" s="1">
        <f t="shared" si="5"/>
        <v>0.24316109422492402</v>
      </c>
      <c r="L14" s="1">
        <f t="shared" si="6"/>
        <v>-28.899999999999991</v>
      </c>
      <c r="M14" s="1">
        <f t="shared" si="7"/>
        <v>0.25064471888253259</v>
      </c>
      <c r="N14" s="1">
        <f t="shared" si="8"/>
        <v>-115.30264882039782</v>
      </c>
      <c r="O14" t="s">
        <v>72</v>
      </c>
    </row>
    <row r="15" spans="1:16" x14ac:dyDescent="0.35">
      <c r="A15" s="12">
        <v>5</v>
      </c>
      <c r="B15" s="11" t="s">
        <v>69</v>
      </c>
      <c r="C15" s="10">
        <v>83.5</v>
      </c>
      <c r="D15" s="9" t="s">
        <v>30</v>
      </c>
      <c r="E15" s="8" t="str">
        <f t="shared" si="0"/>
        <v>Significantly Different</v>
      </c>
      <c r="G15">
        <f t="shared" si="1"/>
        <v>83.5</v>
      </c>
      <c r="H15">
        <f t="shared" si="2"/>
        <v>6</v>
      </c>
      <c r="I15" t="str">
        <f t="shared" si="3"/>
        <v>+/-</v>
      </c>
      <c r="J15" t="str">
        <f t="shared" si="4"/>
        <v>0.5</v>
      </c>
      <c r="K15" s="1">
        <f t="shared" si="5"/>
        <v>0.303951367781155</v>
      </c>
      <c r="L15" s="1">
        <f t="shared" si="6"/>
        <v>-25.799999999999997</v>
      </c>
      <c r="M15" s="1">
        <f t="shared" si="7"/>
        <v>0.30997079109986531</v>
      </c>
      <c r="N15" s="1">
        <f t="shared" si="8"/>
        <v>-83.233648913996689</v>
      </c>
      <c r="O15" t="s">
        <v>34</v>
      </c>
    </row>
    <row r="16" spans="1:16" x14ac:dyDescent="0.35">
      <c r="A16" s="12">
        <v>6</v>
      </c>
      <c r="B16" s="11" t="s">
        <v>79</v>
      </c>
      <c r="C16" s="10">
        <v>82.8</v>
      </c>
      <c r="D16" s="9" t="s">
        <v>33</v>
      </c>
      <c r="E16" s="8" t="str">
        <f t="shared" si="0"/>
        <v>Significantly Different</v>
      </c>
      <c r="G16">
        <f t="shared" si="1"/>
        <v>82.8</v>
      </c>
      <c r="H16">
        <f t="shared" si="2"/>
        <v>6</v>
      </c>
      <c r="I16" t="str">
        <f t="shared" si="3"/>
        <v>+/-</v>
      </c>
      <c r="J16" t="str">
        <f t="shared" si="4"/>
        <v>0.1</v>
      </c>
      <c r="K16" s="1">
        <f t="shared" si="5"/>
        <v>6.0790273556231005E-2</v>
      </c>
      <c r="L16" s="1">
        <f t="shared" si="6"/>
        <v>-25.099999999999994</v>
      </c>
      <c r="M16" s="1">
        <f t="shared" si="7"/>
        <v>8.5970429323592404E-2</v>
      </c>
      <c r="N16" s="1">
        <f t="shared" si="8"/>
        <v>-291.96085441801949</v>
      </c>
      <c r="O16" t="s">
        <v>73</v>
      </c>
    </row>
    <row r="17" spans="1:15" x14ac:dyDescent="0.35">
      <c r="A17" s="12">
        <v>7</v>
      </c>
      <c r="B17" s="11" t="s">
        <v>78</v>
      </c>
      <c r="C17" s="10">
        <v>82.2</v>
      </c>
      <c r="D17" s="9" t="s">
        <v>33</v>
      </c>
      <c r="E17" s="8" t="str">
        <f t="shared" si="0"/>
        <v>Significantly Different</v>
      </c>
      <c r="G17">
        <f t="shared" si="1"/>
        <v>82.2</v>
      </c>
      <c r="H17">
        <f t="shared" si="2"/>
        <v>6</v>
      </c>
      <c r="I17" t="str">
        <f t="shared" si="3"/>
        <v>+/-</v>
      </c>
      <c r="J17" t="str">
        <f t="shared" si="4"/>
        <v>0.1</v>
      </c>
      <c r="K17" s="1">
        <f t="shared" si="5"/>
        <v>6.0790273556231005E-2</v>
      </c>
      <c r="L17" s="1">
        <f t="shared" si="6"/>
        <v>-24.5</v>
      </c>
      <c r="M17" s="1">
        <f t="shared" si="7"/>
        <v>8.5970429323592404E-2</v>
      </c>
      <c r="N17" s="1">
        <f t="shared" si="8"/>
        <v>-284.98171048770831</v>
      </c>
      <c r="O17" t="s">
        <v>65</v>
      </c>
    </row>
    <row r="18" spans="1:15" x14ac:dyDescent="0.35">
      <c r="A18" s="12">
        <v>8</v>
      </c>
      <c r="B18" s="11" t="s">
        <v>62</v>
      </c>
      <c r="C18" s="10">
        <v>82</v>
      </c>
      <c r="D18" s="9" t="s">
        <v>27</v>
      </c>
      <c r="E18" s="8" t="str">
        <f t="shared" si="0"/>
        <v>Significantly Different</v>
      </c>
      <c r="G18">
        <f t="shared" si="1"/>
        <v>82</v>
      </c>
      <c r="H18">
        <f t="shared" si="2"/>
        <v>6</v>
      </c>
      <c r="I18" t="str">
        <f t="shared" si="3"/>
        <v>+/-</v>
      </c>
      <c r="J18" t="str">
        <f t="shared" si="4"/>
        <v>0.3</v>
      </c>
      <c r="K18" s="1">
        <f t="shared" si="5"/>
        <v>0.18237082066869301</v>
      </c>
      <c r="L18" s="1">
        <f t="shared" si="6"/>
        <v>-24.299999999999997</v>
      </c>
      <c r="M18" s="1">
        <f t="shared" si="7"/>
        <v>0.19223572402239389</v>
      </c>
      <c r="N18" s="1">
        <f t="shared" si="8"/>
        <v>-126.40730604874069</v>
      </c>
      <c r="O18" t="s">
        <v>61</v>
      </c>
    </row>
    <row r="19" spans="1:15" x14ac:dyDescent="0.35">
      <c r="A19" s="12">
        <v>9</v>
      </c>
      <c r="B19" s="11" t="s">
        <v>26</v>
      </c>
      <c r="C19" s="10">
        <v>81.400000000000006</v>
      </c>
      <c r="D19" s="9" t="s">
        <v>30</v>
      </c>
      <c r="E19" s="8" t="str">
        <f t="shared" si="0"/>
        <v>Significantly Different</v>
      </c>
      <c r="G19">
        <f t="shared" si="1"/>
        <v>81.400000000000006</v>
      </c>
      <c r="H19">
        <f t="shared" si="2"/>
        <v>6</v>
      </c>
      <c r="I19" t="str">
        <f t="shared" si="3"/>
        <v>+/-</v>
      </c>
      <c r="J19" t="str">
        <f t="shared" si="4"/>
        <v>0.5</v>
      </c>
      <c r="K19" s="1">
        <f t="shared" si="5"/>
        <v>0.303951367781155</v>
      </c>
      <c r="L19" s="1">
        <f t="shared" si="6"/>
        <v>-23.700000000000003</v>
      </c>
      <c r="M19" s="1">
        <f t="shared" si="7"/>
        <v>0.30997079109986531</v>
      </c>
      <c r="N19" s="1">
        <f t="shared" si="8"/>
        <v>-76.458817025648131</v>
      </c>
      <c r="O19" t="s">
        <v>31</v>
      </c>
    </row>
    <row r="20" spans="1:15" x14ac:dyDescent="0.35">
      <c r="A20" s="12">
        <v>10</v>
      </c>
      <c r="B20" s="11" t="s">
        <v>48</v>
      </c>
      <c r="C20" s="10">
        <v>79.900000000000006</v>
      </c>
      <c r="D20" s="13" t="s">
        <v>27</v>
      </c>
      <c r="E20" s="8" t="str">
        <f t="shared" si="0"/>
        <v>Significantly Different</v>
      </c>
      <c r="G20">
        <f t="shared" si="1"/>
        <v>79.900000000000006</v>
      </c>
      <c r="H20">
        <f t="shared" si="2"/>
        <v>6</v>
      </c>
      <c r="I20" t="str">
        <f t="shared" si="3"/>
        <v>+/-</v>
      </c>
      <c r="J20" t="str">
        <f t="shared" si="4"/>
        <v>0.3</v>
      </c>
      <c r="K20" s="1">
        <f t="shared" si="5"/>
        <v>0.18237082066869301</v>
      </c>
      <c r="L20" s="1">
        <f t="shared" si="6"/>
        <v>-22.200000000000003</v>
      </c>
      <c r="M20" s="1">
        <f t="shared" si="7"/>
        <v>0.19223572402239389</v>
      </c>
      <c r="N20" s="1">
        <f t="shared" si="8"/>
        <v>-115.48321787168905</v>
      </c>
      <c r="O20" t="s">
        <v>53</v>
      </c>
    </row>
    <row r="21" spans="1:15" x14ac:dyDescent="0.35">
      <c r="A21" s="12">
        <v>11</v>
      </c>
      <c r="B21" s="11" t="s">
        <v>81</v>
      </c>
      <c r="C21" s="10">
        <v>79</v>
      </c>
      <c r="D21" s="9" t="s">
        <v>27</v>
      </c>
      <c r="E21" s="8" t="str">
        <f t="shared" si="0"/>
        <v>Significantly Different</v>
      </c>
      <c r="G21">
        <f t="shared" si="1"/>
        <v>79</v>
      </c>
      <c r="H21">
        <f t="shared" si="2"/>
        <v>6</v>
      </c>
      <c r="I21" t="str">
        <f t="shared" si="3"/>
        <v>+/-</v>
      </c>
      <c r="J21" t="str">
        <f t="shared" si="4"/>
        <v>0.3</v>
      </c>
      <c r="K21" s="1">
        <f t="shared" si="5"/>
        <v>0.18237082066869301</v>
      </c>
      <c r="L21" s="1">
        <f t="shared" si="6"/>
        <v>-21.299999999999997</v>
      </c>
      <c r="M21" s="1">
        <f t="shared" si="7"/>
        <v>0.19223572402239389</v>
      </c>
      <c r="N21" s="1">
        <f t="shared" si="8"/>
        <v>-110.80146579580973</v>
      </c>
      <c r="O21" t="s">
        <v>45</v>
      </c>
    </row>
    <row r="22" spans="1:15" x14ac:dyDescent="0.35">
      <c r="A22" s="12">
        <v>11</v>
      </c>
      <c r="B22" s="11" t="s">
        <v>29</v>
      </c>
      <c r="C22" s="10">
        <v>79</v>
      </c>
      <c r="D22" s="9" t="s">
        <v>33</v>
      </c>
      <c r="E22" s="8" t="str">
        <f t="shared" si="0"/>
        <v>Significantly Different</v>
      </c>
      <c r="G22">
        <f t="shared" si="1"/>
        <v>79</v>
      </c>
      <c r="H22">
        <f t="shared" si="2"/>
        <v>6</v>
      </c>
      <c r="I22" t="str">
        <f t="shared" si="3"/>
        <v>+/-</v>
      </c>
      <c r="J22" t="str">
        <f t="shared" si="4"/>
        <v>0.1</v>
      </c>
      <c r="K22" s="1">
        <f t="shared" si="5"/>
        <v>6.0790273556231005E-2</v>
      </c>
      <c r="L22" s="1">
        <f t="shared" si="6"/>
        <v>-21.299999999999997</v>
      </c>
      <c r="M22" s="1">
        <f t="shared" si="7"/>
        <v>8.5970429323592404E-2</v>
      </c>
      <c r="N22" s="1">
        <f t="shared" si="8"/>
        <v>-247.75960952604842</v>
      </c>
      <c r="O22" t="s">
        <v>28</v>
      </c>
    </row>
    <row r="23" spans="1:15" x14ac:dyDescent="0.35">
      <c r="A23" s="12">
        <v>13</v>
      </c>
      <c r="B23" s="11" t="s">
        <v>71</v>
      </c>
      <c r="C23" s="10">
        <v>76.599999999999994</v>
      </c>
      <c r="D23" s="9" t="s">
        <v>38</v>
      </c>
      <c r="E23" s="8" t="str">
        <f t="shared" si="0"/>
        <v>Significantly Different</v>
      </c>
      <c r="G23">
        <f t="shared" si="1"/>
        <v>76.599999999999994</v>
      </c>
      <c r="H23">
        <f t="shared" si="2"/>
        <v>6</v>
      </c>
      <c r="I23" t="str">
        <f t="shared" si="3"/>
        <v>+/-</v>
      </c>
      <c r="J23" t="str">
        <f t="shared" si="4"/>
        <v>0.2</v>
      </c>
      <c r="K23" s="1">
        <f t="shared" si="5"/>
        <v>0.12158054711246201</v>
      </c>
      <c r="L23" s="1">
        <f t="shared" si="6"/>
        <v>-18.899999999999991</v>
      </c>
      <c r="M23" s="1">
        <f t="shared" si="7"/>
        <v>0.1359311840425404</v>
      </c>
      <c r="N23" s="1">
        <f t="shared" si="8"/>
        <v>-139.04094290891436</v>
      </c>
      <c r="O23" t="s">
        <v>81</v>
      </c>
    </row>
    <row r="24" spans="1:15" x14ac:dyDescent="0.35">
      <c r="A24" s="12">
        <v>14</v>
      </c>
      <c r="B24" s="11" t="s">
        <v>74</v>
      </c>
      <c r="C24" s="10">
        <v>76.2</v>
      </c>
      <c r="D24" s="9" t="s">
        <v>33</v>
      </c>
      <c r="E24" s="8" t="str">
        <f t="shared" si="0"/>
        <v>Significantly Different</v>
      </c>
      <c r="G24">
        <f t="shared" si="1"/>
        <v>76.2</v>
      </c>
      <c r="H24">
        <f t="shared" si="2"/>
        <v>6</v>
      </c>
      <c r="I24" t="str">
        <f t="shared" si="3"/>
        <v>+/-</v>
      </c>
      <c r="J24" t="str">
        <f t="shared" si="4"/>
        <v>0.1</v>
      </c>
      <c r="K24" s="1">
        <f t="shared" si="5"/>
        <v>6.0790273556231005E-2</v>
      </c>
      <c r="L24" s="1">
        <f t="shared" si="6"/>
        <v>-18.5</v>
      </c>
      <c r="M24" s="1">
        <f t="shared" si="7"/>
        <v>8.5970429323592404E-2</v>
      </c>
      <c r="N24" s="1">
        <f t="shared" si="8"/>
        <v>-215.19027118459607</v>
      </c>
      <c r="O24" t="s">
        <v>64</v>
      </c>
    </row>
    <row r="25" spans="1:15" x14ac:dyDescent="0.35">
      <c r="A25" s="12">
        <v>15</v>
      </c>
      <c r="B25" s="11" t="s">
        <v>60</v>
      </c>
      <c r="C25" s="10">
        <v>76.099999999999994</v>
      </c>
      <c r="D25" s="9" t="s">
        <v>33</v>
      </c>
      <c r="E25" s="8" t="str">
        <f t="shared" si="0"/>
        <v>Significantly Different</v>
      </c>
      <c r="G25">
        <f t="shared" si="1"/>
        <v>76.099999999999994</v>
      </c>
      <c r="H25">
        <f t="shared" si="2"/>
        <v>6</v>
      </c>
      <c r="I25" t="str">
        <f t="shared" si="3"/>
        <v>+/-</v>
      </c>
      <c r="J25" t="str">
        <f t="shared" si="4"/>
        <v>0.1</v>
      </c>
      <c r="K25" s="1">
        <f t="shared" si="5"/>
        <v>6.0790273556231005E-2</v>
      </c>
      <c r="L25" s="1">
        <f t="shared" si="6"/>
        <v>-18.399999999999991</v>
      </c>
      <c r="M25" s="1">
        <f t="shared" si="7"/>
        <v>8.5970429323592404E-2</v>
      </c>
      <c r="N25" s="1">
        <f t="shared" si="8"/>
        <v>-214.02708052954409</v>
      </c>
      <c r="O25" t="s">
        <v>80</v>
      </c>
    </row>
    <row r="26" spans="1:15" x14ac:dyDescent="0.35">
      <c r="A26" s="12">
        <v>16</v>
      </c>
      <c r="B26" s="11" t="s">
        <v>80</v>
      </c>
      <c r="C26" s="10">
        <v>76</v>
      </c>
      <c r="D26" s="9" t="s">
        <v>33</v>
      </c>
      <c r="E26" s="8" t="str">
        <f t="shared" si="0"/>
        <v>Significantly Different</v>
      </c>
      <c r="G26">
        <f t="shared" si="1"/>
        <v>76</v>
      </c>
      <c r="H26">
        <f t="shared" si="2"/>
        <v>6</v>
      </c>
      <c r="I26" t="str">
        <f t="shared" si="3"/>
        <v>+/-</v>
      </c>
      <c r="J26" t="str">
        <f t="shared" si="4"/>
        <v>0.1</v>
      </c>
      <c r="K26" s="1">
        <f t="shared" si="5"/>
        <v>6.0790273556231005E-2</v>
      </c>
      <c r="L26" s="1">
        <f t="shared" si="6"/>
        <v>-18.299999999999997</v>
      </c>
      <c r="M26" s="1">
        <f t="shared" si="7"/>
        <v>8.5970429323592404E-2</v>
      </c>
      <c r="N26" s="1">
        <f t="shared" si="8"/>
        <v>-212.86388987449232</v>
      </c>
      <c r="O26" t="s">
        <v>79</v>
      </c>
    </row>
    <row r="27" spans="1:15" x14ac:dyDescent="0.35">
      <c r="A27" s="12">
        <v>17</v>
      </c>
      <c r="B27" s="11" t="s">
        <v>68</v>
      </c>
      <c r="C27" s="10">
        <v>75.8</v>
      </c>
      <c r="D27" s="9" t="s">
        <v>38</v>
      </c>
      <c r="E27" s="8" t="str">
        <f t="shared" si="0"/>
        <v>Significantly Different</v>
      </c>
      <c r="G27">
        <f t="shared" si="1"/>
        <v>75.8</v>
      </c>
      <c r="H27">
        <f t="shared" si="2"/>
        <v>6</v>
      </c>
      <c r="I27" t="str">
        <f t="shared" si="3"/>
        <v>+/-</v>
      </c>
      <c r="J27" t="str">
        <f t="shared" si="4"/>
        <v>0.2</v>
      </c>
      <c r="K27" s="1">
        <f t="shared" si="5"/>
        <v>0.12158054711246201</v>
      </c>
      <c r="L27" s="1">
        <f t="shared" si="6"/>
        <v>-18.099999999999994</v>
      </c>
      <c r="M27" s="1">
        <f t="shared" si="7"/>
        <v>0.1359311840425404</v>
      </c>
      <c r="N27" s="1">
        <f t="shared" si="8"/>
        <v>-133.15561199213494</v>
      </c>
      <c r="O27" t="s">
        <v>77</v>
      </c>
    </row>
    <row r="28" spans="1:15" x14ac:dyDescent="0.35">
      <c r="A28" s="12">
        <v>18</v>
      </c>
      <c r="B28" s="11" t="s">
        <v>42</v>
      </c>
      <c r="C28" s="10">
        <v>75.599999999999994</v>
      </c>
      <c r="D28" s="9" t="s">
        <v>38</v>
      </c>
      <c r="E28" s="8" t="str">
        <f t="shared" si="0"/>
        <v>Significantly Different</v>
      </c>
      <c r="G28">
        <f t="shared" si="1"/>
        <v>75.599999999999994</v>
      </c>
      <c r="H28">
        <f t="shared" si="2"/>
        <v>6</v>
      </c>
      <c r="I28" t="str">
        <f t="shared" si="3"/>
        <v>+/-</v>
      </c>
      <c r="J28" t="str">
        <f t="shared" si="4"/>
        <v>0.2</v>
      </c>
      <c r="K28" s="1">
        <f t="shared" si="5"/>
        <v>0.12158054711246201</v>
      </c>
      <c r="L28" s="1">
        <f t="shared" si="6"/>
        <v>-17.899999999999991</v>
      </c>
      <c r="M28" s="1">
        <f t="shared" si="7"/>
        <v>0.1359311840425404</v>
      </c>
      <c r="N28" s="1">
        <f t="shared" si="8"/>
        <v>-131.68427926294007</v>
      </c>
      <c r="O28" t="s">
        <v>78</v>
      </c>
    </row>
    <row r="29" spans="1:15" x14ac:dyDescent="0.35">
      <c r="A29" s="12">
        <v>19</v>
      </c>
      <c r="B29" s="11" t="s">
        <v>77</v>
      </c>
      <c r="C29" s="10">
        <v>73.099999999999994</v>
      </c>
      <c r="D29" s="9" t="s">
        <v>38</v>
      </c>
      <c r="E29" s="8" t="str">
        <f t="shared" si="0"/>
        <v>Significantly Different</v>
      </c>
      <c r="G29">
        <f t="shared" si="1"/>
        <v>73.099999999999994</v>
      </c>
      <c r="H29">
        <f t="shared" si="2"/>
        <v>6</v>
      </c>
      <c r="I29" t="str">
        <f t="shared" si="3"/>
        <v>+/-</v>
      </c>
      <c r="J29" t="str">
        <f t="shared" si="4"/>
        <v>0.2</v>
      </c>
      <c r="K29" s="1">
        <f t="shared" si="5"/>
        <v>0.12158054711246201</v>
      </c>
      <c r="L29" s="1">
        <f t="shared" si="6"/>
        <v>-15.399999999999991</v>
      </c>
      <c r="M29" s="1">
        <f t="shared" si="7"/>
        <v>0.1359311840425404</v>
      </c>
      <c r="N29" s="1">
        <f t="shared" si="8"/>
        <v>-113.29262014800429</v>
      </c>
      <c r="O29" t="s">
        <v>55</v>
      </c>
    </row>
    <row r="30" spans="1:15" x14ac:dyDescent="0.35">
      <c r="A30" s="12">
        <v>19</v>
      </c>
      <c r="B30" s="11" t="s">
        <v>54</v>
      </c>
      <c r="C30" s="10">
        <v>73.099999999999994</v>
      </c>
      <c r="D30" s="9" t="s">
        <v>33</v>
      </c>
      <c r="E30" s="8" t="str">
        <f t="shared" si="0"/>
        <v>Significantly Different</v>
      </c>
      <c r="G30">
        <f t="shared" si="1"/>
        <v>73.099999999999994</v>
      </c>
      <c r="H30">
        <f t="shared" si="2"/>
        <v>6</v>
      </c>
      <c r="I30" t="str">
        <f t="shared" si="3"/>
        <v>+/-</v>
      </c>
      <c r="J30" t="str">
        <f t="shared" si="4"/>
        <v>0.1</v>
      </c>
      <c r="K30" s="1">
        <f t="shared" si="5"/>
        <v>6.0790273556231005E-2</v>
      </c>
      <c r="L30" s="1">
        <f t="shared" si="6"/>
        <v>-15.399999999999991</v>
      </c>
      <c r="M30" s="1">
        <f t="shared" si="7"/>
        <v>8.5970429323592404E-2</v>
      </c>
      <c r="N30" s="1">
        <f t="shared" si="8"/>
        <v>-179.13136087798799</v>
      </c>
      <c r="O30" t="s">
        <v>76</v>
      </c>
    </row>
    <row r="31" spans="1:15" x14ac:dyDescent="0.35">
      <c r="A31" s="12">
        <v>21</v>
      </c>
      <c r="B31" s="11" t="s">
        <v>75</v>
      </c>
      <c r="C31" s="10">
        <v>72.599999999999994</v>
      </c>
      <c r="D31" s="9" t="s">
        <v>33</v>
      </c>
      <c r="E31" s="8" t="str">
        <f t="shared" si="0"/>
        <v>Significantly Different</v>
      </c>
      <c r="G31">
        <f t="shared" si="1"/>
        <v>72.599999999999994</v>
      </c>
      <c r="H31">
        <f t="shared" si="2"/>
        <v>6</v>
      </c>
      <c r="I31" t="str">
        <f t="shared" si="3"/>
        <v>+/-</v>
      </c>
      <c r="J31" t="str">
        <f t="shared" si="4"/>
        <v>0.1</v>
      </c>
      <c r="K31" s="1">
        <f t="shared" si="5"/>
        <v>6.0790273556231005E-2</v>
      </c>
      <c r="L31" s="1">
        <f t="shared" si="6"/>
        <v>-14.899999999999991</v>
      </c>
      <c r="M31" s="1">
        <f t="shared" si="7"/>
        <v>8.5970429323592404E-2</v>
      </c>
      <c r="N31" s="1">
        <f t="shared" si="8"/>
        <v>-173.31540760272864</v>
      </c>
      <c r="O31" t="s">
        <v>41</v>
      </c>
    </row>
    <row r="32" spans="1:15" x14ac:dyDescent="0.35">
      <c r="A32" s="12">
        <v>22</v>
      </c>
      <c r="B32" s="11" t="s">
        <v>46</v>
      </c>
      <c r="C32" s="10">
        <v>71.900000000000006</v>
      </c>
      <c r="D32" s="9" t="s">
        <v>33</v>
      </c>
      <c r="E32" s="8" t="str">
        <f t="shared" si="0"/>
        <v>Significantly Different</v>
      </c>
      <c r="G32">
        <f t="shared" si="1"/>
        <v>71.900000000000006</v>
      </c>
      <c r="H32">
        <f t="shared" si="2"/>
        <v>6</v>
      </c>
      <c r="I32" t="str">
        <f t="shared" si="3"/>
        <v>+/-</v>
      </c>
      <c r="J32" t="str">
        <f t="shared" si="4"/>
        <v>0.1</v>
      </c>
      <c r="K32" s="1">
        <f t="shared" si="5"/>
        <v>6.0790273556231005E-2</v>
      </c>
      <c r="L32" s="1">
        <f t="shared" si="6"/>
        <v>-14.200000000000003</v>
      </c>
      <c r="M32" s="1">
        <f t="shared" si="7"/>
        <v>8.5970429323592404E-2</v>
      </c>
      <c r="N32" s="1">
        <f t="shared" si="8"/>
        <v>-165.17307301736568</v>
      </c>
      <c r="O32" t="s">
        <v>70</v>
      </c>
    </row>
    <row r="33" spans="1:15" x14ac:dyDescent="0.35">
      <c r="A33" s="12">
        <v>23</v>
      </c>
      <c r="B33" s="11" t="s">
        <v>56</v>
      </c>
      <c r="C33" s="10">
        <v>71.599999999999994</v>
      </c>
      <c r="D33" s="9" t="s">
        <v>38</v>
      </c>
      <c r="E33" s="8" t="str">
        <f t="shared" si="0"/>
        <v>Significantly Different</v>
      </c>
      <c r="G33">
        <f t="shared" si="1"/>
        <v>71.599999999999994</v>
      </c>
      <c r="H33">
        <f t="shared" si="2"/>
        <v>6</v>
      </c>
      <c r="I33" t="str">
        <f t="shared" si="3"/>
        <v>+/-</v>
      </c>
      <c r="J33" t="str">
        <f t="shared" si="4"/>
        <v>0.2</v>
      </c>
      <c r="K33" s="1">
        <f t="shared" si="5"/>
        <v>0.12158054711246201</v>
      </c>
      <c r="L33" s="1">
        <f t="shared" si="6"/>
        <v>-13.899999999999991</v>
      </c>
      <c r="M33" s="1">
        <f t="shared" si="7"/>
        <v>0.1359311840425404</v>
      </c>
      <c r="N33" s="1">
        <f t="shared" si="8"/>
        <v>-102.25762467904282</v>
      </c>
      <c r="O33" t="s">
        <v>75</v>
      </c>
    </row>
    <row r="34" spans="1:15" x14ac:dyDescent="0.35">
      <c r="A34" s="12">
        <v>24</v>
      </c>
      <c r="B34" s="11" t="s">
        <v>52</v>
      </c>
      <c r="C34" s="10">
        <v>68.2</v>
      </c>
      <c r="D34" s="9" t="s">
        <v>43</v>
      </c>
      <c r="E34" s="8" t="str">
        <f t="shared" si="0"/>
        <v>Significantly Different</v>
      </c>
      <c r="G34">
        <f t="shared" si="1"/>
        <v>68.2</v>
      </c>
      <c r="H34">
        <f t="shared" si="2"/>
        <v>6</v>
      </c>
      <c r="I34" t="str">
        <f t="shared" si="3"/>
        <v>+/-</v>
      </c>
      <c r="J34" t="str">
        <f t="shared" si="4"/>
        <v>0.4</v>
      </c>
      <c r="K34" s="1">
        <f t="shared" si="5"/>
        <v>0.24316109422492402</v>
      </c>
      <c r="L34" s="1">
        <f t="shared" si="6"/>
        <v>-10.5</v>
      </c>
      <c r="M34" s="1">
        <f t="shared" si="7"/>
        <v>0.25064471888253259</v>
      </c>
      <c r="N34" s="1">
        <f t="shared" si="8"/>
        <v>-41.891965834400608</v>
      </c>
      <c r="O34" t="s">
        <v>74</v>
      </c>
    </row>
    <row r="35" spans="1:15" x14ac:dyDescent="0.35">
      <c r="A35" s="12">
        <v>25</v>
      </c>
      <c r="B35" s="11" t="s">
        <v>72</v>
      </c>
      <c r="C35" s="10">
        <v>67.5</v>
      </c>
      <c r="D35" s="9" t="s">
        <v>43</v>
      </c>
      <c r="E35" s="8" t="str">
        <f t="shared" si="0"/>
        <v>Significantly Different</v>
      </c>
      <c r="G35">
        <f t="shared" si="1"/>
        <v>67.5</v>
      </c>
      <c r="H35">
        <f t="shared" si="2"/>
        <v>6</v>
      </c>
      <c r="I35" t="str">
        <f t="shared" si="3"/>
        <v>+/-</v>
      </c>
      <c r="J35" t="str">
        <f t="shared" si="4"/>
        <v>0.4</v>
      </c>
      <c r="K35" s="1">
        <f t="shared" si="5"/>
        <v>0.24316109422492402</v>
      </c>
      <c r="L35" s="1">
        <f t="shared" si="6"/>
        <v>-9.7999999999999972</v>
      </c>
      <c r="M35" s="1">
        <f t="shared" si="7"/>
        <v>0.25064471888253259</v>
      </c>
      <c r="N35" s="1">
        <f t="shared" si="8"/>
        <v>-39.099168112107222</v>
      </c>
      <c r="O35" t="s">
        <v>51</v>
      </c>
    </row>
    <row r="36" spans="1:15" x14ac:dyDescent="0.35">
      <c r="A36" s="12">
        <v>26</v>
      </c>
      <c r="B36" s="11" t="s">
        <v>70</v>
      </c>
      <c r="C36" s="10">
        <v>67</v>
      </c>
      <c r="D36" s="9" t="s">
        <v>38</v>
      </c>
      <c r="E36" s="8" t="str">
        <f t="shared" si="0"/>
        <v>Significantly Different</v>
      </c>
      <c r="G36">
        <f t="shared" si="1"/>
        <v>67</v>
      </c>
      <c r="H36">
        <f t="shared" si="2"/>
        <v>6</v>
      </c>
      <c r="I36" t="str">
        <f t="shared" si="3"/>
        <v>+/-</v>
      </c>
      <c r="J36" t="str">
        <f t="shared" si="4"/>
        <v>0.2</v>
      </c>
      <c r="K36" s="1">
        <f t="shared" si="5"/>
        <v>0.12158054711246201</v>
      </c>
      <c r="L36" s="1">
        <f t="shared" si="6"/>
        <v>-9.2999999999999972</v>
      </c>
      <c r="M36" s="1">
        <f t="shared" si="7"/>
        <v>0.1359311840425404</v>
      </c>
      <c r="N36" s="1">
        <f t="shared" si="8"/>
        <v>-68.416971907561049</v>
      </c>
      <c r="O36" t="s">
        <v>71</v>
      </c>
    </row>
    <row r="37" spans="1:15" x14ac:dyDescent="0.35">
      <c r="A37" s="12">
        <v>27</v>
      </c>
      <c r="B37" s="11" t="s">
        <v>73</v>
      </c>
      <c r="C37" s="10">
        <v>65</v>
      </c>
      <c r="D37" s="9" t="s">
        <v>33</v>
      </c>
      <c r="E37" s="8" t="str">
        <f t="shared" si="0"/>
        <v>Significantly Different</v>
      </c>
      <c r="G37">
        <f t="shared" si="1"/>
        <v>65</v>
      </c>
      <c r="H37">
        <f t="shared" si="2"/>
        <v>6</v>
      </c>
      <c r="I37" t="str">
        <f t="shared" si="3"/>
        <v>+/-</v>
      </c>
      <c r="J37" t="str">
        <f t="shared" si="4"/>
        <v>0.1</v>
      </c>
      <c r="K37" s="1">
        <f t="shared" si="5"/>
        <v>6.0790273556231005E-2</v>
      </c>
      <c r="L37" s="1">
        <f t="shared" si="6"/>
        <v>-7.2999999999999972</v>
      </c>
      <c r="M37" s="1">
        <f t="shared" si="7"/>
        <v>8.5970429323592404E-2</v>
      </c>
      <c r="N37" s="1">
        <f t="shared" si="8"/>
        <v>-84.912917818786525</v>
      </c>
      <c r="O37" t="s">
        <v>69</v>
      </c>
    </row>
    <row r="38" spans="1:15" x14ac:dyDescent="0.35">
      <c r="A38" s="12">
        <v>28</v>
      </c>
      <c r="B38" s="11" t="s">
        <v>67</v>
      </c>
      <c r="C38" s="10">
        <v>64.099999999999994</v>
      </c>
      <c r="D38" s="9" t="s">
        <v>33</v>
      </c>
      <c r="E38" s="8" t="str">
        <f t="shared" si="0"/>
        <v>Significantly Different</v>
      </c>
      <c r="G38">
        <f t="shared" si="1"/>
        <v>64.099999999999994</v>
      </c>
      <c r="H38">
        <f t="shared" si="2"/>
        <v>6</v>
      </c>
      <c r="I38" t="str">
        <f t="shared" si="3"/>
        <v>+/-</v>
      </c>
      <c r="J38" t="str">
        <f t="shared" si="4"/>
        <v>0.1</v>
      </c>
      <c r="K38" s="1">
        <f t="shared" si="5"/>
        <v>6.0790273556231005E-2</v>
      </c>
      <c r="L38" s="1">
        <f t="shared" si="6"/>
        <v>-6.3999999999999915</v>
      </c>
      <c r="M38" s="1">
        <f t="shared" si="7"/>
        <v>8.5970429323592404E-2</v>
      </c>
      <c r="N38" s="1">
        <f t="shared" si="8"/>
        <v>-74.444201923319625</v>
      </c>
      <c r="O38" t="s">
        <v>68</v>
      </c>
    </row>
    <row r="39" spans="1:15" x14ac:dyDescent="0.35">
      <c r="A39" s="12">
        <v>29</v>
      </c>
      <c r="B39" s="11" t="s">
        <v>35</v>
      </c>
      <c r="C39" s="10">
        <v>63.5</v>
      </c>
      <c r="D39" s="9" t="s">
        <v>33</v>
      </c>
      <c r="E39" s="8" t="str">
        <f t="shared" si="0"/>
        <v>Significantly Different</v>
      </c>
      <c r="G39">
        <f t="shared" si="1"/>
        <v>63.5</v>
      </c>
      <c r="H39">
        <f t="shared" si="2"/>
        <v>6</v>
      </c>
      <c r="I39" t="str">
        <f t="shared" si="3"/>
        <v>+/-</v>
      </c>
      <c r="J39" t="str">
        <f t="shared" si="4"/>
        <v>0.1</v>
      </c>
      <c r="K39" s="1">
        <f t="shared" si="5"/>
        <v>6.0790273556231005E-2</v>
      </c>
      <c r="L39" s="1">
        <f t="shared" si="6"/>
        <v>-5.7999999999999972</v>
      </c>
      <c r="M39" s="1">
        <f t="shared" si="7"/>
        <v>8.5970429323592404E-2</v>
      </c>
      <c r="N39" s="1">
        <f t="shared" si="8"/>
        <v>-67.465057993008472</v>
      </c>
      <c r="O39" t="s">
        <v>44</v>
      </c>
    </row>
    <row r="40" spans="1:15" x14ac:dyDescent="0.35">
      <c r="A40" s="12">
        <v>30</v>
      </c>
      <c r="B40" s="11" t="s">
        <v>58</v>
      </c>
      <c r="C40" s="10">
        <v>62.6</v>
      </c>
      <c r="D40" s="9" t="s">
        <v>33</v>
      </c>
      <c r="E40" s="8" t="str">
        <f t="shared" si="0"/>
        <v>Significantly Different</v>
      </c>
      <c r="G40">
        <f t="shared" si="1"/>
        <v>62.6</v>
      </c>
      <c r="H40">
        <f t="shared" si="2"/>
        <v>6</v>
      </c>
      <c r="I40" t="str">
        <f t="shared" si="3"/>
        <v>+/-</v>
      </c>
      <c r="J40" t="str">
        <f t="shared" si="4"/>
        <v>0.1</v>
      </c>
      <c r="K40" s="1">
        <f t="shared" si="5"/>
        <v>6.0790273556231005E-2</v>
      </c>
      <c r="L40" s="1">
        <f t="shared" si="6"/>
        <v>-4.8999999999999986</v>
      </c>
      <c r="M40" s="1">
        <f t="shared" si="7"/>
        <v>8.5970429323592404E-2</v>
      </c>
      <c r="N40" s="1">
        <f t="shared" si="8"/>
        <v>-56.99634209754165</v>
      </c>
      <c r="O40" t="s">
        <v>66</v>
      </c>
    </row>
    <row r="41" spans="1:15" x14ac:dyDescent="0.35">
      <c r="A41" s="12">
        <v>31</v>
      </c>
      <c r="B41" s="11" t="s">
        <v>50</v>
      </c>
      <c r="C41" s="10">
        <v>62.5</v>
      </c>
      <c r="D41" s="9" t="s">
        <v>33</v>
      </c>
      <c r="E41" s="8" t="str">
        <f t="shared" si="0"/>
        <v>Significantly Different</v>
      </c>
      <c r="G41">
        <f t="shared" si="1"/>
        <v>62.5</v>
      </c>
      <c r="H41">
        <f t="shared" si="2"/>
        <v>6</v>
      </c>
      <c r="I41" t="str">
        <f t="shared" si="3"/>
        <v>+/-</v>
      </c>
      <c r="J41" t="str">
        <f t="shared" si="4"/>
        <v>0.1</v>
      </c>
      <c r="K41" s="1">
        <f t="shared" si="5"/>
        <v>6.0790273556231005E-2</v>
      </c>
      <c r="L41" s="1">
        <f t="shared" si="6"/>
        <v>-4.7999999999999972</v>
      </c>
      <c r="M41" s="1">
        <f t="shared" si="7"/>
        <v>8.5970429323592404E-2</v>
      </c>
      <c r="N41" s="1">
        <f t="shared" si="8"/>
        <v>-55.833151442489758</v>
      </c>
      <c r="O41" t="s">
        <v>47</v>
      </c>
    </row>
    <row r="42" spans="1:15" x14ac:dyDescent="0.35">
      <c r="A42" s="12">
        <v>32</v>
      </c>
      <c r="B42" s="11" t="s">
        <v>65</v>
      </c>
      <c r="C42" s="10">
        <v>62</v>
      </c>
      <c r="D42" s="9" t="s">
        <v>38</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62</v>
      </c>
      <c r="H42">
        <f t="shared" ref="H42:H62" si="11">LEN(TRIM(D42))</f>
        <v>6</v>
      </c>
      <c r="I42" t="str">
        <f t="shared" ref="I42:I73" si="12">IF(H42&gt;=3,MID(TRIM(D42),1,3),"NO")</f>
        <v>+/-</v>
      </c>
      <c r="J42" t="str">
        <f t="shared" ref="J42:J73" si="13">IF(TRIM(I42)="+/-",MID(TRIM(D42),4,H42-3),D42)</f>
        <v>0.2</v>
      </c>
      <c r="K42" s="1">
        <f t="shared" ref="K42:K73" si="14">IF(TRIM(J42)="*****",0,IF(ISERROR(VALUE(J42)),"NA",VALUE(J42/$I$4)))</f>
        <v>0.12158054711246201</v>
      </c>
      <c r="L42" s="1">
        <f t="shared" ref="L42:L62" si="15">IF(AND(ISNUMBER(G42),ISNUMBER($I$6)),$I$6-G42,"N/A")</f>
        <v>-4.2999999999999972</v>
      </c>
      <c r="M42" s="1">
        <f t="shared" ref="M42:M62" si="16">IF(AND(ISNUMBER(K42),ISNUMBER($I$7)),SQRT(K42^2+($I$7)^2),"N/A")</f>
        <v>0.1359311840425404</v>
      </c>
      <c r="N42" s="1">
        <f t="shared" ref="N42:N73" si="17">IF(AND(ISNUMBER(L42),ISNUMBER(M42),M42&lt;&gt;0),L42/M42,"NA")</f>
        <v>-31.633653677689505</v>
      </c>
      <c r="O42" t="s">
        <v>36</v>
      </c>
    </row>
    <row r="43" spans="1:15" x14ac:dyDescent="0.35">
      <c r="A43" s="12">
        <v>33</v>
      </c>
      <c r="B43" s="11" t="s">
        <v>63</v>
      </c>
      <c r="C43" s="10">
        <v>60.7</v>
      </c>
      <c r="D43" s="9" t="s">
        <v>33</v>
      </c>
      <c r="E43" s="8" t="str">
        <f t="shared" si="9"/>
        <v>Significantly Different</v>
      </c>
      <c r="G43">
        <f t="shared" si="10"/>
        <v>60.7</v>
      </c>
      <c r="H43">
        <f t="shared" si="11"/>
        <v>6</v>
      </c>
      <c r="I43" t="str">
        <f t="shared" si="12"/>
        <v>+/-</v>
      </c>
      <c r="J43" t="str">
        <f t="shared" si="13"/>
        <v>0.1</v>
      </c>
      <c r="K43" s="1">
        <f t="shared" si="14"/>
        <v>6.0790273556231005E-2</v>
      </c>
      <c r="L43" s="1">
        <f t="shared" si="15"/>
        <v>-3</v>
      </c>
      <c r="M43" s="1">
        <f t="shared" si="16"/>
        <v>8.5970429323592404E-2</v>
      </c>
      <c r="N43" s="1">
        <f t="shared" si="17"/>
        <v>-34.895719651556121</v>
      </c>
      <c r="O43" t="s">
        <v>49</v>
      </c>
    </row>
    <row r="44" spans="1:15" x14ac:dyDescent="0.35">
      <c r="A44" s="12">
        <v>34</v>
      </c>
      <c r="B44" s="11" t="s">
        <v>61</v>
      </c>
      <c r="C44" s="10">
        <v>58.9</v>
      </c>
      <c r="D44" s="9" t="s">
        <v>38</v>
      </c>
      <c r="E44" s="8" t="str">
        <f t="shared" si="9"/>
        <v>Significantly Different</v>
      </c>
      <c r="G44">
        <f t="shared" si="10"/>
        <v>58.9</v>
      </c>
      <c r="H44">
        <f t="shared" si="11"/>
        <v>6</v>
      </c>
      <c r="I44" t="str">
        <f t="shared" si="12"/>
        <v>+/-</v>
      </c>
      <c r="J44" t="str">
        <f t="shared" si="13"/>
        <v>0.2</v>
      </c>
      <c r="K44" s="1">
        <f t="shared" si="14"/>
        <v>0.12158054711246201</v>
      </c>
      <c r="L44" s="1">
        <f t="shared" si="15"/>
        <v>-1.1999999999999957</v>
      </c>
      <c r="M44" s="1">
        <f t="shared" si="16"/>
        <v>0.1359311840425404</v>
      </c>
      <c r="N44" s="1">
        <f t="shared" si="17"/>
        <v>-8.827996375169139</v>
      </c>
      <c r="O44" t="s">
        <v>63</v>
      </c>
    </row>
    <row r="45" spans="1:15" x14ac:dyDescent="0.35">
      <c r="A45" s="12">
        <v>35</v>
      </c>
      <c r="B45" s="11" t="s">
        <v>37</v>
      </c>
      <c r="C45" s="10">
        <v>58.7</v>
      </c>
      <c r="D45" s="9" t="s">
        <v>33</v>
      </c>
      <c r="E45" s="8" t="str">
        <f t="shared" si="9"/>
        <v>Significantly Different</v>
      </c>
      <c r="G45">
        <f t="shared" si="10"/>
        <v>58.7</v>
      </c>
      <c r="H45">
        <f t="shared" si="11"/>
        <v>6</v>
      </c>
      <c r="I45" t="str">
        <f t="shared" si="12"/>
        <v>+/-</v>
      </c>
      <c r="J45" t="str">
        <f t="shared" si="13"/>
        <v>0.1</v>
      </c>
      <c r="K45" s="1">
        <f t="shared" si="14"/>
        <v>6.0790273556231005E-2</v>
      </c>
      <c r="L45" s="1">
        <f t="shared" si="15"/>
        <v>-1</v>
      </c>
      <c r="M45" s="1">
        <f t="shared" si="16"/>
        <v>8.5970429323592404E-2</v>
      </c>
      <c r="N45" s="1">
        <f t="shared" si="17"/>
        <v>-11.631906550518707</v>
      </c>
      <c r="O45" t="s">
        <v>62</v>
      </c>
    </row>
    <row r="46" spans="1:15" x14ac:dyDescent="0.35">
      <c r="A46" s="12">
        <v>36</v>
      </c>
      <c r="B46" s="11" t="s">
        <v>64</v>
      </c>
      <c r="C46" s="10">
        <v>58.5</v>
      </c>
      <c r="D46" s="9" t="s">
        <v>33</v>
      </c>
      <c r="E46" s="8" t="str">
        <f t="shared" si="9"/>
        <v>Significantly Different</v>
      </c>
      <c r="G46">
        <f t="shared" si="10"/>
        <v>58.5</v>
      </c>
      <c r="H46">
        <f t="shared" si="11"/>
        <v>6</v>
      </c>
      <c r="I46" t="str">
        <f t="shared" si="12"/>
        <v>+/-</v>
      </c>
      <c r="J46" t="str">
        <f t="shared" si="13"/>
        <v>0.1</v>
      </c>
      <c r="K46" s="1">
        <f t="shared" si="14"/>
        <v>6.0790273556231005E-2</v>
      </c>
      <c r="L46" s="1">
        <f t="shared" si="15"/>
        <v>-0.79999999999999716</v>
      </c>
      <c r="M46" s="1">
        <f t="shared" si="16"/>
        <v>8.5970429323592404E-2</v>
      </c>
      <c r="N46" s="1">
        <f t="shared" si="17"/>
        <v>-9.3055252404149318</v>
      </c>
      <c r="O46" t="s">
        <v>60</v>
      </c>
    </row>
    <row r="47" spans="1:15" x14ac:dyDescent="0.35">
      <c r="A47" s="12">
        <v>37</v>
      </c>
      <c r="B47" s="11" t="s">
        <v>59</v>
      </c>
      <c r="C47" s="10">
        <v>57.4</v>
      </c>
      <c r="D47" s="9" t="s">
        <v>27</v>
      </c>
      <c r="E47" s="8" t="str">
        <f t="shared" si="9"/>
        <v>Not Significantly Different</v>
      </c>
      <c r="G47">
        <f t="shared" si="10"/>
        <v>57.4</v>
      </c>
      <c r="H47">
        <f t="shared" si="11"/>
        <v>6</v>
      </c>
      <c r="I47" t="str">
        <f t="shared" si="12"/>
        <v>+/-</v>
      </c>
      <c r="J47" t="str">
        <f t="shared" si="13"/>
        <v>0.3</v>
      </c>
      <c r="K47" s="1">
        <f t="shared" si="14"/>
        <v>0.18237082066869301</v>
      </c>
      <c r="L47" s="1">
        <f t="shared" si="15"/>
        <v>0.30000000000000426</v>
      </c>
      <c r="M47" s="1">
        <f t="shared" si="16"/>
        <v>0.19223572402239389</v>
      </c>
      <c r="N47" s="1">
        <f t="shared" si="17"/>
        <v>1.5605840252931173</v>
      </c>
      <c r="O47" t="s">
        <v>58</v>
      </c>
    </row>
    <row r="48" spans="1:15" x14ac:dyDescent="0.35">
      <c r="A48" s="12">
        <v>38</v>
      </c>
      <c r="B48" s="11" t="s">
        <v>55</v>
      </c>
      <c r="C48" s="10">
        <v>56.7</v>
      </c>
      <c r="D48" s="9" t="s">
        <v>33</v>
      </c>
      <c r="E48" s="8" t="str">
        <f t="shared" si="9"/>
        <v>Significantly Different</v>
      </c>
      <c r="G48">
        <f t="shared" si="10"/>
        <v>56.7</v>
      </c>
      <c r="H48">
        <f t="shared" si="11"/>
        <v>6</v>
      </c>
      <c r="I48" t="str">
        <f t="shared" si="12"/>
        <v>+/-</v>
      </c>
      <c r="J48" t="str">
        <f t="shared" si="13"/>
        <v>0.1</v>
      </c>
      <c r="K48" s="1">
        <f t="shared" si="14"/>
        <v>6.0790273556231005E-2</v>
      </c>
      <c r="L48" s="1">
        <f t="shared" si="15"/>
        <v>1</v>
      </c>
      <c r="M48" s="1">
        <f t="shared" si="16"/>
        <v>8.5970429323592404E-2</v>
      </c>
      <c r="N48" s="1">
        <f t="shared" si="17"/>
        <v>11.631906550518707</v>
      </c>
      <c r="O48" t="s">
        <v>56</v>
      </c>
    </row>
    <row r="49" spans="1:15" x14ac:dyDescent="0.35">
      <c r="A49" s="12">
        <v>39</v>
      </c>
      <c r="B49" s="11" t="s">
        <v>51</v>
      </c>
      <c r="C49" s="10">
        <v>55.3</v>
      </c>
      <c r="D49" s="9" t="s">
        <v>33</v>
      </c>
      <c r="E49" s="8" t="str">
        <f t="shared" si="9"/>
        <v>Significantly Different</v>
      </c>
      <c r="G49">
        <f t="shared" si="10"/>
        <v>55.3</v>
      </c>
      <c r="H49">
        <f t="shared" si="11"/>
        <v>6</v>
      </c>
      <c r="I49" t="str">
        <f t="shared" si="12"/>
        <v>+/-</v>
      </c>
      <c r="J49" t="str">
        <f t="shared" si="13"/>
        <v>0.1</v>
      </c>
      <c r="K49" s="1">
        <f t="shared" si="14"/>
        <v>6.0790273556231005E-2</v>
      </c>
      <c r="L49" s="1">
        <f t="shared" si="15"/>
        <v>2.4000000000000057</v>
      </c>
      <c r="M49" s="1">
        <f t="shared" si="16"/>
        <v>8.5970429323592404E-2</v>
      </c>
      <c r="N49" s="1">
        <f t="shared" si="17"/>
        <v>27.916575721244964</v>
      </c>
      <c r="O49" t="s">
        <v>54</v>
      </c>
    </row>
    <row r="50" spans="1:15" x14ac:dyDescent="0.35">
      <c r="A50" s="12">
        <v>40</v>
      </c>
      <c r="B50" s="11" t="s">
        <v>49</v>
      </c>
      <c r="C50" s="10">
        <v>52.9</v>
      </c>
      <c r="D50" s="9" t="s">
        <v>33</v>
      </c>
      <c r="E50" s="8" t="str">
        <f t="shared" si="9"/>
        <v>Significantly Different</v>
      </c>
      <c r="G50">
        <f t="shared" si="10"/>
        <v>52.9</v>
      </c>
      <c r="H50">
        <f t="shared" si="11"/>
        <v>6</v>
      </c>
      <c r="I50" t="str">
        <f t="shared" si="12"/>
        <v>+/-</v>
      </c>
      <c r="J50" t="str">
        <f t="shared" si="13"/>
        <v>0.1</v>
      </c>
      <c r="K50" s="1">
        <f t="shared" si="14"/>
        <v>6.0790273556231005E-2</v>
      </c>
      <c r="L50" s="1">
        <f t="shared" si="15"/>
        <v>4.8000000000000043</v>
      </c>
      <c r="M50" s="1">
        <f t="shared" si="16"/>
        <v>8.5970429323592404E-2</v>
      </c>
      <c r="N50" s="1">
        <f t="shared" si="17"/>
        <v>55.833151442489843</v>
      </c>
      <c r="O50" t="s">
        <v>52</v>
      </c>
    </row>
    <row r="51" spans="1:15" x14ac:dyDescent="0.35">
      <c r="A51" s="12">
        <v>41</v>
      </c>
      <c r="B51" s="11" t="s">
        <v>57</v>
      </c>
      <c r="C51" s="10">
        <v>51.8</v>
      </c>
      <c r="D51" s="9" t="s">
        <v>33</v>
      </c>
      <c r="E51" s="8" t="str">
        <f t="shared" si="9"/>
        <v>Significantly Different</v>
      </c>
      <c r="G51">
        <f t="shared" si="10"/>
        <v>51.8</v>
      </c>
      <c r="H51">
        <f t="shared" si="11"/>
        <v>6</v>
      </c>
      <c r="I51" t="str">
        <f t="shared" si="12"/>
        <v>+/-</v>
      </c>
      <c r="J51" t="str">
        <f t="shared" si="13"/>
        <v>0.1</v>
      </c>
      <c r="K51" s="1">
        <f t="shared" si="14"/>
        <v>6.0790273556231005E-2</v>
      </c>
      <c r="L51" s="1">
        <f t="shared" si="15"/>
        <v>5.9000000000000057</v>
      </c>
      <c r="M51" s="1">
        <f t="shared" si="16"/>
        <v>8.5970429323592404E-2</v>
      </c>
      <c r="N51" s="1">
        <f t="shared" si="17"/>
        <v>68.628248648060435</v>
      </c>
      <c r="O51" t="s">
        <v>50</v>
      </c>
    </row>
    <row r="52" spans="1:15" x14ac:dyDescent="0.35">
      <c r="A52" s="12">
        <v>42</v>
      </c>
      <c r="B52" s="11" t="s">
        <v>47</v>
      </c>
      <c r="C52" s="10">
        <v>51.5</v>
      </c>
      <c r="D52" s="9" t="s">
        <v>33</v>
      </c>
      <c r="E52" s="8" t="str">
        <f t="shared" si="9"/>
        <v>Significantly Different</v>
      </c>
      <c r="G52">
        <f t="shared" si="10"/>
        <v>51.5</v>
      </c>
      <c r="H52">
        <f t="shared" si="11"/>
        <v>6</v>
      </c>
      <c r="I52" t="str">
        <f t="shared" si="12"/>
        <v>+/-</v>
      </c>
      <c r="J52" t="str">
        <f t="shared" si="13"/>
        <v>0.1</v>
      </c>
      <c r="K52" s="1">
        <f t="shared" si="14"/>
        <v>6.0790273556231005E-2</v>
      </c>
      <c r="L52" s="1">
        <f t="shared" si="15"/>
        <v>6.2000000000000028</v>
      </c>
      <c r="M52" s="1">
        <f t="shared" si="16"/>
        <v>8.5970429323592404E-2</v>
      </c>
      <c r="N52" s="1">
        <f t="shared" si="17"/>
        <v>72.117820613216011</v>
      </c>
      <c r="O52" t="s">
        <v>48</v>
      </c>
    </row>
    <row r="53" spans="1:15" x14ac:dyDescent="0.35">
      <c r="A53" s="12">
        <v>43</v>
      </c>
      <c r="B53" s="11" t="s">
        <v>53</v>
      </c>
      <c r="C53" s="10">
        <v>50.8</v>
      </c>
      <c r="D53" s="9" t="s">
        <v>33</v>
      </c>
      <c r="E53" s="8" t="str">
        <f t="shared" si="9"/>
        <v>Significantly Different</v>
      </c>
      <c r="G53">
        <f t="shared" si="10"/>
        <v>50.8</v>
      </c>
      <c r="H53">
        <f t="shared" si="11"/>
        <v>6</v>
      </c>
      <c r="I53" t="str">
        <f t="shared" si="12"/>
        <v>+/-</v>
      </c>
      <c r="J53" t="str">
        <f t="shared" si="13"/>
        <v>0.1</v>
      </c>
      <c r="K53" s="1">
        <f t="shared" si="14"/>
        <v>6.0790273556231005E-2</v>
      </c>
      <c r="L53" s="1">
        <f t="shared" si="15"/>
        <v>6.9000000000000057</v>
      </c>
      <c r="M53" s="1">
        <f t="shared" si="16"/>
        <v>8.5970429323592404E-2</v>
      </c>
      <c r="N53" s="1">
        <f t="shared" si="17"/>
        <v>80.260155198579142</v>
      </c>
      <c r="O53" t="s">
        <v>46</v>
      </c>
    </row>
    <row r="54" spans="1:15" x14ac:dyDescent="0.35">
      <c r="A54" s="12">
        <v>44</v>
      </c>
      <c r="B54" s="11" t="s">
        <v>45</v>
      </c>
      <c r="C54" s="10">
        <v>49.6</v>
      </c>
      <c r="D54" s="9" t="s">
        <v>33</v>
      </c>
      <c r="E54" s="8" t="str">
        <f t="shared" si="9"/>
        <v>Significantly Different</v>
      </c>
      <c r="G54">
        <f t="shared" si="10"/>
        <v>49.6</v>
      </c>
      <c r="H54">
        <f t="shared" si="11"/>
        <v>6</v>
      </c>
      <c r="I54" t="str">
        <f t="shared" si="12"/>
        <v>+/-</v>
      </c>
      <c r="J54" t="str">
        <f t="shared" si="13"/>
        <v>0.1</v>
      </c>
      <c r="K54" s="1">
        <f t="shared" si="14"/>
        <v>6.0790273556231005E-2</v>
      </c>
      <c r="L54" s="1">
        <f t="shared" si="15"/>
        <v>8.1000000000000014</v>
      </c>
      <c r="M54" s="1">
        <f t="shared" si="16"/>
        <v>8.5970429323592404E-2</v>
      </c>
      <c r="N54" s="1">
        <f t="shared" si="17"/>
        <v>94.218443059201547</v>
      </c>
      <c r="O54" t="s">
        <v>39</v>
      </c>
    </row>
    <row r="55" spans="1:15" x14ac:dyDescent="0.35">
      <c r="A55" s="12">
        <v>45</v>
      </c>
      <c r="B55" s="11" t="s">
        <v>41</v>
      </c>
      <c r="C55" s="10">
        <v>47.1</v>
      </c>
      <c r="D55" s="9" t="s">
        <v>33</v>
      </c>
      <c r="E55" s="8" t="str">
        <f t="shared" si="9"/>
        <v>Significantly Different</v>
      </c>
      <c r="G55">
        <f t="shared" si="10"/>
        <v>47.1</v>
      </c>
      <c r="H55">
        <f t="shared" si="11"/>
        <v>6</v>
      </c>
      <c r="I55" t="str">
        <f t="shared" si="12"/>
        <v>+/-</v>
      </c>
      <c r="J55" t="str">
        <f t="shared" si="13"/>
        <v>0.1</v>
      </c>
      <c r="K55" s="1">
        <f t="shared" si="14"/>
        <v>6.0790273556231005E-2</v>
      </c>
      <c r="L55" s="1">
        <f t="shared" si="15"/>
        <v>10.600000000000001</v>
      </c>
      <c r="M55" s="1">
        <f t="shared" si="16"/>
        <v>8.5970429323592404E-2</v>
      </c>
      <c r="N55" s="1">
        <f t="shared" si="17"/>
        <v>123.29820943549831</v>
      </c>
      <c r="O55" t="s">
        <v>42</v>
      </c>
    </row>
    <row r="56" spans="1:15" x14ac:dyDescent="0.35">
      <c r="A56" s="12">
        <v>46</v>
      </c>
      <c r="B56" s="11" t="s">
        <v>44</v>
      </c>
      <c r="C56" s="10">
        <v>44.4</v>
      </c>
      <c r="D56" s="9" t="s">
        <v>38</v>
      </c>
      <c r="E56" s="8" t="str">
        <f t="shared" si="9"/>
        <v>Significantly Different</v>
      </c>
      <c r="G56">
        <f t="shared" si="10"/>
        <v>44.4</v>
      </c>
      <c r="H56">
        <f t="shared" si="11"/>
        <v>6</v>
      </c>
      <c r="I56" t="str">
        <f t="shared" si="12"/>
        <v>+/-</v>
      </c>
      <c r="J56" t="str">
        <f t="shared" si="13"/>
        <v>0.2</v>
      </c>
      <c r="K56" s="1">
        <f t="shared" si="14"/>
        <v>0.12158054711246201</v>
      </c>
      <c r="L56" s="1">
        <f t="shared" si="15"/>
        <v>13.300000000000004</v>
      </c>
      <c r="M56" s="1">
        <f t="shared" si="16"/>
        <v>0.1359311840425404</v>
      </c>
      <c r="N56" s="1">
        <f t="shared" si="17"/>
        <v>97.843626491458338</v>
      </c>
      <c r="O56" t="s">
        <v>40</v>
      </c>
    </row>
    <row r="57" spans="1:15" x14ac:dyDescent="0.35">
      <c r="A57" s="12">
        <v>47</v>
      </c>
      <c r="B57" s="11" t="s">
        <v>39</v>
      </c>
      <c r="C57" s="10">
        <v>38.9</v>
      </c>
      <c r="D57" s="9" t="s">
        <v>33</v>
      </c>
      <c r="E57" s="8" t="str">
        <f t="shared" si="9"/>
        <v>Significantly Different</v>
      </c>
      <c r="G57">
        <f t="shared" si="10"/>
        <v>38.9</v>
      </c>
      <c r="H57">
        <f t="shared" si="11"/>
        <v>6</v>
      </c>
      <c r="I57" t="str">
        <f t="shared" si="12"/>
        <v>+/-</v>
      </c>
      <c r="J57" t="str">
        <f t="shared" si="13"/>
        <v>0.1</v>
      </c>
      <c r="K57" s="1">
        <f t="shared" si="14"/>
        <v>6.0790273556231005E-2</v>
      </c>
      <c r="L57" s="1">
        <f t="shared" si="15"/>
        <v>18.800000000000004</v>
      </c>
      <c r="M57" s="1">
        <f t="shared" si="16"/>
        <v>8.5970429323592404E-2</v>
      </c>
      <c r="N57" s="1">
        <f t="shared" si="17"/>
        <v>218.67984314975175</v>
      </c>
      <c r="O57" t="s">
        <v>37</v>
      </c>
    </row>
    <row r="58" spans="1:15" x14ac:dyDescent="0.35">
      <c r="A58" s="12">
        <v>48</v>
      </c>
      <c r="B58" s="11" t="s">
        <v>31</v>
      </c>
      <c r="C58" s="10">
        <v>36.700000000000003</v>
      </c>
      <c r="D58" s="9" t="s">
        <v>38</v>
      </c>
      <c r="E58" s="8" t="str">
        <f t="shared" si="9"/>
        <v>Significantly Different</v>
      </c>
      <c r="G58">
        <f t="shared" si="10"/>
        <v>36.700000000000003</v>
      </c>
      <c r="H58">
        <f t="shared" si="11"/>
        <v>6</v>
      </c>
      <c r="I58" t="str">
        <f t="shared" si="12"/>
        <v>+/-</v>
      </c>
      <c r="J58" t="str">
        <f t="shared" si="13"/>
        <v>0.2</v>
      </c>
      <c r="K58" s="1">
        <f t="shared" si="14"/>
        <v>0.12158054711246201</v>
      </c>
      <c r="L58" s="1">
        <f t="shared" si="15"/>
        <v>21</v>
      </c>
      <c r="M58" s="1">
        <f t="shared" si="16"/>
        <v>0.1359311840425404</v>
      </c>
      <c r="N58" s="1">
        <f t="shared" si="17"/>
        <v>154.48993656546048</v>
      </c>
      <c r="O58" t="s">
        <v>35</v>
      </c>
    </row>
    <row r="59" spans="1:15" x14ac:dyDescent="0.35">
      <c r="A59" s="12">
        <v>49</v>
      </c>
      <c r="B59" s="11" t="s">
        <v>36</v>
      </c>
      <c r="C59" s="10">
        <v>34.799999999999997</v>
      </c>
      <c r="D59" s="9" t="s">
        <v>38</v>
      </c>
      <c r="E59" s="8" t="str">
        <f t="shared" si="9"/>
        <v>Significantly Different</v>
      </c>
      <c r="G59">
        <f t="shared" si="10"/>
        <v>34.799999999999997</v>
      </c>
      <c r="H59">
        <f t="shared" si="11"/>
        <v>6</v>
      </c>
      <c r="I59" t="str">
        <f t="shared" si="12"/>
        <v>+/-</v>
      </c>
      <c r="J59" t="str">
        <f t="shared" si="13"/>
        <v>0.2</v>
      </c>
      <c r="K59" s="1">
        <f t="shared" si="14"/>
        <v>0.12158054711246201</v>
      </c>
      <c r="L59" s="1">
        <f t="shared" si="15"/>
        <v>22.900000000000006</v>
      </c>
      <c r="M59" s="1">
        <f t="shared" si="16"/>
        <v>0.1359311840425404</v>
      </c>
      <c r="N59" s="1">
        <f t="shared" si="17"/>
        <v>168.46759749281171</v>
      </c>
      <c r="O59" t="s">
        <v>32</v>
      </c>
    </row>
    <row r="60" spans="1:15" x14ac:dyDescent="0.35">
      <c r="A60" s="12">
        <v>50</v>
      </c>
      <c r="B60" s="11" t="s">
        <v>34</v>
      </c>
      <c r="C60" s="10">
        <v>33.700000000000003</v>
      </c>
      <c r="D60" s="9" t="s">
        <v>33</v>
      </c>
      <c r="E60" s="8" t="str">
        <f t="shared" si="9"/>
        <v>Significantly Different</v>
      </c>
      <c r="G60">
        <f t="shared" si="10"/>
        <v>33.700000000000003</v>
      </c>
      <c r="H60">
        <f t="shared" si="11"/>
        <v>6</v>
      </c>
      <c r="I60" t="str">
        <f t="shared" si="12"/>
        <v>+/-</v>
      </c>
      <c r="J60" t="str">
        <f t="shared" si="13"/>
        <v>0.1</v>
      </c>
      <c r="K60" s="1">
        <f t="shared" si="14"/>
        <v>6.0790273556231005E-2</v>
      </c>
      <c r="L60" s="1">
        <f t="shared" si="15"/>
        <v>24</v>
      </c>
      <c r="M60" s="1">
        <f t="shared" si="16"/>
        <v>8.5970429323592404E-2</v>
      </c>
      <c r="N60" s="1">
        <f t="shared" si="17"/>
        <v>279.16575721244897</v>
      </c>
      <c r="O60" t="s">
        <v>29</v>
      </c>
    </row>
    <row r="61" spans="1:15" x14ac:dyDescent="0.35">
      <c r="A61" s="12">
        <v>51</v>
      </c>
      <c r="B61" s="11" t="s">
        <v>28</v>
      </c>
      <c r="C61" s="10">
        <v>20.7</v>
      </c>
      <c r="D61" s="9" t="s">
        <v>38</v>
      </c>
      <c r="E61" s="8" t="str">
        <f t="shared" si="9"/>
        <v>Significantly Different</v>
      </c>
      <c r="G61">
        <f t="shared" si="10"/>
        <v>20.7</v>
      </c>
      <c r="H61">
        <f t="shared" si="11"/>
        <v>6</v>
      </c>
      <c r="I61" t="str">
        <f t="shared" si="12"/>
        <v>+/-</v>
      </c>
      <c r="J61" t="str">
        <f t="shared" si="13"/>
        <v>0.2</v>
      </c>
      <c r="K61" s="1">
        <f t="shared" si="14"/>
        <v>0.12158054711246201</v>
      </c>
      <c r="L61" s="1">
        <f t="shared" si="15"/>
        <v>37</v>
      </c>
      <c r="M61" s="1">
        <f t="shared" si="16"/>
        <v>0.1359311840425404</v>
      </c>
      <c r="N61" s="1">
        <f t="shared" si="17"/>
        <v>272.19655490104941</v>
      </c>
      <c r="O61" t="s">
        <v>26</v>
      </c>
    </row>
    <row r="62" spans="1:15" ht="15" thickBot="1" x14ac:dyDescent="0.4">
      <c r="A62" s="7"/>
      <c r="B62" s="6" t="s">
        <v>24</v>
      </c>
      <c r="C62" s="5">
        <v>0.6</v>
      </c>
      <c r="D62" s="4" t="s">
        <v>33</v>
      </c>
      <c r="E62" s="3" t="str">
        <f t="shared" si="9"/>
        <v>Significantly Different</v>
      </c>
      <c r="G62">
        <f t="shared" si="10"/>
        <v>0.6</v>
      </c>
      <c r="H62">
        <f t="shared" si="11"/>
        <v>6</v>
      </c>
      <c r="I62" t="str">
        <f t="shared" si="12"/>
        <v>+/-</v>
      </c>
      <c r="J62" t="str">
        <f t="shared" si="13"/>
        <v>0.1</v>
      </c>
      <c r="K62" s="1">
        <f t="shared" si="14"/>
        <v>6.0790273556231005E-2</v>
      </c>
      <c r="L62" s="1">
        <f t="shared" si="15"/>
        <v>57.1</v>
      </c>
      <c r="M62" s="1">
        <f t="shared" si="16"/>
        <v>8.5970429323592404E-2</v>
      </c>
      <c r="N62" s="1">
        <f t="shared" si="17"/>
        <v>664.18186403461823</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404" priority="1" operator="equal">
      <formula>"OTHER ERROR"</formula>
    </cfRule>
    <cfRule type="cellIs" dxfId="403" priority="2" operator="equal">
      <formula>"Statistical Test not applicable"</formula>
    </cfRule>
    <cfRule type="cellIs" dxfId="402" priority="3" operator="equal">
      <formula>"Geography Selected"</formula>
    </cfRule>
  </conditionalFormatting>
  <conditionalFormatting sqref="E10:J62">
    <cfRule type="cellIs" dxfId="401" priority="4" operator="equal">
      <formula>"Not Significantly Different"</formula>
    </cfRule>
  </conditionalFormatting>
  <conditionalFormatting sqref="F10:J62">
    <cfRule type="cellIs" dxfId="40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0432A470-4AB7-4B4D-B461-236ED0ECCB56}">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34FB51BE-E396-4475-A6E7-6E4B64574507}"/>
    <hyperlink ref="A68" r:id="rId2" xr:uid="{7908B6CD-6E15-4A6A-8CA1-17A98CA6201F}"/>
    <hyperlink ref="A66" r:id="rId3" xr:uid="{CFF477D1-A7F2-46BA-9068-C01C3EE78856}"/>
    <hyperlink ref="A67" r:id="rId4" xr:uid="{62A95089-E285-4F28-BE8E-85504B39B57F}"/>
  </hyperlinks>
  <pageMargins left="0.7" right="0.7" top="0.75" bottom="0.75" header="0.3" footer="0.3"/>
  <pageSetup orientation="portrait"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DD373-5589-4593-94F0-13E0BFECFBD3}">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131</v>
      </c>
    </row>
    <row r="2" spans="1:16" x14ac:dyDescent="0.35">
      <c r="A2" s="26" t="s">
        <v>106</v>
      </c>
      <c r="B2" t="s">
        <v>130</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13.9</v>
      </c>
      <c r="C6" t="s">
        <v>100</v>
      </c>
      <c r="H6" s="14" t="s">
        <v>99</v>
      </c>
      <c r="I6">
        <f>VLOOKUP($B$4,$B$9:$K$62,6,FALSE)</f>
        <v>13.9</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13.9</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13.9</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34</v>
      </c>
      <c r="C11" s="10">
        <v>26.7</v>
      </c>
      <c r="D11" s="13" t="s">
        <v>33</v>
      </c>
      <c r="E11" s="8" t="str">
        <f t="shared" si="0"/>
        <v>Significantly Different</v>
      </c>
      <c r="G11">
        <f t="shared" si="1"/>
        <v>26.7</v>
      </c>
      <c r="H11">
        <f t="shared" si="2"/>
        <v>6</v>
      </c>
      <c r="I11" t="str">
        <f t="shared" si="3"/>
        <v>+/-</v>
      </c>
      <c r="J11" t="str">
        <f t="shared" si="4"/>
        <v>0.1</v>
      </c>
      <c r="K11" s="1">
        <f t="shared" si="5"/>
        <v>6.0790273556231005E-2</v>
      </c>
      <c r="L11" s="1">
        <f t="shared" si="6"/>
        <v>-12.799999999999999</v>
      </c>
      <c r="M11" s="1">
        <f t="shared" si="7"/>
        <v>8.5970429323592404E-2</v>
      </c>
      <c r="N11" s="1">
        <f t="shared" si="8"/>
        <v>-148.88840384663945</v>
      </c>
      <c r="O11" t="s">
        <v>67</v>
      </c>
    </row>
    <row r="12" spans="1:16" x14ac:dyDescent="0.35">
      <c r="A12" s="12">
        <v>2</v>
      </c>
      <c r="B12" s="11" t="s">
        <v>47</v>
      </c>
      <c r="C12" s="10">
        <v>23.5</v>
      </c>
      <c r="D12" s="9" t="s">
        <v>27</v>
      </c>
      <c r="E12" s="8" t="str">
        <f t="shared" si="0"/>
        <v>Significantly Different</v>
      </c>
      <c r="G12">
        <f t="shared" si="1"/>
        <v>23.5</v>
      </c>
      <c r="H12">
        <f t="shared" si="2"/>
        <v>6</v>
      </c>
      <c r="I12" t="str">
        <f t="shared" si="3"/>
        <v>+/-</v>
      </c>
      <c r="J12" t="str">
        <f t="shared" si="4"/>
        <v>0.3</v>
      </c>
      <c r="K12" s="1">
        <f t="shared" si="5"/>
        <v>0.18237082066869301</v>
      </c>
      <c r="L12" s="1">
        <f t="shared" si="6"/>
        <v>-9.6</v>
      </c>
      <c r="M12" s="1">
        <f t="shared" si="7"/>
        <v>0.19223572402239389</v>
      </c>
      <c r="N12" s="1">
        <f t="shared" si="8"/>
        <v>-49.938688809379045</v>
      </c>
      <c r="O12" t="s">
        <v>59</v>
      </c>
    </row>
    <row r="13" spans="1:16" x14ac:dyDescent="0.35">
      <c r="A13" s="12">
        <v>3</v>
      </c>
      <c r="B13" s="11" t="s">
        <v>49</v>
      </c>
      <c r="C13" s="10">
        <v>22.7</v>
      </c>
      <c r="D13" s="9" t="s">
        <v>38</v>
      </c>
      <c r="E13" s="8" t="str">
        <f t="shared" si="0"/>
        <v>Significantly Different</v>
      </c>
      <c r="G13">
        <f t="shared" si="1"/>
        <v>22.7</v>
      </c>
      <c r="H13">
        <f t="shared" si="2"/>
        <v>6</v>
      </c>
      <c r="I13" t="str">
        <f t="shared" si="3"/>
        <v>+/-</v>
      </c>
      <c r="J13" t="str">
        <f t="shared" si="4"/>
        <v>0.2</v>
      </c>
      <c r="K13" s="1">
        <f t="shared" si="5"/>
        <v>0.12158054711246201</v>
      </c>
      <c r="L13" s="1">
        <f t="shared" si="6"/>
        <v>-8.7999999999999989</v>
      </c>
      <c r="M13" s="1">
        <f t="shared" si="7"/>
        <v>0.1359311840425404</v>
      </c>
      <c r="N13" s="1">
        <f t="shared" si="8"/>
        <v>-64.738640084573902</v>
      </c>
      <c r="O13" t="s">
        <v>57</v>
      </c>
    </row>
    <row r="14" spans="1:16" x14ac:dyDescent="0.35">
      <c r="A14" s="12">
        <v>4</v>
      </c>
      <c r="B14" s="11" t="s">
        <v>53</v>
      </c>
      <c r="C14" s="10">
        <v>21.7</v>
      </c>
      <c r="D14" s="9" t="s">
        <v>38</v>
      </c>
      <c r="E14" s="8" t="str">
        <f t="shared" si="0"/>
        <v>Significantly Different</v>
      </c>
      <c r="G14">
        <f t="shared" si="1"/>
        <v>21.7</v>
      </c>
      <c r="H14">
        <f t="shared" si="2"/>
        <v>6</v>
      </c>
      <c r="I14" t="str">
        <f t="shared" si="3"/>
        <v>+/-</v>
      </c>
      <c r="J14" t="str">
        <f t="shared" si="4"/>
        <v>0.2</v>
      </c>
      <c r="K14" s="1">
        <f t="shared" si="5"/>
        <v>0.12158054711246201</v>
      </c>
      <c r="L14" s="1">
        <f t="shared" si="6"/>
        <v>-7.7999999999999989</v>
      </c>
      <c r="M14" s="1">
        <f t="shared" si="7"/>
        <v>0.1359311840425404</v>
      </c>
      <c r="N14" s="1">
        <f t="shared" si="8"/>
        <v>-57.381976438599601</v>
      </c>
      <c r="O14" t="s">
        <v>72</v>
      </c>
    </row>
    <row r="15" spans="1:16" x14ac:dyDescent="0.35">
      <c r="A15" s="12">
        <v>5</v>
      </c>
      <c r="B15" s="11" t="s">
        <v>44</v>
      </c>
      <c r="C15" s="10">
        <v>18.899999999999999</v>
      </c>
      <c r="D15" s="9" t="s">
        <v>43</v>
      </c>
      <c r="E15" s="8" t="str">
        <f t="shared" si="0"/>
        <v>Significantly Different</v>
      </c>
      <c r="G15">
        <f t="shared" si="1"/>
        <v>18.899999999999999</v>
      </c>
      <c r="H15">
        <f t="shared" si="2"/>
        <v>6</v>
      </c>
      <c r="I15" t="str">
        <f t="shared" si="3"/>
        <v>+/-</v>
      </c>
      <c r="J15" t="str">
        <f t="shared" si="4"/>
        <v>0.4</v>
      </c>
      <c r="K15" s="1">
        <f t="shared" si="5"/>
        <v>0.24316109422492402</v>
      </c>
      <c r="L15" s="1">
        <f t="shared" si="6"/>
        <v>-4.9999999999999982</v>
      </c>
      <c r="M15" s="1">
        <f t="shared" si="7"/>
        <v>0.25064471888253259</v>
      </c>
      <c r="N15" s="1">
        <f t="shared" si="8"/>
        <v>-19.948555159238378</v>
      </c>
      <c r="O15" t="s">
        <v>34</v>
      </c>
    </row>
    <row r="16" spans="1:16" x14ac:dyDescent="0.35">
      <c r="A16" s="12">
        <v>6</v>
      </c>
      <c r="B16" s="11" t="s">
        <v>70</v>
      </c>
      <c r="C16" s="10">
        <v>18</v>
      </c>
      <c r="D16" s="9" t="s">
        <v>27</v>
      </c>
      <c r="E16" s="8" t="str">
        <f t="shared" si="0"/>
        <v>Significantly Different</v>
      </c>
      <c r="G16">
        <f t="shared" si="1"/>
        <v>18</v>
      </c>
      <c r="H16">
        <f t="shared" si="2"/>
        <v>6</v>
      </c>
      <c r="I16" t="str">
        <f t="shared" si="3"/>
        <v>+/-</v>
      </c>
      <c r="J16" t="str">
        <f t="shared" si="4"/>
        <v>0.3</v>
      </c>
      <c r="K16" s="1">
        <f t="shared" si="5"/>
        <v>0.18237082066869301</v>
      </c>
      <c r="L16" s="1">
        <f t="shared" si="6"/>
        <v>-4.0999999999999996</v>
      </c>
      <c r="M16" s="1">
        <f t="shared" si="7"/>
        <v>0.19223572402239389</v>
      </c>
      <c r="N16" s="1">
        <f t="shared" si="8"/>
        <v>-21.327981679005632</v>
      </c>
      <c r="O16" t="s">
        <v>73</v>
      </c>
    </row>
    <row r="17" spans="1:15" x14ac:dyDescent="0.35">
      <c r="A17" s="12">
        <v>7</v>
      </c>
      <c r="B17" s="11" t="s">
        <v>39</v>
      </c>
      <c r="C17" s="10">
        <v>17.2</v>
      </c>
      <c r="D17" s="9" t="s">
        <v>38</v>
      </c>
      <c r="E17" s="8" t="str">
        <f t="shared" si="0"/>
        <v>Significantly Different</v>
      </c>
      <c r="G17">
        <f t="shared" si="1"/>
        <v>17.2</v>
      </c>
      <c r="H17">
        <f t="shared" si="2"/>
        <v>6</v>
      </c>
      <c r="I17" t="str">
        <f t="shared" si="3"/>
        <v>+/-</v>
      </c>
      <c r="J17" t="str">
        <f t="shared" si="4"/>
        <v>0.2</v>
      </c>
      <c r="K17" s="1">
        <f t="shared" si="5"/>
        <v>0.12158054711246201</v>
      </c>
      <c r="L17" s="1">
        <f t="shared" si="6"/>
        <v>-3.2999999999999989</v>
      </c>
      <c r="M17" s="1">
        <f t="shared" si="7"/>
        <v>0.1359311840425404</v>
      </c>
      <c r="N17" s="1">
        <f t="shared" si="8"/>
        <v>-24.276990031715211</v>
      </c>
      <c r="O17" t="s">
        <v>65</v>
      </c>
    </row>
    <row r="18" spans="1:15" x14ac:dyDescent="0.35">
      <c r="A18" s="12">
        <v>8</v>
      </c>
      <c r="B18" s="11" t="s">
        <v>28</v>
      </c>
      <c r="C18" s="10">
        <v>17.100000000000001</v>
      </c>
      <c r="D18" s="9" t="s">
        <v>121</v>
      </c>
      <c r="E18" s="8" t="str">
        <f t="shared" si="0"/>
        <v>Significantly Different</v>
      </c>
      <c r="G18">
        <f t="shared" si="1"/>
        <v>17.100000000000001</v>
      </c>
      <c r="H18">
        <f t="shared" si="2"/>
        <v>6</v>
      </c>
      <c r="I18" t="str">
        <f t="shared" si="3"/>
        <v>+/-</v>
      </c>
      <c r="J18" t="str">
        <f t="shared" si="4"/>
        <v>0.8</v>
      </c>
      <c r="K18" s="1">
        <f t="shared" si="5"/>
        <v>0.48632218844984804</v>
      </c>
      <c r="L18" s="1">
        <f t="shared" si="6"/>
        <v>-3.2000000000000011</v>
      </c>
      <c r="M18" s="1">
        <f t="shared" si="7"/>
        <v>0.49010685399991183</v>
      </c>
      <c r="N18" s="1">
        <f t="shared" si="8"/>
        <v>-6.5291884287759352</v>
      </c>
      <c r="O18" t="s">
        <v>61</v>
      </c>
    </row>
    <row r="19" spans="1:15" x14ac:dyDescent="0.35">
      <c r="A19" s="12">
        <v>9</v>
      </c>
      <c r="B19" s="11" t="s">
        <v>41</v>
      </c>
      <c r="C19" s="10">
        <v>16.7</v>
      </c>
      <c r="D19" s="9" t="s">
        <v>27</v>
      </c>
      <c r="E19" s="8" t="str">
        <f t="shared" si="0"/>
        <v>Significantly Different</v>
      </c>
      <c r="G19">
        <f t="shared" si="1"/>
        <v>16.7</v>
      </c>
      <c r="H19">
        <f t="shared" si="2"/>
        <v>6</v>
      </c>
      <c r="I19" t="str">
        <f t="shared" si="3"/>
        <v>+/-</v>
      </c>
      <c r="J19" t="str">
        <f t="shared" si="4"/>
        <v>0.3</v>
      </c>
      <c r="K19" s="1">
        <f t="shared" si="5"/>
        <v>0.18237082066869301</v>
      </c>
      <c r="L19" s="1">
        <f t="shared" si="6"/>
        <v>-2.7999999999999989</v>
      </c>
      <c r="M19" s="1">
        <f t="shared" si="7"/>
        <v>0.19223572402239389</v>
      </c>
      <c r="N19" s="1">
        <f t="shared" si="8"/>
        <v>-14.565450902735549</v>
      </c>
      <c r="O19" t="s">
        <v>31</v>
      </c>
    </row>
    <row r="20" spans="1:15" x14ac:dyDescent="0.35">
      <c r="A20" s="12">
        <v>10</v>
      </c>
      <c r="B20" s="11" t="s">
        <v>65</v>
      </c>
      <c r="C20" s="10">
        <v>15.7</v>
      </c>
      <c r="D20" s="13" t="s">
        <v>43</v>
      </c>
      <c r="E20" s="8" t="str">
        <f t="shared" si="0"/>
        <v>Significantly Different</v>
      </c>
      <c r="G20">
        <f t="shared" si="1"/>
        <v>15.7</v>
      </c>
      <c r="H20">
        <f t="shared" si="2"/>
        <v>6</v>
      </c>
      <c r="I20" t="str">
        <f t="shared" si="3"/>
        <v>+/-</v>
      </c>
      <c r="J20" t="str">
        <f t="shared" si="4"/>
        <v>0.4</v>
      </c>
      <c r="K20" s="1">
        <f t="shared" si="5"/>
        <v>0.24316109422492402</v>
      </c>
      <c r="L20" s="1">
        <f t="shared" si="6"/>
        <v>-1.7999999999999989</v>
      </c>
      <c r="M20" s="1">
        <f t="shared" si="7"/>
        <v>0.25064471888253259</v>
      </c>
      <c r="N20" s="1">
        <f t="shared" si="8"/>
        <v>-7.1814798573258143</v>
      </c>
      <c r="O20" t="s">
        <v>53</v>
      </c>
    </row>
    <row r="21" spans="1:15" x14ac:dyDescent="0.35">
      <c r="A21" s="12">
        <v>11</v>
      </c>
      <c r="B21" s="11" t="s">
        <v>35</v>
      </c>
      <c r="C21" s="10">
        <v>15.3</v>
      </c>
      <c r="D21" s="9" t="s">
        <v>38</v>
      </c>
      <c r="E21" s="8" t="str">
        <f t="shared" si="0"/>
        <v>Significantly Different</v>
      </c>
      <c r="G21">
        <f t="shared" si="1"/>
        <v>15.3</v>
      </c>
      <c r="H21">
        <f t="shared" si="2"/>
        <v>6</v>
      </c>
      <c r="I21" t="str">
        <f t="shared" si="3"/>
        <v>+/-</v>
      </c>
      <c r="J21" t="str">
        <f t="shared" si="4"/>
        <v>0.2</v>
      </c>
      <c r="K21" s="1">
        <f t="shared" si="5"/>
        <v>0.12158054711246201</v>
      </c>
      <c r="L21" s="1">
        <f t="shared" si="6"/>
        <v>-1.4000000000000004</v>
      </c>
      <c r="M21" s="1">
        <f t="shared" si="7"/>
        <v>0.1359311840425404</v>
      </c>
      <c r="N21" s="1">
        <f t="shared" si="8"/>
        <v>-10.299329104364034</v>
      </c>
      <c r="O21" t="s">
        <v>45</v>
      </c>
    </row>
    <row r="22" spans="1:15" x14ac:dyDescent="0.35">
      <c r="A22" s="12">
        <v>12</v>
      </c>
      <c r="B22" s="11" t="s">
        <v>31</v>
      </c>
      <c r="C22" s="10">
        <v>14.9</v>
      </c>
      <c r="D22" s="9" t="s">
        <v>129</v>
      </c>
      <c r="E22" s="8" t="str">
        <f t="shared" si="0"/>
        <v>Not Significantly Different</v>
      </c>
      <c r="G22">
        <f t="shared" si="1"/>
        <v>14.9</v>
      </c>
      <c r="H22">
        <f t="shared" si="2"/>
        <v>6</v>
      </c>
      <c r="I22" t="str">
        <f t="shared" si="3"/>
        <v>+/-</v>
      </c>
      <c r="J22" t="str">
        <f t="shared" si="4"/>
        <v>1.1</v>
      </c>
      <c r="K22" s="1">
        <f t="shared" si="5"/>
        <v>0.66869300911854113</v>
      </c>
      <c r="L22" s="1">
        <f t="shared" si="6"/>
        <v>-1</v>
      </c>
      <c r="M22" s="1">
        <f t="shared" si="7"/>
        <v>0.67145051776214359</v>
      </c>
      <c r="N22" s="1">
        <f t="shared" si="8"/>
        <v>-1.4893130223994298</v>
      </c>
      <c r="O22" t="s">
        <v>28</v>
      </c>
    </row>
    <row r="23" spans="1:15" x14ac:dyDescent="0.35">
      <c r="A23" s="12">
        <v>13</v>
      </c>
      <c r="B23" s="11" t="s">
        <v>64</v>
      </c>
      <c r="C23" s="10">
        <v>14.4</v>
      </c>
      <c r="D23" s="9" t="s">
        <v>38</v>
      </c>
      <c r="E23" s="8" t="str">
        <f t="shared" si="0"/>
        <v>Significantly Different</v>
      </c>
      <c r="G23">
        <f t="shared" si="1"/>
        <v>14.4</v>
      </c>
      <c r="H23">
        <f t="shared" si="2"/>
        <v>6</v>
      </c>
      <c r="I23" t="str">
        <f t="shared" si="3"/>
        <v>+/-</v>
      </c>
      <c r="J23" t="str">
        <f t="shared" si="4"/>
        <v>0.2</v>
      </c>
      <c r="K23" s="1">
        <f t="shared" si="5"/>
        <v>0.12158054711246201</v>
      </c>
      <c r="L23" s="1">
        <f t="shared" si="6"/>
        <v>-0.5</v>
      </c>
      <c r="M23" s="1">
        <f t="shared" si="7"/>
        <v>0.1359311840425404</v>
      </c>
      <c r="N23" s="1">
        <f t="shared" si="8"/>
        <v>-3.6783318229871544</v>
      </c>
      <c r="O23" t="s">
        <v>81</v>
      </c>
    </row>
    <row r="24" spans="1:15" x14ac:dyDescent="0.35">
      <c r="A24" s="12">
        <v>13</v>
      </c>
      <c r="B24" s="11" t="s">
        <v>52</v>
      </c>
      <c r="C24" s="10">
        <v>14.4</v>
      </c>
      <c r="D24" s="9" t="s">
        <v>25</v>
      </c>
      <c r="E24" s="8" t="str">
        <f t="shared" si="0"/>
        <v>Not Significantly Different</v>
      </c>
      <c r="G24">
        <f t="shared" si="1"/>
        <v>14.4</v>
      </c>
      <c r="H24">
        <f t="shared" si="2"/>
        <v>6</v>
      </c>
      <c r="I24" t="str">
        <f t="shared" si="3"/>
        <v>+/-</v>
      </c>
      <c r="J24" t="str">
        <f t="shared" si="4"/>
        <v>0.7</v>
      </c>
      <c r="K24" s="1">
        <f t="shared" si="5"/>
        <v>0.42553191489361697</v>
      </c>
      <c r="L24" s="1">
        <f t="shared" si="6"/>
        <v>-0.5</v>
      </c>
      <c r="M24" s="1">
        <f t="shared" si="7"/>
        <v>0.42985214661796195</v>
      </c>
      <c r="N24" s="1">
        <f t="shared" si="8"/>
        <v>-1.1631906550518709</v>
      </c>
      <c r="O24" t="s">
        <v>64</v>
      </c>
    </row>
    <row r="25" spans="1:15" x14ac:dyDescent="0.35">
      <c r="A25" s="12">
        <v>15</v>
      </c>
      <c r="B25" s="11" t="s">
        <v>57</v>
      </c>
      <c r="C25" s="10">
        <v>13.1</v>
      </c>
      <c r="D25" s="9" t="s">
        <v>27</v>
      </c>
      <c r="E25" s="8" t="str">
        <f t="shared" si="0"/>
        <v>Significantly Different</v>
      </c>
      <c r="G25">
        <f t="shared" si="1"/>
        <v>13.1</v>
      </c>
      <c r="H25">
        <f t="shared" si="2"/>
        <v>6</v>
      </c>
      <c r="I25" t="str">
        <f t="shared" si="3"/>
        <v>+/-</v>
      </c>
      <c r="J25" t="str">
        <f t="shared" si="4"/>
        <v>0.3</v>
      </c>
      <c r="K25" s="1">
        <f t="shared" si="5"/>
        <v>0.18237082066869301</v>
      </c>
      <c r="L25" s="1">
        <f t="shared" si="6"/>
        <v>0.80000000000000071</v>
      </c>
      <c r="M25" s="1">
        <f t="shared" si="7"/>
        <v>0.19223572402239389</v>
      </c>
      <c r="N25" s="1">
        <f t="shared" si="8"/>
        <v>4.1615574007815903</v>
      </c>
      <c r="O25" t="s">
        <v>80</v>
      </c>
    </row>
    <row r="26" spans="1:15" x14ac:dyDescent="0.35">
      <c r="A26" s="12">
        <v>16</v>
      </c>
      <c r="B26" s="11" t="s">
        <v>37</v>
      </c>
      <c r="C26" s="10">
        <v>12.7</v>
      </c>
      <c r="D26" s="9" t="s">
        <v>38</v>
      </c>
      <c r="E26" s="8" t="str">
        <f t="shared" si="0"/>
        <v>Significantly Different</v>
      </c>
      <c r="G26">
        <f t="shared" si="1"/>
        <v>12.7</v>
      </c>
      <c r="H26">
        <f t="shared" si="2"/>
        <v>6</v>
      </c>
      <c r="I26" t="str">
        <f t="shared" si="3"/>
        <v>+/-</v>
      </c>
      <c r="J26" t="str">
        <f t="shared" si="4"/>
        <v>0.2</v>
      </c>
      <c r="K26" s="1">
        <f t="shared" si="5"/>
        <v>0.12158054711246201</v>
      </c>
      <c r="L26" s="1">
        <f t="shared" si="6"/>
        <v>1.2000000000000011</v>
      </c>
      <c r="M26" s="1">
        <f t="shared" si="7"/>
        <v>0.1359311840425404</v>
      </c>
      <c r="N26" s="1">
        <f t="shared" si="8"/>
        <v>8.8279963751691781</v>
      </c>
      <c r="O26" t="s">
        <v>79</v>
      </c>
    </row>
    <row r="27" spans="1:15" x14ac:dyDescent="0.35">
      <c r="A27" s="12">
        <v>17</v>
      </c>
      <c r="B27" s="11" t="s">
        <v>45</v>
      </c>
      <c r="C27" s="10">
        <v>10.7</v>
      </c>
      <c r="D27" s="9" t="s">
        <v>38</v>
      </c>
      <c r="E27" s="8" t="str">
        <f t="shared" si="0"/>
        <v>Significantly Different</v>
      </c>
      <c r="G27">
        <f t="shared" si="1"/>
        <v>10.7</v>
      </c>
      <c r="H27">
        <f t="shared" si="2"/>
        <v>6</v>
      </c>
      <c r="I27" t="str">
        <f t="shared" si="3"/>
        <v>+/-</v>
      </c>
      <c r="J27" t="str">
        <f t="shared" si="4"/>
        <v>0.2</v>
      </c>
      <c r="K27" s="1">
        <f t="shared" si="5"/>
        <v>0.12158054711246201</v>
      </c>
      <c r="L27" s="1">
        <f t="shared" si="6"/>
        <v>3.2000000000000011</v>
      </c>
      <c r="M27" s="1">
        <f t="shared" si="7"/>
        <v>0.1359311840425404</v>
      </c>
      <c r="N27" s="1">
        <f t="shared" si="8"/>
        <v>23.541323667117794</v>
      </c>
      <c r="O27" t="s">
        <v>77</v>
      </c>
    </row>
    <row r="28" spans="1:15" x14ac:dyDescent="0.35">
      <c r="A28" s="12">
        <v>18</v>
      </c>
      <c r="B28" s="11" t="s">
        <v>61</v>
      </c>
      <c r="C28" s="10">
        <v>9.9</v>
      </c>
      <c r="D28" s="9" t="s">
        <v>109</v>
      </c>
      <c r="E28" s="8" t="str">
        <f t="shared" si="0"/>
        <v>Significantly Different</v>
      </c>
      <c r="G28">
        <f t="shared" si="1"/>
        <v>9.9</v>
      </c>
      <c r="H28">
        <f t="shared" si="2"/>
        <v>6</v>
      </c>
      <c r="I28" t="str">
        <f t="shared" si="3"/>
        <v>+/-</v>
      </c>
      <c r="J28" t="str">
        <f t="shared" si="4"/>
        <v>0.6</v>
      </c>
      <c r="K28" s="1">
        <f t="shared" si="5"/>
        <v>0.36474164133738601</v>
      </c>
      <c r="L28" s="1">
        <f t="shared" si="6"/>
        <v>4</v>
      </c>
      <c r="M28" s="1">
        <f t="shared" si="7"/>
        <v>0.36977279819442066</v>
      </c>
      <c r="N28" s="1">
        <f t="shared" si="8"/>
        <v>10.81745336469251</v>
      </c>
      <c r="O28" t="s">
        <v>78</v>
      </c>
    </row>
    <row r="29" spans="1:15" x14ac:dyDescent="0.35">
      <c r="A29" s="12">
        <v>18</v>
      </c>
      <c r="B29" s="11" t="s">
        <v>56</v>
      </c>
      <c r="C29" s="10">
        <v>9.9</v>
      </c>
      <c r="D29" s="9" t="s">
        <v>27</v>
      </c>
      <c r="E29" s="8" t="str">
        <f t="shared" si="0"/>
        <v>Significantly Different</v>
      </c>
      <c r="G29">
        <f t="shared" si="1"/>
        <v>9.9</v>
      </c>
      <c r="H29">
        <f t="shared" si="2"/>
        <v>6</v>
      </c>
      <c r="I29" t="str">
        <f t="shared" si="3"/>
        <v>+/-</v>
      </c>
      <c r="J29" t="str">
        <f t="shared" si="4"/>
        <v>0.3</v>
      </c>
      <c r="K29" s="1">
        <f t="shared" si="5"/>
        <v>0.18237082066869301</v>
      </c>
      <c r="L29" s="1">
        <f t="shared" si="6"/>
        <v>4</v>
      </c>
      <c r="M29" s="1">
        <f t="shared" si="7"/>
        <v>0.19223572402239389</v>
      </c>
      <c r="N29" s="1">
        <f t="shared" si="8"/>
        <v>20.807787003907936</v>
      </c>
      <c r="O29" t="s">
        <v>55</v>
      </c>
    </row>
    <row r="30" spans="1:15" x14ac:dyDescent="0.35">
      <c r="A30" s="12">
        <v>20</v>
      </c>
      <c r="B30" s="11" t="s">
        <v>73</v>
      </c>
      <c r="C30" s="10">
        <v>9.5</v>
      </c>
      <c r="D30" s="9" t="s">
        <v>27</v>
      </c>
      <c r="E30" s="8" t="str">
        <f t="shared" si="0"/>
        <v>Significantly Different</v>
      </c>
      <c r="G30">
        <f t="shared" si="1"/>
        <v>9.5</v>
      </c>
      <c r="H30">
        <f t="shared" si="2"/>
        <v>6</v>
      </c>
      <c r="I30" t="str">
        <f t="shared" si="3"/>
        <v>+/-</v>
      </c>
      <c r="J30" t="str">
        <f t="shared" si="4"/>
        <v>0.3</v>
      </c>
      <c r="K30" s="1">
        <f t="shared" si="5"/>
        <v>0.18237082066869301</v>
      </c>
      <c r="L30" s="1">
        <f t="shared" si="6"/>
        <v>4.4000000000000004</v>
      </c>
      <c r="M30" s="1">
        <f t="shared" si="7"/>
        <v>0.19223572402239389</v>
      </c>
      <c r="N30" s="1">
        <f t="shared" si="8"/>
        <v>22.888565704298731</v>
      </c>
      <c r="O30" t="s">
        <v>76</v>
      </c>
    </row>
    <row r="31" spans="1:15" x14ac:dyDescent="0.35">
      <c r="A31" s="12">
        <v>21</v>
      </c>
      <c r="B31" s="11" t="s">
        <v>36</v>
      </c>
      <c r="C31" s="10">
        <v>9.3000000000000007</v>
      </c>
      <c r="D31" s="9" t="s">
        <v>30</v>
      </c>
      <c r="E31" s="8" t="str">
        <f t="shared" si="0"/>
        <v>Significantly Different</v>
      </c>
      <c r="G31">
        <f t="shared" si="1"/>
        <v>9.3000000000000007</v>
      </c>
      <c r="H31">
        <f t="shared" si="2"/>
        <v>6</v>
      </c>
      <c r="I31" t="str">
        <f t="shared" si="3"/>
        <v>+/-</v>
      </c>
      <c r="J31" t="str">
        <f t="shared" si="4"/>
        <v>0.5</v>
      </c>
      <c r="K31" s="1">
        <f t="shared" si="5"/>
        <v>0.303951367781155</v>
      </c>
      <c r="L31" s="1">
        <f t="shared" si="6"/>
        <v>4.5999999999999996</v>
      </c>
      <c r="M31" s="1">
        <f t="shared" si="7"/>
        <v>0.30997079109986531</v>
      </c>
      <c r="N31" s="1">
        <f t="shared" si="8"/>
        <v>14.840107945906386</v>
      </c>
      <c r="O31" t="s">
        <v>41</v>
      </c>
    </row>
    <row r="32" spans="1:15" x14ac:dyDescent="0.35">
      <c r="A32" s="12">
        <v>22</v>
      </c>
      <c r="B32" s="11" t="s">
        <v>74</v>
      </c>
      <c r="C32" s="10">
        <v>8.6999999999999993</v>
      </c>
      <c r="D32" s="9" t="s">
        <v>38</v>
      </c>
      <c r="E32" s="8" t="str">
        <f t="shared" si="0"/>
        <v>Significantly Different</v>
      </c>
      <c r="G32">
        <f t="shared" si="1"/>
        <v>8.6999999999999993</v>
      </c>
      <c r="H32">
        <f t="shared" si="2"/>
        <v>6</v>
      </c>
      <c r="I32" t="str">
        <f t="shared" si="3"/>
        <v>+/-</v>
      </c>
      <c r="J32" t="str">
        <f t="shared" si="4"/>
        <v>0.2</v>
      </c>
      <c r="K32" s="1">
        <f t="shared" si="5"/>
        <v>0.12158054711246201</v>
      </c>
      <c r="L32" s="1">
        <f t="shared" si="6"/>
        <v>5.2000000000000011</v>
      </c>
      <c r="M32" s="1">
        <f t="shared" si="7"/>
        <v>0.1359311840425404</v>
      </c>
      <c r="N32" s="1">
        <f t="shared" si="8"/>
        <v>38.25465095906641</v>
      </c>
      <c r="O32" t="s">
        <v>70</v>
      </c>
    </row>
    <row r="33" spans="1:15" x14ac:dyDescent="0.35">
      <c r="A33" s="12">
        <v>23</v>
      </c>
      <c r="B33" s="11" t="s">
        <v>63</v>
      </c>
      <c r="C33" s="10">
        <v>8.6</v>
      </c>
      <c r="D33" s="9" t="s">
        <v>38</v>
      </c>
      <c r="E33" s="8" t="str">
        <f t="shared" si="0"/>
        <v>Significantly Different</v>
      </c>
      <c r="G33">
        <f t="shared" si="1"/>
        <v>8.6</v>
      </c>
      <c r="H33">
        <f t="shared" si="2"/>
        <v>6</v>
      </c>
      <c r="I33" t="str">
        <f t="shared" si="3"/>
        <v>+/-</v>
      </c>
      <c r="J33" t="str">
        <f t="shared" si="4"/>
        <v>0.2</v>
      </c>
      <c r="K33" s="1">
        <f t="shared" si="5"/>
        <v>0.12158054711246201</v>
      </c>
      <c r="L33" s="1">
        <f t="shared" si="6"/>
        <v>5.3000000000000007</v>
      </c>
      <c r="M33" s="1">
        <f t="shared" si="7"/>
        <v>0.1359311840425404</v>
      </c>
      <c r="N33" s="1">
        <f t="shared" si="8"/>
        <v>38.990317323663838</v>
      </c>
      <c r="O33" t="s">
        <v>75</v>
      </c>
    </row>
    <row r="34" spans="1:15" x14ac:dyDescent="0.35">
      <c r="A34" s="12">
        <v>23</v>
      </c>
      <c r="B34" s="11" t="s">
        <v>42</v>
      </c>
      <c r="C34" s="10">
        <v>8.6</v>
      </c>
      <c r="D34" s="9" t="s">
        <v>27</v>
      </c>
      <c r="E34" s="8" t="str">
        <f t="shared" si="0"/>
        <v>Significantly Different</v>
      </c>
      <c r="G34">
        <f t="shared" si="1"/>
        <v>8.6</v>
      </c>
      <c r="H34">
        <f t="shared" si="2"/>
        <v>6</v>
      </c>
      <c r="I34" t="str">
        <f t="shared" si="3"/>
        <v>+/-</v>
      </c>
      <c r="J34" t="str">
        <f t="shared" si="4"/>
        <v>0.3</v>
      </c>
      <c r="K34" s="1">
        <f t="shared" si="5"/>
        <v>0.18237082066869301</v>
      </c>
      <c r="L34" s="1">
        <f t="shared" si="6"/>
        <v>5.3000000000000007</v>
      </c>
      <c r="M34" s="1">
        <f t="shared" si="7"/>
        <v>0.19223572402239389</v>
      </c>
      <c r="N34" s="1">
        <f t="shared" si="8"/>
        <v>27.570317780178019</v>
      </c>
      <c r="O34" t="s">
        <v>74</v>
      </c>
    </row>
    <row r="35" spans="1:15" x14ac:dyDescent="0.35">
      <c r="A35" s="12">
        <v>25</v>
      </c>
      <c r="B35" s="11" t="s">
        <v>59</v>
      </c>
      <c r="C35" s="10">
        <v>7.5</v>
      </c>
      <c r="D35" s="9" t="s">
        <v>109</v>
      </c>
      <c r="E35" s="8" t="str">
        <f t="shared" si="0"/>
        <v>Significantly Different</v>
      </c>
      <c r="G35">
        <f t="shared" si="1"/>
        <v>7.5</v>
      </c>
      <c r="H35">
        <f t="shared" si="2"/>
        <v>6</v>
      </c>
      <c r="I35" t="str">
        <f t="shared" si="3"/>
        <v>+/-</v>
      </c>
      <c r="J35" t="str">
        <f t="shared" si="4"/>
        <v>0.6</v>
      </c>
      <c r="K35" s="1">
        <f t="shared" si="5"/>
        <v>0.36474164133738601</v>
      </c>
      <c r="L35" s="1">
        <f t="shared" si="6"/>
        <v>6.4</v>
      </c>
      <c r="M35" s="1">
        <f t="shared" si="7"/>
        <v>0.36977279819442066</v>
      </c>
      <c r="N35" s="1">
        <f t="shared" si="8"/>
        <v>17.307925383508017</v>
      </c>
      <c r="O35" t="s">
        <v>51</v>
      </c>
    </row>
    <row r="36" spans="1:15" x14ac:dyDescent="0.35">
      <c r="A36" s="12">
        <v>25</v>
      </c>
      <c r="B36" s="11" t="s">
        <v>54</v>
      </c>
      <c r="C36" s="10">
        <v>7.5</v>
      </c>
      <c r="D36" s="9" t="s">
        <v>38</v>
      </c>
      <c r="E36" s="8" t="str">
        <f t="shared" si="0"/>
        <v>Significantly Different</v>
      </c>
      <c r="G36">
        <f t="shared" si="1"/>
        <v>7.5</v>
      </c>
      <c r="H36">
        <f t="shared" si="2"/>
        <v>6</v>
      </c>
      <c r="I36" t="str">
        <f t="shared" si="3"/>
        <v>+/-</v>
      </c>
      <c r="J36" t="str">
        <f t="shared" si="4"/>
        <v>0.2</v>
      </c>
      <c r="K36" s="1">
        <f t="shared" si="5"/>
        <v>0.12158054711246201</v>
      </c>
      <c r="L36" s="1">
        <f t="shared" si="6"/>
        <v>6.4</v>
      </c>
      <c r="M36" s="1">
        <f t="shared" si="7"/>
        <v>0.1359311840425404</v>
      </c>
      <c r="N36" s="1">
        <f t="shared" si="8"/>
        <v>47.082647334235574</v>
      </c>
      <c r="O36" t="s">
        <v>71</v>
      </c>
    </row>
    <row r="37" spans="1:15" x14ac:dyDescent="0.35">
      <c r="A37" s="12">
        <v>27</v>
      </c>
      <c r="B37" s="11" t="s">
        <v>68</v>
      </c>
      <c r="C37" s="10">
        <v>7.2</v>
      </c>
      <c r="D37" s="9" t="s">
        <v>43</v>
      </c>
      <c r="E37" s="8" t="str">
        <f t="shared" si="0"/>
        <v>Significantly Different</v>
      </c>
      <c r="G37">
        <f t="shared" si="1"/>
        <v>7.2</v>
      </c>
      <c r="H37">
        <f t="shared" si="2"/>
        <v>6</v>
      </c>
      <c r="I37" t="str">
        <f t="shared" si="3"/>
        <v>+/-</v>
      </c>
      <c r="J37" t="str">
        <f t="shared" si="4"/>
        <v>0.4</v>
      </c>
      <c r="K37" s="1">
        <f t="shared" si="5"/>
        <v>0.24316109422492402</v>
      </c>
      <c r="L37" s="1">
        <f t="shared" si="6"/>
        <v>6.7</v>
      </c>
      <c r="M37" s="1">
        <f t="shared" si="7"/>
        <v>0.25064471888253259</v>
      </c>
      <c r="N37" s="1">
        <f t="shared" si="8"/>
        <v>26.731063913379437</v>
      </c>
      <c r="O37" t="s">
        <v>69</v>
      </c>
    </row>
    <row r="38" spans="1:15" x14ac:dyDescent="0.35">
      <c r="A38" s="12">
        <v>28</v>
      </c>
      <c r="B38" s="11" t="s">
        <v>77</v>
      </c>
      <c r="C38" s="10">
        <v>7.1</v>
      </c>
      <c r="D38" s="9" t="s">
        <v>27</v>
      </c>
      <c r="E38" s="8" t="str">
        <f t="shared" si="0"/>
        <v>Significantly Different</v>
      </c>
      <c r="G38">
        <f t="shared" si="1"/>
        <v>7.1</v>
      </c>
      <c r="H38">
        <f t="shared" si="2"/>
        <v>6</v>
      </c>
      <c r="I38" t="str">
        <f t="shared" si="3"/>
        <v>+/-</v>
      </c>
      <c r="J38" t="str">
        <f t="shared" si="4"/>
        <v>0.3</v>
      </c>
      <c r="K38" s="1">
        <f t="shared" si="5"/>
        <v>0.18237082066869301</v>
      </c>
      <c r="L38" s="1">
        <f t="shared" si="6"/>
        <v>6.8000000000000007</v>
      </c>
      <c r="M38" s="1">
        <f t="shared" si="7"/>
        <v>0.19223572402239389</v>
      </c>
      <c r="N38" s="1">
        <f t="shared" si="8"/>
        <v>35.373237906643496</v>
      </c>
      <c r="O38" t="s">
        <v>68</v>
      </c>
    </row>
    <row r="39" spans="1:15" x14ac:dyDescent="0.35">
      <c r="A39" s="12">
        <v>29</v>
      </c>
      <c r="B39" s="11" t="s">
        <v>75</v>
      </c>
      <c r="C39" s="10">
        <v>6.9</v>
      </c>
      <c r="D39" s="9" t="s">
        <v>38</v>
      </c>
      <c r="E39" s="8" t="str">
        <f t="shared" si="0"/>
        <v>Significantly Different</v>
      </c>
      <c r="G39">
        <f t="shared" si="1"/>
        <v>6.9</v>
      </c>
      <c r="H39">
        <f t="shared" si="2"/>
        <v>6</v>
      </c>
      <c r="I39" t="str">
        <f t="shared" si="3"/>
        <v>+/-</v>
      </c>
      <c r="J39" t="str">
        <f t="shared" si="4"/>
        <v>0.2</v>
      </c>
      <c r="K39" s="1">
        <f t="shared" si="5"/>
        <v>0.12158054711246201</v>
      </c>
      <c r="L39" s="1">
        <f t="shared" si="6"/>
        <v>7</v>
      </c>
      <c r="M39" s="1">
        <f t="shared" si="7"/>
        <v>0.1359311840425404</v>
      </c>
      <c r="N39" s="1">
        <f t="shared" si="8"/>
        <v>51.496645521820163</v>
      </c>
      <c r="O39" t="s">
        <v>44</v>
      </c>
    </row>
    <row r="40" spans="1:15" x14ac:dyDescent="0.35">
      <c r="A40" s="12">
        <v>30</v>
      </c>
      <c r="B40" s="11" t="s">
        <v>66</v>
      </c>
      <c r="C40" s="10">
        <v>6.2</v>
      </c>
      <c r="D40" s="9" t="s">
        <v>43</v>
      </c>
      <c r="E40" s="8" t="str">
        <f t="shared" si="0"/>
        <v>Significantly Different</v>
      </c>
      <c r="G40">
        <f t="shared" si="1"/>
        <v>6.2</v>
      </c>
      <c r="H40">
        <f t="shared" si="2"/>
        <v>6</v>
      </c>
      <c r="I40" t="str">
        <f t="shared" si="3"/>
        <v>+/-</v>
      </c>
      <c r="J40" t="str">
        <f t="shared" si="4"/>
        <v>0.4</v>
      </c>
      <c r="K40" s="1">
        <f t="shared" si="5"/>
        <v>0.24316109422492402</v>
      </c>
      <c r="L40" s="1">
        <f t="shared" si="6"/>
        <v>7.7</v>
      </c>
      <c r="M40" s="1">
        <f t="shared" si="7"/>
        <v>0.25064471888253259</v>
      </c>
      <c r="N40" s="1">
        <f t="shared" si="8"/>
        <v>30.720774945227113</v>
      </c>
      <c r="O40" t="s">
        <v>66</v>
      </c>
    </row>
    <row r="41" spans="1:15" x14ac:dyDescent="0.35">
      <c r="A41" s="12">
        <v>31</v>
      </c>
      <c r="B41" s="11" t="s">
        <v>80</v>
      </c>
      <c r="C41" s="10">
        <v>6.1</v>
      </c>
      <c r="D41" s="9" t="s">
        <v>38</v>
      </c>
      <c r="E41" s="8" t="str">
        <f t="shared" si="0"/>
        <v>Significantly Different</v>
      </c>
      <c r="G41">
        <f t="shared" si="1"/>
        <v>6.1</v>
      </c>
      <c r="H41">
        <f t="shared" si="2"/>
        <v>6</v>
      </c>
      <c r="I41" t="str">
        <f t="shared" si="3"/>
        <v>+/-</v>
      </c>
      <c r="J41" t="str">
        <f t="shared" si="4"/>
        <v>0.2</v>
      </c>
      <c r="K41" s="1">
        <f t="shared" si="5"/>
        <v>0.12158054711246201</v>
      </c>
      <c r="L41" s="1">
        <f t="shared" si="6"/>
        <v>7.8000000000000007</v>
      </c>
      <c r="M41" s="1">
        <f t="shared" si="7"/>
        <v>0.1359311840425404</v>
      </c>
      <c r="N41" s="1">
        <f t="shared" si="8"/>
        <v>57.381976438599615</v>
      </c>
      <c r="O41" t="s">
        <v>47</v>
      </c>
    </row>
    <row r="42" spans="1:15" x14ac:dyDescent="0.35">
      <c r="A42" s="12">
        <v>32</v>
      </c>
      <c r="B42" s="11" t="s">
        <v>81</v>
      </c>
      <c r="C42" s="10">
        <v>6</v>
      </c>
      <c r="D42" s="9" t="s">
        <v>43</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6</v>
      </c>
      <c r="H42">
        <f t="shared" ref="H42:H62" si="11">LEN(TRIM(D42))</f>
        <v>6</v>
      </c>
      <c r="I42" t="str">
        <f t="shared" ref="I42:I73" si="12">IF(H42&gt;=3,MID(TRIM(D42),1,3),"NO")</f>
        <v>+/-</v>
      </c>
      <c r="J42" t="str">
        <f t="shared" ref="J42:J73" si="13">IF(TRIM(I42)="+/-",MID(TRIM(D42),4,H42-3),D42)</f>
        <v>0.4</v>
      </c>
      <c r="K42" s="1">
        <f t="shared" ref="K42:K73" si="14">IF(TRIM(J42)="*****",0,IF(ISERROR(VALUE(J42)),"NA",VALUE(J42/$I$4)))</f>
        <v>0.24316109422492402</v>
      </c>
      <c r="L42" s="1">
        <f t="shared" ref="L42:L62" si="15">IF(AND(ISNUMBER(G42),ISNUMBER($I$6)),$I$6-G42,"N/A")</f>
        <v>7.9</v>
      </c>
      <c r="M42" s="1">
        <f t="shared" ref="M42:M62" si="16">IF(AND(ISNUMBER(K42),ISNUMBER($I$7)),SQRT(K42^2+($I$7)^2),"N/A")</f>
        <v>0.25064471888253259</v>
      </c>
      <c r="N42" s="1">
        <f t="shared" ref="N42:N73" si="17">IF(AND(ISNUMBER(L42),ISNUMBER(M42),M42&lt;&gt;0),L42/M42,"NA")</f>
        <v>31.518717151596647</v>
      </c>
      <c r="O42" t="s">
        <v>36</v>
      </c>
    </row>
    <row r="43" spans="1:15" x14ac:dyDescent="0.35">
      <c r="A43" s="12">
        <v>32</v>
      </c>
      <c r="B43" s="11" t="s">
        <v>79</v>
      </c>
      <c r="C43" s="10">
        <v>6</v>
      </c>
      <c r="D43" s="9" t="s">
        <v>38</v>
      </c>
      <c r="E43" s="8" t="str">
        <f t="shared" si="9"/>
        <v>Significantly Different</v>
      </c>
      <c r="G43">
        <f t="shared" si="10"/>
        <v>6</v>
      </c>
      <c r="H43">
        <f t="shared" si="11"/>
        <v>6</v>
      </c>
      <c r="I43" t="str">
        <f t="shared" si="12"/>
        <v>+/-</v>
      </c>
      <c r="J43" t="str">
        <f t="shared" si="13"/>
        <v>0.2</v>
      </c>
      <c r="K43" s="1">
        <f t="shared" si="14"/>
        <v>0.12158054711246201</v>
      </c>
      <c r="L43" s="1">
        <f t="shared" si="15"/>
        <v>7.9</v>
      </c>
      <c r="M43" s="1">
        <f t="shared" si="16"/>
        <v>0.1359311840425404</v>
      </c>
      <c r="N43" s="1">
        <f t="shared" si="17"/>
        <v>58.117642803197043</v>
      </c>
      <c r="O43" t="s">
        <v>49</v>
      </c>
    </row>
    <row r="44" spans="1:15" x14ac:dyDescent="0.35">
      <c r="A44" s="12">
        <v>32</v>
      </c>
      <c r="B44" s="11" t="s">
        <v>58</v>
      </c>
      <c r="C44" s="10">
        <v>6</v>
      </c>
      <c r="D44" s="9" t="s">
        <v>38</v>
      </c>
      <c r="E44" s="8" t="str">
        <f t="shared" si="9"/>
        <v>Significantly Different</v>
      </c>
      <c r="G44">
        <f t="shared" si="10"/>
        <v>6</v>
      </c>
      <c r="H44">
        <f t="shared" si="11"/>
        <v>6</v>
      </c>
      <c r="I44" t="str">
        <f t="shared" si="12"/>
        <v>+/-</v>
      </c>
      <c r="J44" t="str">
        <f t="shared" si="13"/>
        <v>0.2</v>
      </c>
      <c r="K44" s="1">
        <f t="shared" si="14"/>
        <v>0.12158054711246201</v>
      </c>
      <c r="L44" s="1">
        <f t="shared" si="15"/>
        <v>7.9</v>
      </c>
      <c r="M44" s="1">
        <f t="shared" si="16"/>
        <v>0.1359311840425404</v>
      </c>
      <c r="N44" s="1">
        <f t="shared" si="17"/>
        <v>58.117642803197043</v>
      </c>
      <c r="O44" t="s">
        <v>63</v>
      </c>
    </row>
    <row r="45" spans="1:15" x14ac:dyDescent="0.35">
      <c r="A45" s="12">
        <v>35</v>
      </c>
      <c r="B45" s="11" t="s">
        <v>46</v>
      </c>
      <c r="C45" s="10">
        <v>5.6</v>
      </c>
      <c r="D45" s="9" t="s">
        <v>38</v>
      </c>
      <c r="E45" s="8" t="str">
        <f t="shared" si="9"/>
        <v>Significantly Different</v>
      </c>
      <c r="G45">
        <f t="shared" si="10"/>
        <v>5.6</v>
      </c>
      <c r="H45">
        <f t="shared" si="11"/>
        <v>6</v>
      </c>
      <c r="I45" t="str">
        <f t="shared" si="12"/>
        <v>+/-</v>
      </c>
      <c r="J45" t="str">
        <f t="shared" si="13"/>
        <v>0.2</v>
      </c>
      <c r="K45" s="1">
        <f t="shared" si="14"/>
        <v>0.12158054711246201</v>
      </c>
      <c r="L45" s="1">
        <f t="shared" si="15"/>
        <v>8.3000000000000007</v>
      </c>
      <c r="M45" s="1">
        <f t="shared" si="16"/>
        <v>0.1359311840425404</v>
      </c>
      <c r="N45" s="1">
        <f t="shared" si="17"/>
        <v>61.060308261586769</v>
      </c>
      <c r="O45" t="s">
        <v>62</v>
      </c>
    </row>
    <row r="46" spans="1:15" x14ac:dyDescent="0.35">
      <c r="A46" s="12">
        <v>36</v>
      </c>
      <c r="B46" s="11" t="s">
        <v>50</v>
      </c>
      <c r="C46" s="10">
        <v>5.2</v>
      </c>
      <c r="D46" s="9" t="s">
        <v>38</v>
      </c>
      <c r="E46" s="8" t="str">
        <f t="shared" si="9"/>
        <v>Significantly Different</v>
      </c>
      <c r="G46">
        <f t="shared" si="10"/>
        <v>5.2</v>
      </c>
      <c r="H46">
        <f t="shared" si="11"/>
        <v>6</v>
      </c>
      <c r="I46" t="str">
        <f t="shared" si="12"/>
        <v>+/-</v>
      </c>
      <c r="J46" t="str">
        <f t="shared" si="13"/>
        <v>0.2</v>
      </c>
      <c r="K46" s="1">
        <f t="shared" si="14"/>
        <v>0.12158054711246201</v>
      </c>
      <c r="L46" s="1">
        <f t="shared" si="15"/>
        <v>8.6999999999999993</v>
      </c>
      <c r="M46" s="1">
        <f t="shared" si="16"/>
        <v>0.1359311840425404</v>
      </c>
      <c r="N46" s="1">
        <f t="shared" si="17"/>
        <v>64.002973719976481</v>
      </c>
      <c r="O46" t="s">
        <v>60</v>
      </c>
    </row>
    <row r="47" spans="1:15" x14ac:dyDescent="0.35">
      <c r="A47" s="12">
        <v>37</v>
      </c>
      <c r="B47" s="11" t="s">
        <v>72</v>
      </c>
      <c r="C47" s="10">
        <v>5.0999999999999996</v>
      </c>
      <c r="D47" s="9" t="s">
        <v>27</v>
      </c>
      <c r="E47" s="8" t="str">
        <f t="shared" si="9"/>
        <v>Significantly Different</v>
      </c>
      <c r="G47">
        <f t="shared" si="10"/>
        <v>5.0999999999999996</v>
      </c>
      <c r="H47">
        <f t="shared" si="11"/>
        <v>6</v>
      </c>
      <c r="I47" t="str">
        <f t="shared" si="12"/>
        <v>+/-</v>
      </c>
      <c r="J47" t="str">
        <f t="shared" si="13"/>
        <v>0.3</v>
      </c>
      <c r="K47" s="1">
        <f t="shared" si="14"/>
        <v>0.18237082066869301</v>
      </c>
      <c r="L47" s="1">
        <f t="shared" si="15"/>
        <v>8.8000000000000007</v>
      </c>
      <c r="M47" s="1">
        <f t="shared" si="16"/>
        <v>0.19223572402239389</v>
      </c>
      <c r="N47" s="1">
        <f t="shared" si="17"/>
        <v>45.777131408597462</v>
      </c>
      <c r="O47" t="s">
        <v>58</v>
      </c>
    </row>
    <row r="48" spans="1:15" x14ac:dyDescent="0.35">
      <c r="A48" s="12">
        <v>38</v>
      </c>
      <c r="B48" s="11" t="s">
        <v>60</v>
      </c>
      <c r="C48" s="10">
        <v>5</v>
      </c>
      <c r="D48" s="9" t="s">
        <v>33</v>
      </c>
      <c r="E48" s="8" t="str">
        <f t="shared" si="9"/>
        <v>Significantly Different</v>
      </c>
      <c r="G48">
        <f t="shared" si="10"/>
        <v>5</v>
      </c>
      <c r="H48">
        <f t="shared" si="11"/>
        <v>6</v>
      </c>
      <c r="I48" t="str">
        <f t="shared" si="12"/>
        <v>+/-</v>
      </c>
      <c r="J48" t="str">
        <f t="shared" si="13"/>
        <v>0.1</v>
      </c>
      <c r="K48" s="1">
        <f t="shared" si="14"/>
        <v>6.0790273556231005E-2</v>
      </c>
      <c r="L48" s="1">
        <f t="shared" si="15"/>
        <v>8.9</v>
      </c>
      <c r="M48" s="1">
        <f t="shared" si="16"/>
        <v>8.5970429323592404E-2</v>
      </c>
      <c r="N48" s="1">
        <f t="shared" si="17"/>
        <v>103.5239682996165</v>
      </c>
      <c r="O48" t="s">
        <v>56</v>
      </c>
    </row>
    <row r="49" spans="1:15" x14ac:dyDescent="0.35">
      <c r="A49" s="12">
        <v>38</v>
      </c>
      <c r="B49" s="11" t="s">
        <v>29</v>
      </c>
      <c r="C49" s="10">
        <v>5</v>
      </c>
      <c r="D49" s="9" t="s">
        <v>38</v>
      </c>
      <c r="E49" s="8" t="str">
        <f t="shared" si="9"/>
        <v>Significantly Different</v>
      </c>
      <c r="G49">
        <f t="shared" si="10"/>
        <v>5</v>
      </c>
      <c r="H49">
        <f t="shared" si="11"/>
        <v>6</v>
      </c>
      <c r="I49" t="str">
        <f t="shared" si="12"/>
        <v>+/-</v>
      </c>
      <c r="J49" t="str">
        <f t="shared" si="13"/>
        <v>0.2</v>
      </c>
      <c r="K49" s="1">
        <f t="shared" si="14"/>
        <v>0.12158054711246201</v>
      </c>
      <c r="L49" s="1">
        <f t="shared" si="15"/>
        <v>8.9</v>
      </c>
      <c r="M49" s="1">
        <f t="shared" si="16"/>
        <v>0.1359311840425404</v>
      </c>
      <c r="N49" s="1">
        <f t="shared" si="17"/>
        <v>65.474306449171351</v>
      </c>
      <c r="O49" t="s">
        <v>54</v>
      </c>
    </row>
    <row r="50" spans="1:15" x14ac:dyDescent="0.35">
      <c r="A50" s="12">
        <v>40</v>
      </c>
      <c r="B50" s="11" t="s">
        <v>62</v>
      </c>
      <c r="C50" s="10">
        <v>4.9000000000000004</v>
      </c>
      <c r="D50" s="9" t="s">
        <v>30</v>
      </c>
      <c r="E50" s="8" t="str">
        <f t="shared" si="9"/>
        <v>Significantly Different</v>
      </c>
      <c r="G50">
        <f t="shared" si="10"/>
        <v>4.9000000000000004</v>
      </c>
      <c r="H50">
        <f t="shared" si="11"/>
        <v>6</v>
      </c>
      <c r="I50" t="str">
        <f t="shared" si="12"/>
        <v>+/-</v>
      </c>
      <c r="J50" t="str">
        <f t="shared" si="13"/>
        <v>0.5</v>
      </c>
      <c r="K50" s="1">
        <f t="shared" si="14"/>
        <v>0.303951367781155</v>
      </c>
      <c r="L50" s="1">
        <f t="shared" si="15"/>
        <v>9</v>
      </c>
      <c r="M50" s="1">
        <f t="shared" si="16"/>
        <v>0.30997079109986531</v>
      </c>
      <c r="N50" s="1">
        <f t="shared" si="17"/>
        <v>29.034993807208149</v>
      </c>
      <c r="O50" t="s">
        <v>52</v>
      </c>
    </row>
    <row r="51" spans="1:15" x14ac:dyDescent="0.35">
      <c r="A51" s="12">
        <v>41</v>
      </c>
      <c r="B51" s="11" t="s">
        <v>55</v>
      </c>
      <c r="C51" s="10">
        <v>4.2</v>
      </c>
      <c r="D51" s="9" t="s">
        <v>38</v>
      </c>
      <c r="E51" s="8" t="str">
        <f t="shared" si="9"/>
        <v>Significantly Different</v>
      </c>
      <c r="G51">
        <f t="shared" si="10"/>
        <v>4.2</v>
      </c>
      <c r="H51">
        <f t="shared" si="11"/>
        <v>6</v>
      </c>
      <c r="I51" t="str">
        <f t="shared" si="12"/>
        <v>+/-</v>
      </c>
      <c r="J51" t="str">
        <f t="shared" si="13"/>
        <v>0.2</v>
      </c>
      <c r="K51" s="1">
        <f t="shared" si="14"/>
        <v>0.12158054711246201</v>
      </c>
      <c r="L51" s="1">
        <f t="shared" si="15"/>
        <v>9.6999999999999993</v>
      </c>
      <c r="M51" s="1">
        <f t="shared" si="16"/>
        <v>0.1359311840425404</v>
      </c>
      <c r="N51" s="1">
        <f t="shared" si="17"/>
        <v>71.359637365950789</v>
      </c>
      <c r="O51" t="s">
        <v>50</v>
      </c>
    </row>
    <row r="52" spans="1:15" x14ac:dyDescent="0.35">
      <c r="A52" s="12">
        <v>41</v>
      </c>
      <c r="B52" s="11" t="s">
        <v>40</v>
      </c>
      <c r="C52" s="10">
        <v>4.2</v>
      </c>
      <c r="D52" s="9" t="s">
        <v>30</v>
      </c>
      <c r="E52" s="8" t="str">
        <f t="shared" si="9"/>
        <v>Significantly Different</v>
      </c>
      <c r="G52">
        <f t="shared" si="10"/>
        <v>4.2</v>
      </c>
      <c r="H52">
        <f t="shared" si="11"/>
        <v>6</v>
      </c>
      <c r="I52" t="str">
        <f t="shared" si="12"/>
        <v>+/-</v>
      </c>
      <c r="J52" t="str">
        <f t="shared" si="13"/>
        <v>0.5</v>
      </c>
      <c r="K52" s="1">
        <f t="shared" si="14"/>
        <v>0.303951367781155</v>
      </c>
      <c r="L52" s="1">
        <f t="shared" si="15"/>
        <v>9.6999999999999993</v>
      </c>
      <c r="M52" s="1">
        <f t="shared" si="16"/>
        <v>0.30997079109986531</v>
      </c>
      <c r="N52" s="1">
        <f t="shared" si="17"/>
        <v>31.293271103324336</v>
      </c>
      <c r="O52" t="s">
        <v>48</v>
      </c>
    </row>
    <row r="53" spans="1:15" x14ac:dyDescent="0.35">
      <c r="A53" s="12">
        <v>43</v>
      </c>
      <c r="B53" s="11" t="s">
        <v>76</v>
      </c>
      <c r="C53" s="10">
        <v>4.0999999999999996</v>
      </c>
      <c r="D53" s="9" t="s">
        <v>27</v>
      </c>
      <c r="E53" s="8" t="str">
        <f t="shared" si="9"/>
        <v>Significantly Different</v>
      </c>
      <c r="G53">
        <f t="shared" si="10"/>
        <v>4.0999999999999996</v>
      </c>
      <c r="H53">
        <f t="shared" si="11"/>
        <v>6</v>
      </c>
      <c r="I53" t="str">
        <f t="shared" si="12"/>
        <v>+/-</v>
      </c>
      <c r="J53" t="str">
        <f t="shared" si="13"/>
        <v>0.3</v>
      </c>
      <c r="K53" s="1">
        <f t="shared" si="14"/>
        <v>0.18237082066869301</v>
      </c>
      <c r="L53" s="1">
        <f t="shared" si="15"/>
        <v>9.8000000000000007</v>
      </c>
      <c r="M53" s="1">
        <f t="shared" si="16"/>
        <v>0.19223572402239389</v>
      </c>
      <c r="N53" s="1">
        <f t="shared" si="17"/>
        <v>50.979078159574442</v>
      </c>
      <c r="O53" t="s">
        <v>46</v>
      </c>
    </row>
    <row r="54" spans="1:15" x14ac:dyDescent="0.35">
      <c r="A54" s="12">
        <v>43</v>
      </c>
      <c r="B54" s="11" t="s">
        <v>71</v>
      </c>
      <c r="C54" s="10">
        <v>4.0999999999999996</v>
      </c>
      <c r="D54" s="9" t="s">
        <v>33</v>
      </c>
      <c r="E54" s="8" t="str">
        <f t="shared" si="9"/>
        <v>Significantly Different</v>
      </c>
      <c r="G54">
        <f t="shared" si="10"/>
        <v>4.0999999999999996</v>
      </c>
      <c r="H54">
        <f t="shared" si="11"/>
        <v>6</v>
      </c>
      <c r="I54" t="str">
        <f t="shared" si="12"/>
        <v>+/-</v>
      </c>
      <c r="J54" t="str">
        <f t="shared" si="13"/>
        <v>0.1</v>
      </c>
      <c r="K54" s="1">
        <f t="shared" si="14"/>
        <v>6.0790273556231005E-2</v>
      </c>
      <c r="L54" s="1">
        <f t="shared" si="15"/>
        <v>9.8000000000000007</v>
      </c>
      <c r="M54" s="1">
        <f t="shared" si="16"/>
        <v>8.5970429323592404E-2</v>
      </c>
      <c r="N54" s="1">
        <f t="shared" si="17"/>
        <v>113.99268419508334</v>
      </c>
      <c r="O54" t="s">
        <v>39</v>
      </c>
    </row>
    <row r="55" spans="1:15" x14ac:dyDescent="0.35">
      <c r="A55" s="12">
        <v>45</v>
      </c>
      <c r="B55" s="11" t="s">
        <v>78</v>
      </c>
      <c r="C55" s="10">
        <v>4</v>
      </c>
      <c r="D55" s="9" t="s">
        <v>38</v>
      </c>
      <c r="E55" s="8" t="str">
        <f t="shared" si="9"/>
        <v>Significantly Different</v>
      </c>
      <c r="G55">
        <f t="shared" si="10"/>
        <v>4</v>
      </c>
      <c r="H55">
        <f t="shared" si="11"/>
        <v>6</v>
      </c>
      <c r="I55" t="str">
        <f t="shared" si="12"/>
        <v>+/-</v>
      </c>
      <c r="J55" t="str">
        <f t="shared" si="13"/>
        <v>0.2</v>
      </c>
      <c r="K55" s="1">
        <f t="shared" si="14"/>
        <v>0.12158054711246201</v>
      </c>
      <c r="L55" s="1">
        <f t="shared" si="15"/>
        <v>9.9</v>
      </c>
      <c r="M55" s="1">
        <f t="shared" si="16"/>
        <v>0.1359311840425404</v>
      </c>
      <c r="N55" s="1">
        <f t="shared" si="17"/>
        <v>72.830970095145659</v>
      </c>
      <c r="O55" t="s">
        <v>42</v>
      </c>
    </row>
    <row r="56" spans="1:15" x14ac:dyDescent="0.35">
      <c r="A56" s="12">
        <v>46</v>
      </c>
      <c r="B56" s="11" t="s">
        <v>67</v>
      </c>
      <c r="C56" s="10">
        <v>3.8</v>
      </c>
      <c r="D56" s="9" t="s">
        <v>38</v>
      </c>
      <c r="E56" s="8" t="str">
        <f t="shared" si="9"/>
        <v>Significantly Different</v>
      </c>
      <c r="G56">
        <f t="shared" si="10"/>
        <v>3.8</v>
      </c>
      <c r="H56">
        <f t="shared" si="11"/>
        <v>6</v>
      </c>
      <c r="I56" t="str">
        <f t="shared" si="12"/>
        <v>+/-</v>
      </c>
      <c r="J56" t="str">
        <f t="shared" si="13"/>
        <v>0.2</v>
      </c>
      <c r="K56" s="1">
        <f t="shared" si="14"/>
        <v>0.12158054711246201</v>
      </c>
      <c r="L56" s="1">
        <f t="shared" si="15"/>
        <v>10.100000000000001</v>
      </c>
      <c r="M56" s="1">
        <f t="shared" si="16"/>
        <v>0.1359311840425404</v>
      </c>
      <c r="N56" s="1">
        <f t="shared" si="17"/>
        <v>74.302302824340529</v>
      </c>
      <c r="O56" t="s">
        <v>40</v>
      </c>
    </row>
    <row r="57" spans="1:15" x14ac:dyDescent="0.35">
      <c r="A57" s="12">
        <v>47</v>
      </c>
      <c r="B57" s="11" t="s">
        <v>48</v>
      </c>
      <c r="C57" s="10">
        <v>3.5</v>
      </c>
      <c r="D57" s="9" t="s">
        <v>43</v>
      </c>
      <c r="E57" s="8" t="str">
        <f t="shared" si="9"/>
        <v>Significantly Different</v>
      </c>
      <c r="G57">
        <f t="shared" si="10"/>
        <v>3.5</v>
      </c>
      <c r="H57">
        <f t="shared" si="11"/>
        <v>6</v>
      </c>
      <c r="I57" t="str">
        <f t="shared" si="12"/>
        <v>+/-</v>
      </c>
      <c r="J57" t="str">
        <f t="shared" si="13"/>
        <v>0.4</v>
      </c>
      <c r="K57" s="1">
        <f t="shared" si="14"/>
        <v>0.24316109422492402</v>
      </c>
      <c r="L57" s="1">
        <f t="shared" si="15"/>
        <v>10.4</v>
      </c>
      <c r="M57" s="1">
        <f t="shared" si="16"/>
        <v>0.25064471888253259</v>
      </c>
      <c r="N57" s="1">
        <f t="shared" si="17"/>
        <v>41.492994731215838</v>
      </c>
      <c r="O57" t="s">
        <v>37</v>
      </c>
    </row>
    <row r="58" spans="1:15" x14ac:dyDescent="0.35">
      <c r="A58" s="12">
        <v>48</v>
      </c>
      <c r="B58" s="11" t="s">
        <v>26</v>
      </c>
      <c r="C58" s="10">
        <v>3.1</v>
      </c>
      <c r="D58" s="9" t="s">
        <v>43</v>
      </c>
      <c r="E58" s="8" t="str">
        <f t="shared" si="9"/>
        <v>Significantly Different</v>
      </c>
      <c r="G58">
        <f t="shared" si="10"/>
        <v>3.1</v>
      </c>
      <c r="H58">
        <f t="shared" si="11"/>
        <v>6</v>
      </c>
      <c r="I58" t="str">
        <f t="shared" si="12"/>
        <v>+/-</v>
      </c>
      <c r="J58" t="str">
        <f t="shared" si="13"/>
        <v>0.4</v>
      </c>
      <c r="K58" s="1">
        <f t="shared" si="14"/>
        <v>0.24316109422492402</v>
      </c>
      <c r="L58" s="1">
        <f t="shared" si="15"/>
        <v>10.8</v>
      </c>
      <c r="M58" s="1">
        <f t="shared" si="16"/>
        <v>0.25064471888253259</v>
      </c>
      <c r="N58" s="1">
        <f t="shared" si="17"/>
        <v>43.088879143954912</v>
      </c>
      <c r="O58" t="s">
        <v>35</v>
      </c>
    </row>
    <row r="59" spans="1:15" x14ac:dyDescent="0.35">
      <c r="A59" s="12">
        <v>49</v>
      </c>
      <c r="B59" s="11" t="s">
        <v>69</v>
      </c>
      <c r="C59" s="10">
        <v>2.2999999999999998</v>
      </c>
      <c r="D59" s="9" t="s">
        <v>27</v>
      </c>
      <c r="E59" s="8" t="str">
        <f t="shared" si="9"/>
        <v>Significantly Different</v>
      </c>
      <c r="G59">
        <f t="shared" si="10"/>
        <v>2.2999999999999998</v>
      </c>
      <c r="H59">
        <f t="shared" si="11"/>
        <v>6</v>
      </c>
      <c r="I59" t="str">
        <f t="shared" si="12"/>
        <v>+/-</v>
      </c>
      <c r="J59" t="str">
        <f t="shared" si="13"/>
        <v>0.3</v>
      </c>
      <c r="K59" s="1">
        <f t="shared" si="14"/>
        <v>0.18237082066869301</v>
      </c>
      <c r="L59" s="1">
        <f t="shared" si="15"/>
        <v>11.600000000000001</v>
      </c>
      <c r="M59" s="1">
        <f t="shared" si="16"/>
        <v>0.19223572402239389</v>
      </c>
      <c r="N59" s="1">
        <f t="shared" si="17"/>
        <v>60.342582311333018</v>
      </c>
      <c r="O59" t="s">
        <v>32</v>
      </c>
    </row>
    <row r="60" spans="1:15" x14ac:dyDescent="0.35">
      <c r="A60" s="12">
        <v>50</v>
      </c>
      <c r="B60" s="11" t="s">
        <v>51</v>
      </c>
      <c r="C60" s="10">
        <v>2.2000000000000002</v>
      </c>
      <c r="D60" s="9" t="s">
        <v>38</v>
      </c>
      <c r="E60" s="8" t="str">
        <f t="shared" si="9"/>
        <v>Significantly Different</v>
      </c>
      <c r="G60">
        <f t="shared" si="10"/>
        <v>2.2000000000000002</v>
      </c>
      <c r="H60">
        <f t="shared" si="11"/>
        <v>6</v>
      </c>
      <c r="I60" t="str">
        <f t="shared" si="12"/>
        <v>+/-</v>
      </c>
      <c r="J60" t="str">
        <f t="shared" si="13"/>
        <v>0.2</v>
      </c>
      <c r="K60" s="1">
        <f t="shared" si="14"/>
        <v>0.12158054711246201</v>
      </c>
      <c r="L60" s="1">
        <f t="shared" si="15"/>
        <v>11.7</v>
      </c>
      <c r="M60" s="1">
        <f t="shared" si="16"/>
        <v>0.1359311840425404</v>
      </c>
      <c r="N60" s="1">
        <f t="shared" si="17"/>
        <v>86.072964657899405</v>
      </c>
      <c r="O60" t="s">
        <v>29</v>
      </c>
    </row>
    <row r="61" spans="1:15" x14ac:dyDescent="0.35">
      <c r="A61" s="12">
        <v>51</v>
      </c>
      <c r="B61" s="11" t="s">
        <v>32</v>
      </c>
      <c r="C61" s="10">
        <v>1.8</v>
      </c>
      <c r="D61" s="9" t="s">
        <v>38</v>
      </c>
      <c r="E61" s="8" t="str">
        <f t="shared" si="9"/>
        <v>Significantly Different</v>
      </c>
      <c r="G61">
        <f t="shared" si="10"/>
        <v>1.8</v>
      </c>
      <c r="H61">
        <f t="shared" si="11"/>
        <v>6</v>
      </c>
      <c r="I61" t="str">
        <f t="shared" si="12"/>
        <v>+/-</v>
      </c>
      <c r="J61" t="str">
        <f t="shared" si="13"/>
        <v>0.2</v>
      </c>
      <c r="K61" s="1">
        <f t="shared" si="14"/>
        <v>0.12158054711246201</v>
      </c>
      <c r="L61" s="1">
        <f t="shared" si="15"/>
        <v>12.1</v>
      </c>
      <c r="M61" s="1">
        <f t="shared" si="16"/>
        <v>0.1359311840425404</v>
      </c>
      <c r="N61" s="1">
        <f t="shared" si="17"/>
        <v>89.015630116289131</v>
      </c>
      <c r="O61" t="s">
        <v>26</v>
      </c>
    </row>
    <row r="62" spans="1:15" ht="15" thickBot="1" x14ac:dyDescent="0.4">
      <c r="A62" s="7"/>
      <c r="B62" s="6" t="s">
        <v>24</v>
      </c>
      <c r="C62" s="5">
        <v>2.6</v>
      </c>
      <c r="D62" s="4" t="s">
        <v>38</v>
      </c>
      <c r="E62" s="3" t="str">
        <f t="shared" si="9"/>
        <v>Significantly Different</v>
      </c>
      <c r="G62">
        <f t="shared" si="10"/>
        <v>2.6</v>
      </c>
      <c r="H62">
        <f t="shared" si="11"/>
        <v>6</v>
      </c>
      <c r="I62" t="str">
        <f t="shared" si="12"/>
        <v>+/-</v>
      </c>
      <c r="J62" t="str">
        <f t="shared" si="13"/>
        <v>0.2</v>
      </c>
      <c r="K62" s="1">
        <f t="shared" si="14"/>
        <v>0.12158054711246201</v>
      </c>
      <c r="L62" s="1">
        <f t="shared" si="15"/>
        <v>11.3</v>
      </c>
      <c r="M62" s="1">
        <f t="shared" si="16"/>
        <v>0.1359311840425404</v>
      </c>
      <c r="N62" s="1">
        <f t="shared" si="17"/>
        <v>83.130299199509693</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399" priority="1" operator="equal">
      <formula>"OTHER ERROR"</formula>
    </cfRule>
    <cfRule type="cellIs" dxfId="398" priority="2" operator="equal">
      <formula>"Statistical Test not applicable"</formula>
    </cfRule>
    <cfRule type="cellIs" dxfId="397" priority="3" operator="equal">
      <formula>"Geography Selected"</formula>
    </cfRule>
  </conditionalFormatting>
  <conditionalFormatting sqref="E10:J62">
    <cfRule type="cellIs" dxfId="396" priority="4" operator="equal">
      <formula>"Not Significantly Different"</formula>
    </cfRule>
  </conditionalFormatting>
  <conditionalFormatting sqref="F10:J62">
    <cfRule type="cellIs" dxfId="39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DBD4CA7D-A11D-4D44-8FFE-4FB58FB85D2A}">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47E44FE7-3907-46E8-9AB5-B575391C4306}"/>
    <hyperlink ref="A68" r:id="rId2" xr:uid="{5A784EA3-DD2E-4E81-84CB-D916FA6A727F}"/>
    <hyperlink ref="A66" r:id="rId3" xr:uid="{FEF38570-BB6B-43A6-9BF8-C7F0E83B33A7}"/>
    <hyperlink ref="A67" r:id="rId4" xr:uid="{89D40D9A-02F8-4C86-BEA3-09BF46DD4D72}"/>
  </hyperlinks>
  <pageMargins left="0.7" right="0.7" top="0.75" bottom="0.75" header="0.3" footer="0.3"/>
  <pageSetup orientation="portrait"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EBD24-4CC0-4184-8A76-6E4AA0CC51AD}">
  <dimension ref="A1:Z82"/>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148</v>
      </c>
    </row>
    <row r="2" spans="1:16" x14ac:dyDescent="0.35">
      <c r="A2" s="26" t="s">
        <v>106</v>
      </c>
      <c r="B2" t="s">
        <v>147</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10.199999999999999</v>
      </c>
      <c r="C6" t="s">
        <v>100</v>
      </c>
      <c r="H6" s="14" t="s">
        <v>99</v>
      </c>
      <c r="I6">
        <f>VLOOKUP($B$4,$B$9:$K$62,6,FALSE)</f>
        <v>10.199999999999999</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10.199999999999999</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10.199999999999999</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69</v>
      </c>
      <c r="C11" s="10">
        <v>33.200000000000003</v>
      </c>
      <c r="D11" s="13" t="s">
        <v>140</v>
      </c>
      <c r="E11" s="8" t="str">
        <f t="shared" si="0"/>
        <v>Significantly Different</v>
      </c>
      <c r="G11">
        <f t="shared" si="1"/>
        <v>33.200000000000003</v>
      </c>
      <c r="H11">
        <f t="shared" si="2"/>
        <v>6</v>
      </c>
      <c r="I11" t="str">
        <f t="shared" si="3"/>
        <v>+/-</v>
      </c>
      <c r="J11" t="str">
        <f t="shared" si="4"/>
        <v>5.3</v>
      </c>
      <c r="K11" s="1">
        <f t="shared" si="5"/>
        <v>3.2218844984802431</v>
      </c>
      <c r="L11" s="1">
        <f t="shared" si="6"/>
        <v>-23.000000000000004</v>
      </c>
      <c r="M11" s="1">
        <f t="shared" si="7"/>
        <v>3.222457940595397</v>
      </c>
      <c r="N11" s="1">
        <f t="shared" si="8"/>
        <v>-7.1374089046296172</v>
      </c>
      <c r="O11" t="s">
        <v>67</v>
      </c>
    </row>
    <row r="12" spans="1:16" x14ac:dyDescent="0.35">
      <c r="A12" s="12">
        <v>2</v>
      </c>
      <c r="B12" s="11" t="s">
        <v>40</v>
      </c>
      <c r="C12" s="10">
        <v>30.8</v>
      </c>
      <c r="D12" s="9" t="s">
        <v>144</v>
      </c>
      <c r="E12" s="8" t="str">
        <f t="shared" si="0"/>
        <v>Significantly Different</v>
      </c>
      <c r="G12">
        <f t="shared" si="1"/>
        <v>30.8</v>
      </c>
      <c r="H12">
        <f t="shared" si="2"/>
        <v>6</v>
      </c>
      <c r="I12" t="str">
        <f t="shared" si="3"/>
        <v>+/-</v>
      </c>
      <c r="J12" t="str">
        <f t="shared" si="4"/>
        <v>4.5</v>
      </c>
      <c r="K12" s="1">
        <f t="shared" si="5"/>
        <v>2.735562310030395</v>
      </c>
      <c r="L12" s="1">
        <f t="shared" si="6"/>
        <v>-20.6</v>
      </c>
      <c r="M12" s="1">
        <f t="shared" si="7"/>
        <v>2.7362376741463583</v>
      </c>
      <c r="N12" s="1">
        <f t="shared" si="8"/>
        <v>-7.5285857638177269</v>
      </c>
      <c r="O12" t="s">
        <v>59</v>
      </c>
    </row>
    <row r="13" spans="1:16" x14ac:dyDescent="0.35">
      <c r="A13" s="12">
        <v>3</v>
      </c>
      <c r="B13" s="11" t="s">
        <v>76</v>
      </c>
      <c r="C13" s="10">
        <v>25.4</v>
      </c>
      <c r="D13" s="9" t="s">
        <v>146</v>
      </c>
      <c r="E13" s="8" t="str">
        <f t="shared" si="0"/>
        <v>Significantly Different</v>
      </c>
      <c r="G13">
        <f t="shared" si="1"/>
        <v>25.4</v>
      </c>
      <c r="H13">
        <f t="shared" si="2"/>
        <v>6</v>
      </c>
      <c r="I13" t="str">
        <f t="shared" si="3"/>
        <v>+/-</v>
      </c>
      <c r="J13" t="str">
        <f t="shared" si="4"/>
        <v>4.6</v>
      </c>
      <c r="K13" s="1">
        <f t="shared" si="5"/>
        <v>2.7963525835866259</v>
      </c>
      <c r="L13" s="1">
        <f t="shared" si="6"/>
        <v>-15.2</v>
      </c>
      <c r="M13" s="1">
        <f t="shared" si="7"/>
        <v>2.7970132693805083</v>
      </c>
      <c r="N13" s="1">
        <f t="shared" si="8"/>
        <v>-5.434368212120261</v>
      </c>
      <c r="O13" t="s">
        <v>57</v>
      </c>
    </row>
    <row r="14" spans="1:16" x14ac:dyDescent="0.35">
      <c r="A14" s="12">
        <v>4</v>
      </c>
      <c r="B14" s="11" t="s">
        <v>65</v>
      </c>
      <c r="C14" s="10">
        <v>20.399999999999999</v>
      </c>
      <c r="D14" s="9" t="s">
        <v>122</v>
      </c>
      <c r="E14" s="8" t="str">
        <f t="shared" si="0"/>
        <v>Significantly Different</v>
      </c>
      <c r="G14">
        <f t="shared" si="1"/>
        <v>20.399999999999999</v>
      </c>
      <c r="H14">
        <f t="shared" si="2"/>
        <v>6</v>
      </c>
      <c r="I14" t="str">
        <f t="shared" si="3"/>
        <v>+/-</v>
      </c>
      <c r="J14" t="str">
        <f t="shared" si="4"/>
        <v>1.0</v>
      </c>
      <c r="K14" s="1">
        <f t="shared" si="5"/>
        <v>0.60790273556231</v>
      </c>
      <c r="L14" s="1">
        <f t="shared" si="6"/>
        <v>-10.199999999999999</v>
      </c>
      <c r="M14" s="1">
        <f t="shared" si="7"/>
        <v>0.61093468821403585</v>
      </c>
      <c r="N14" s="1">
        <f t="shared" si="8"/>
        <v>-16.695729014533409</v>
      </c>
      <c r="O14" t="s">
        <v>72</v>
      </c>
    </row>
    <row r="15" spans="1:16" x14ac:dyDescent="0.35">
      <c r="A15" s="12">
        <v>4</v>
      </c>
      <c r="B15" s="11" t="s">
        <v>66</v>
      </c>
      <c r="C15" s="10">
        <v>20.399999999999999</v>
      </c>
      <c r="D15" s="9" t="s">
        <v>145</v>
      </c>
      <c r="E15" s="8" t="str">
        <f t="shared" si="0"/>
        <v>Significantly Different</v>
      </c>
      <c r="G15">
        <f t="shared" si="1"/>
        <v>20.399999999999999</v>
      </c>
      <c r="H15">
        <f t="shared" si="2"/>
        <v>6</v>
      </c>
      <c r="I15" t="str">
        <f t="shared" si="3"/>
        <v>+/-</v>
      </c>
      <c r="J15" t="str">
        <f t="shared" si="4"/>
        <v>2.8</v>
      </c>
      <c r="K15" s="1">
        <f t="shared" si="5"/>
        <v>1.7021276595744679</v>
      </c>
      <c r="L15" s="1">
        <f t="shared" si="6"/>
        <v>-10.199999999999999</v>
      </c>
      <c r="M15" s="1">
        <f t="shared" si="7"/>
        <v>1.7032128542397444</v>
      </c>
      <c r="N15" s="1">
        <f t="shared" si="8"/>
        <v>-5.9886819046776907</v>
      </c>
      <c r="O15" t="s">
        <v>34</v>
      </c>
    </row>
    <row r="16" spans="1:16" x14ac:dyDescent="0.35">
      <c r="A16" s="12">
        <v>6</v>
      </c>
      <c r="B16" s="11" t="s">
        <v>64</v>
      </c>
      <c r="C16" s="10">
        <v>20.2</v>
      </c>
      <c r="D16" s="9" t="s">
        <v>109</v>
      </c>
      <c r="E16" s="8" t="str">
        <f t="shared" si="0"/>
        <v>Significantly Different</v>
      </c>
      <c r="G16">
        <f t="shared" si="1"/>
        <v>20.2</v>
      </c>
      <c r="H16">
        <f t="shared" si="2"/>
        <v>6</v>
      </c>
      <c r="I16" t="str">
        <f t="shared" si="3"/>
        <v>+/-</v>
      </c>
      <c r="J16" t="str">
        <f t="shared" si="4"/>
        <v>0.6</v>
      </c>
      <c r="K16" s="1">
        <f t="shared" si="5"/>
        <v>0.36474164133738601</v>
      </c>
      <c r="L16" s="1">
        <f t="shared" si="6"/>
        <v>-10</v>
      </c>
      <c r="M16" s="1">
        <f t="shared" si="7"/>
        <v>0.36977279819442066</v>
      </c>
      <c r="N16" s="1">
        <f t="shared" si="8"/>
        <v>-27.043633411731275</v>
      </c>
      <c r="O16" t="s">
        <v>73</v>
      </c>
    </row>
    <row r="17" spans="1:15" x14ac:dyDescent="0.35">
      <c r="A17" s="12">
        <v>7</v>
      </c>
      <c r="B17" s="11" t="s">
        <v>32</v>
      </c>
      <c r="C17" s="10">
        <v>19</v>
      </c>
      <c r="D17" s="9" t="s">
        <v>144</v>
      </c>
      <c r="E17" s="8" t="str">
        <f t="shared" si="0"/>
        <v>Significantly Different</v>
      </c>
      <c r="G17">
        <f t="shared" si="1"/>
        <v>19</v>
      </c>
      <c r="H17">
        <f t="shared" si="2"/>
        <v>6</v>
      </c>
      <c r="I17" t="str">
        <f t="shared" si="3"/>
        <v>+/-</v>
      </c>
      <c r="J17" t="str">
        <f t="shared" si="4"/>
        <v>4.5</v>
      </c>
      <c r="K17" s="1">
        <f t="shared" si="5"/>
        <v>2.735562310030395</v>
      </c>
      <c r="L17" s="1">
        <f t="shared" si="6"/>
        <v>-8.8000000000000007</v>
      </c>
      <c r="M17" s="1">
        <f t="shared" si="7"/>
        <v>2.7362376741463583</v>
      </c>
      <c r="N17" s="1">
        <f t="shared" si="8"/>
        <v>-3.2160948893978638</v>
      </c>
      <c r="O17" t="s">
        <v>65</v>
      </c>
    </row>
    <row r="18" spans="1:15" x14ac:dyDescent="0.35">
      <c r="A18" s="12">
        <v>8</v>
      </c>
      <c r="B18" s="11" t="s">
        <v>50</v>
      </c>
      <c r="C18" s="10">
        <v>18.7</v>
      </c>
      <c r="D18" s="9" t="s">
        <v>139</v>
      </c>
      <c r="E18" s="8" t="str">
        <f t="shared" si="0"/>
        <v>Significantly Different</v>
      </c>
      <c r="G18">
        <f t="shared" si="1"/>
        <v>18.7</v>
      </c>
      <c r="H18">
        <f t="shared" si="2"/>
        <v>6</v>
      </c>
      <c r="I18" t="str">
        <f t="shared" si="3"/>
        <v>+/-</v>
      </c>
      <c r="J18" t="str">
        <f t="shared" si="4"/>
        <v>1.5</v>
      </c>
      <c r="K18" s="1">
        <f t="shared" si="5"/>
        <v>0.91185410334346506</v>
      </c>
      <c r="L18" s="1">
        <f t="shared" si="6"/>
        <v>-8.5</v>
      </c>
      <c r="M18" s="1">
        <f t="shared" si="7"/>
        <v>0.91387819929318592</v>
      </c>
      <c r="N18" s="1">
        <f t="shared" si="8"/>
        <v>-9.3010206464866894</v>
      </c>
      <c r="O18" t="s">
        <v>61</v>
      </c>
    </row>
    <row r="19" spans="1:15" x14ac:dyDescent="0.35">
      <c r="A19" s="12">
        <v>9</v>
      </c>
      <c r="B19" s="11" t="s">
        <v>59</v>
      </c>
      <c r="C19" s="10">
        <v>18.399999999999999</v>
      </c>
      <c r="D19" s="9" t="s">
        <v>143</v>
      </c>
      <c r="E19" s="8" t="str">
        <f t="shared" si="0"/>
        <v>Significantly Different</v>
      </c>
      <c r="G19">
        <f t="shared" si="1"/>
        <v>18.399999999999999</v>
      </c>
      <c r="H19">
        <f t="shared" si="2"/>
        <v>6</v>
      </c>
      <c r="I19" t="str">
        <f t="shared" si="3"/>
        <v>+/-</v>
      </c>
      <c r="J19" t="str">
        <f t="shared" si="4"/>
        <v>3.4</v>
      </c>
      <c r="K19" s="1">
        <f t="shared" si="5"/>
        <v>2.0668693009118542</v>
      </c>
      <c r="L19" s="1">
        <f t="shared" si="6"/>
        <v>-8.1999999999999993</v>
      </c>
      <c r="M19" s="1">
        <f t="shared" si="7"/>
        <v>2.0677630822729425</v>
      </c>
      <c r="N19" s="1">
        <f t="shared" si="8"/>
        <v>-3.9656380705793102</v>
      </c>
      <c r="O19" t="s">
        <v>31</v>
      </c>
    </row>
    <row r="20" spans="1:15" x14ac:dyDescent="0.35">
      <c r="A20" s="12">
        <v>10</v>
      </c>
      <c r="B20" s="11" t="s">
        <v>70</v>
      </c>
      <c r="C20" s="10">
        <v>17.2</v>
      </c>
      <c r="D20" s="13" t="s">
        <v>121</v>
      </c>
      <c r="E20" s="8" t="str">
        <f t="shared" si="0"/>
        <v>Significantly Different</v>
      </c>
      <c r="G20">
        <f t="shared" si="1"/>
        <v>17.2</v>
      </c>
      <c r="H20">
        <f t="shared" si="2"/>
        <v>6</v>
      </c>
      <c r="I20" t="str">
        <f t="shared" si="3"/>
        <v>+/-</v>
      </c>
      <c r="J20" t="str">
        <f t="shared" si="4"/>
        <v>0.8</v>
      </c>
      <c r="K20" s="1">
        <f t="shared" si="5"/>
        <v>0.48632218844984804</v>
      </c>
      <c r="L20" s="1">
        <f t="shared" si="6"/>
        <v>-7</v>
      </c>
      <c r="M20" s="1">
        <f t="shared" si="7"/>
        <v>0.49010685399991183</v>
      </c>
      <c r="N20" s="1">
        <f t="shared" si="8"/>
        <v>-14.282599687947354</v>
      </c>
      <c r="O20" t="s">
        <v>53</v>
      </c>
    </row>
    <row r="21" spans="1:15" x14ac:dyDescent="0.35">
      <c r="A21" s="12">
        <v>10</v>
      </c>
      <c r="B21" s="11" t="s">
        <v>26</v>
      </c>
      <c r="C21" s="10">
        <v>17.2</v>
      </c>
      <c r="D21" s="9" t="s">
        <v>140</v>
      </c>
      <c r="E21" s="8" t="str">
        <f t="shared" si="0"/>
        <v>Significantly Different</v>
      </c>
      <c r="G21">
        <f t="shared" si="1"/>
        <v>17.2</v>
      </c>
      <c r="H21">
        <f t="shared" si="2"/>
        <v>6</v>
      </c>
      <c r="I21" t="str">
        <f t="shared" si="3"/>
        <v>+/-</v>
      </c>
      <c r="J21" t="str">
        <f t="shared" si="4"/>
        <v>5.3</v>
      </c>
      <c r="K21" s="1">
        <f t="shared" si="5"/>
        <v>3.2218844984802431</v>
      </c>
      <c r="L21" s="1">
        <f t="shared" si="6"/>
        <v>-7</v>
      </c>
      <c r="M21" s="1">
        <f t="shared" si="7"/>
        <v>3.222457940595397</v>
      </c>
      <c r="N21" s="1">
        <f t="shared" si="8"/>
        <v>-2.1722548840177089</v>
      </c>
      <c r="O21" t="s">
        <v>45</v>
      </c>
    </row>
    <row r="22" spans="1:15" x14ac:dyDescent="0.35">
      <c r="A22" s="12">
        <v>12</v>
      </c>
      <c r="B22" s="11" t="s">
        <v>75</v>
      </c>
      <c r="C22" s="10">
        <v>16.7</v>
      </c>
      <c r="D22" s="9" t="s">
        <v>118</v>
      </c>
      <c r="E22" s="8" t="str">
        <f t="shared" si="0"/>
        <v>Significantly Different</v>
      </c>
      <c r="G22">
        <f t="shared" si="1"/>
        <v>16.7</v>
      </c>
      <c r="H22">
        <f t="shared" si="2"/>
        <v>6</v>
      </c>
      <c r="I22" t="str">
        <f t="shared" si="3"/>
        <v>+/-</v>
      </c>
      <c r="J22" t="str">
        <f t="shared" si="4"/>
        <v>0.9</v>
      </c>
      <c r="K22" s="1">
        <f t="shared" si="5"/>
        <v>0.54711246200607899</v>
      </c>
      <c r="L22" s="1">
        <f t="shared" si="6"/>
        <v>-6.5</v>
      </c>
      <c r="M22" s="1">
        <f t="shared" si="7"/>
        <v>0.55047933970440222</v>
      </c>
      <c r="N22" s="1">
        <f t="shared" si="8"/>
        <v>-11.807890925552966</v>
      </c>
      <c r="O22" t="s">
        <v>28</v>
      </c>
    </row>
    <row r="23" spans="1:15" x14ac:dyDescent="0.35">
      <c r="A23" s="12">
        <v>13</v>
      </c>
      <c r="B23" s="11" t="s">
        <v>54</v>
      </c>
      <c r="C23" s="10">
        <v>16.600000000000001</v>
      </c>
      <c r="D23" s="9" t="s">
        <v>121</v>
      </c>
      <c r="E23" s="8" t="str">
        <f t="shared" si="0"/>
        <v>Significantly Different</v>
      </c>
      <c r="G23">
        <f t="shared" si="1"/>
        <v>16.600000000000001</v>
      </c>
      <c r="H23">
        <f t="shared" si="2"/>
        <v>6</v>
      </c>
      <c r="I23" t="str">
        <f t="shared" si="3"/>
        <v>+/-</v>
      </c>
      <c r="J23" t="str">
        <f t="shared" si="4"/>
        <v>0.8</v>
      </c>
      <c r="K23" s="1">
        <f t="shared" si="5"/>
        <v>0.48632218844984804</v>
      </c>
      <c r="L23" s="1">
        <f t="shared" si="6"/>
        <v>-6.4000000000000021</v>
      </c>
      <c r="M23" s="1">
        <f t="shared" si="7"/>
        <v>0.49010685399991183</v>
      </c>
      <c r="N23" s="1">
        <f t="shared" si="8"/>
        <v>-13.05837685755187</v>
      </c>
      <c r="O23" t="s">
        <v>81</v>
      </c>
    </row>
    <row r="24" spans="1:15" x14ac:dyDescent="0.35">
      <c r="A24" s="12">
        <v>14</v>
      </c>
      <c r="B24" s="11" t="s">
        <v>71</v>
      </c>
      <c r="C24" s="10">
        <v>16.399999999999999</v>
      </c>
      <c r="D24" s="9" t="s">
        <v>133</v>
      </c>
      <c r="E24" s="8" t="str">
        <f t="shared" si="0"/>
        <v>Significantly Different</v>
      </c>
      <c r="G24">
        <f t="shared" si="1"/>
        <v>16.399999999999999</v>
      </c>
      <c r="H24">
        <f t="shared" si="2"/>
        <v>6</v>
      </c>
      <c r="I24" t="str">
        <f t="shared" si="3"/>
        <v>+/-</v>
      </c>
      <c r="J24" t="str">
        <f t="shared" si="4"/>
        <v>1.4</v>
      </c>
      <c r="K24" s="1">
        <f t="shared" si="5"/>
        <v>0.85106382978723394</v>
      </c>
      <c r="L24" s="1">
        <f t="shared" si="6"/>
        <v>-6.1999999999999993</v>
      </c>
      <c r="M24" s="1">
        <f t="shared" si="7"/>
        <v>0.85323214879137987</v>
      </c>
      <c r="N24" s="1">
        <f t="shared" si="8"/>
        <v>-7.2664866282669038</v>
      </c>
      <c r="O24" t="s">
        <v>64</v>
      </c>
    </row>
    <row r="25" spans="1:15" x14ac:dyDescent="0.35">
      <c r="A25" s="12">
        <v>15</v>
      </c>
      <c r="B25" s="11" t="s">
        <v>60</v>
      </c>
      <c r="C25" s="10">
        <v>16.2</v>
      </c>
      <c r="D25" s="9" t="s">
        <v>129</v>
      </c>
      <c r="E25" s="8" t="str">
        <f t="shared" si="0"/>
        <v>Significantly Different</v>
      </c>
      <c r="G25">
        <f t="shared" si="1"/>
        <v>16.2</v>
      </c>
      <c r="H25">
        <f t="shared" si="2"/>
        <v>6</v>
      </c>
      <c r="I25" t="str">
        <f t="shared" si="3"/>
        <v>+/-</v>
      </c>
      <c r="J25" t="str">
        <f t="shared" si="4"/>
        <v>1.1</v>
      </c>
      <c r="K25" s="1">
        <f t="shared" si="5"/>
        <v>0.66869300911854113</v>
      </c>
      <c r="L25" s="1">
        <f t="shared" si="6"/>
        <v>-6</v>
      </c>
      <c r="M25" s="1">
        <f t="shared" si="7"/>
        <v>0.67145051776214359</v>
      </c>
      <c r="N25" s="1">
        <f t="shared" si="8"/>
        <v>-8.9358781343965781</v>
      </c>
      <c r="O25" t="s">
        <v>80</v>
      </c>
    </row>
    <row r="26" spans="1:15" x14ac:dyDescent="0.35">
      <c r="A26" s="12">
        <v>16</v>
      </c>
      <c r="B26" s="11" t="s">
        <v>81</v>
      </c>
      <c r="C26" s="10">
        <v>15.2</v>
      </c>
      <c r="D26" s="9" t="s">
        <v>142</v>
      </c>
      <c r="E26" s="8" t="str">
        <f t="shared" si="0"/>
        <v>Significantly Different</v>
      </c>
      <c r="G26">
        <f t="shared" si="1"/>
        <v>15.2</v>
      </c>
      <c r="H26">
        <f t="shared" si="2"/>
        <v>6</v>
      </c>
      <c r="I26" t="str">
        <f t="shared" si="3"/>
        <v>+/-</v>
      </c>
      <c r="J26" t="str">
        <f t="shared" si="4"/>
        <v>3.3</v>
      </c>
      <c r="K26" s="1">
        <f t="shared" si="5"/>
        <v>2.0060790273556228</v>
      </c>
      <c r="L26" s="1">
        <f t="shared" si="6"/>
        <v>-5</v>
      </c>
      <c r="M26" s="1">
        <f t="shared" si="7"/>
        <v>2.0069998807561307</v>
      </c>
      <c r="N26" s="1">
        <f t="shared" si="8"/>
        <v>-2.4912806662032616</v>
      </c>
      <c r="O26" t="s">
        <v>79</v>
      </c>
    </row>
    <row r="27" spans="1:15" x14ac:dyDescent="0.35">
      <c r="A27" s="12">
        <v>16</v>
      </c>
      <c r="B27" s="11" t="s">
        <v>29</v>
      </c>
      <c r="C27" s="10">
        <v>15.2</v>
      </c>
      <c r="D27" s="9" t="s">
        <v>129</v>
      </c>
      <c r="E27" s="8" t="str">
        <f t="shared" si="0"/>
        <v>Significantly Different</v>
      </c>
      <c r="G27">
        <f t="shared" si="1"/>
        <v>15.2</v>
      </c>
      <c r="H27">
        <f t="shared" si="2"/>
        <v>6</v>
      </c>
      <c r="I27" t="str">
        <f t="shared" si="3"/>
        <v>+/-</v>
      </c>
      <c r="J27" t="str">
        <f t="shared" si="4"/>
        <v>1.1</v>
      </c>
      <c r="K27" s="1">
        <f t="shared" si="5"/>
        <v>0.66869300911854113</v>
      </c>
      <c r="L27" s="1">
        <f t="shared" si="6"/>
        <v>-5</v>
      </c>
      <c r="M27" s="1">
        <f t="shared" si="7"/>
        <v>0.67145051776214359</v>
      </c>
      <c r="N27" s="1">
        <f t="shared" si="8"/>
        <v>-7.4465651119971481</v>
      </c>
      <c r="O27" t="s">
        <v>77</v>
      </c>
    </row>
    <row r="28" spans="1:15" x14ac:dyDescent="0.35">
      <c r="A28" s="12">
        <v>18</v>
      </c>
      <c r="B28" s="11" t="s">
        <v>31</v>
      </c>
      <c r="C28" s="10">
        <v>15.1</v>
      </c>
      <c r="D28" s="9" t="s">
        <v>141</v>
      </c>
      <c r="E28" s="8" t="str">
        <f t="shared" si="0"/>
        <v>Significantly Different</v>
      </c>
      <c r="G28">
        <f t="shared" si="1"/>
        <v>15.1</v>
      </c>
      <c r="H28">
        <f t="shared" si="2"/>
        <v>6</v>
      </c>
      <c r="I28" t="str">
        <f t="shared" si="3"/>
        <v>+/-</v>
      </c>
      <c r="J28" t="str">
        <f t="shared" si="4"/>
        <v>2.3</v>
      </c>
      <c r="K28" s="1">
        <f t="shared" si="5"/>
        <v>1.3981762917933129</v>
      </c>
      <c r="L28" s="1">
        <f t="shared" si="6"/>
        <v>-4.9000000000000004</v>
      </c>
      <c r="M28" s="1">
        <f t="shared" si="7"/>
        <v>1.3994971955284299</v>
      </c>
      <c r="N28" s="1">
        <f t="shared" si="8"/>
        <v>-3.5012574627917217</v>
      </c>
      <c r="O28" t="s">
        <v>78</v>
      </c>
    </row>
    <row r="29" spans="1:15" x14ac:dyDescent="0.35">
      <c r="A29" s="12">
        <v>19</v>
      </c>
      <c r="B29" s="11" t="s">
        <v>52</v>
      </c>
      <c r="C29" s="10">
        <v>15</v>
      </c>
      <c r="D29" s="9" t="s">
        <v>136</v>
      </c>
      <c r="E29" s="8" t="str">
        <f t="shared" si="0"/>
        <v>Significantly Different</v>
      </c>
      <c r="G29">
        <f t="shared" si="1"/>
        <v>15</v>
      </c>
      <c r="H29">
        <f t="shared" si="2"/>
        <v>6</v>
      </c>
      <c r="I29" t="str">
        <f t="shared" si="3"/>
        <v>+/-</v>
      </c>
      <c r="J29" t="str">
        <f t="shared" si="4"/>
        <v>1.9</v>
      </c>
      <c r="K29" s="1">
        <f t="shared" si="5"/>
        <v>1.1550151975683889</v>
      </c>
      <c r="L29" s="1">
        <f t="shared" si="6"/>
        <v>-4.8000000000000007</v>
      </c>
      <c r="M29" s="1">
        <f t="shared" si="7"/>
        <v>1.1566138352851334</v>
      </c>
      <c r="N29" s="1">
        <f t="shared" si="8"/>
        <v>-4.150045463373421</v>
      </c>
      <c r="O29" t="s">
        <v>55</v>
      </c>
    </row>
    <row r="30" spans="1:15" x14ac:dyDescent="0.35">
      <c r="A30" s="12">
        <v>20</v>
      </c>
      <c r="B30" s="11" t="s">
        <v>49</v>
      </c>
      <c r="C30" s="10">
        <v>14.7</v>
      </c>
      <c r="D30" s="9" t="s">
        <v>27</v>
      </c>
      <c r="E30" s="8" t="str">
        <f t="shared" si="0"/>
        <v>Significantly Different</v>
      </c>
      <c r="G30">
        <f t="shared" si="1"/>
        <v>14.7</v>
      </c>
      <c r="H30">
        <f t="shared" si="2"/>
        <v>6</v>
      </c>
      <c r="I30" t="str">
        <f t="shared" si="3"/>
        <v>+/-</v>
      </c>
      <c r="J30" t="str">
        <f t="shared" si="4"/>
        <v>0.3</v>
      </c>
      <c r="K30" s="1">
        <f t="shared" si="5"/>
        <v>0.18237082066869301</v>
      </c>
      <c r="L30" s="1">
        <f t="shared" si="6"/>
        <v>-4.5</v>
      </c>
      <c r="M30" s="1">
        <f t="shared" si="7"/>
        <v>0.19223572402239389</v>
      </c>
      <c r="N30" s="1">
        <f t="shared" si="8"/>
        <v>-23.408760379396426</v>
      </c>
      <c r="O30" t="s">
        <v>76</v>
      </c>
    </row>
    <row r="31" spans="1:15" x14ac:dyDescent="0.35">
      <c r="A31" s="12">
        <v>21</v>
      </c>
      <c r="B31" s="11" t="s">
        <v>56</v>
      </c>
      <c r="C31" s="10">
        <v>14.2</v>
      </c>
      <c r="D31" s="9" t="s">
        <v>137</v>
      </c>
      <c r="E31" s="8" t="str">
        <f t="shared" si="0"/>
        <v>Significantly Different</v>
      </c>
      <c r="G31">
        <f t="shared" si="1"/>
        <v>14.2</v>
      </c>
      <c r="H31">
        <f t="shared" si="2"/>
        <v>6</v>
      </c>
      <c r="I31" t="str">
        <f t="shared" si="3"/>
        <v>+/-</v>
      </c>
      <c r="J31" t="str">
        <f t="shared" si="4"/>
        <v>1.2</v>
      </c>
      <c r="K31" s="1">
        <f t="shared" si="5"/>
        <v>0.72948328267477203</v>
      </c>
      <c r="L31" s="1">
        <f t="shared" si="6"/>
        <v>-4</v>
      </c>
      <c r="M31" s="1">
        <f t="shared" si="7"/>
        <v>0.73201182849801194</v>
      </c>
      <c r="N31" s="1">
        <f t="shared" si="8"/>
        <v>-5.4643925743760899</v>
      </c>
      <c r="O31" t="s">
        <v>41</v>
      </c>
    </row>
    <row r="32" spans="1:15" x14ac:dyDescent="0.35">
      <c r="A32" s="12">
        <v>22</v>
      </c>
      <c r="B32" s="11" t="s">
        <v>73</v>
      </c>
      <c r="C32" s="10">
        <v>14</v>
      </c>
      <c r="D32" s="9" t="s">
        <v>129</v>
      </c>
      <c r="E32" s="8" t="str">
        <f t="shared" si="0"/>
        <v>Significantly Different</v>
      </c>
      <c r="G32">
        <f t="shared" si="1"/>
        <v>14</v>
      </c>
      <c r="H32">
        <f t="shared" si="2"/>
        <v>6</v>
      </c>
      <c r="I32" t="str">
        <f t="shared" si="3"/>
        <v>+/-</v>
      </c>
      <c r="J32" t="str">
        <f t="shared" si="4"/>
        <v>1.1</v>
      </c>
      <c r="K32" s="1">
        <f t="shared" si="5"/>
        <v>0.66869300911854113</v>
      </c>
      <c r="L32" s="1">
        <f t="shared" si="6"/>
        <v>-3.8000000000000007</v>
      </c>
      <c r="M32" s="1">
        <f t="shared" si="7"/>
        <v>0.67145051776214359</v>
      </c>
      <c r="N32" s="1">
        <f t="shared" si="8"/>
        <v>-5.6593894851178339</v>
      </c>
      <c r="O32" t="s">
        <v>70</v>
      </c>
    </row>
    <row r="33" spans="1:15" x14ac:dyDescent="0.35">
      <c r="A33" s="12">
        <v>23</v>
      </c>
      <c r="B33" s="11" t="s">
        <v>35</v>
      </c>
      <c r="C33" s="10">
        <v>13.6</v>
      </c>
      <c r="D33" s="9" t="s">
        <v>121</v>
      </c>
      <c r="E33" s="8" t="str">
        <f t="shared" si="0"/>
        <v>Significantly Different</v>
      </c>
      <c r="G33">
        <f t="shared" si="1"/>
        <v>13.6</v>
      </c>
      <c r="H33">
        <f t="shared" si="2"/>
        <v>6</v>
      </c>
      <c r="I33" t="str">
        <f t="shared" si="3"/>
        <v>+/-</v>
      </c>
      <c r="J33" t="str">
        <f t="shared" si="4"/>
        <v>0.8</v>
      </c>
      <c r="K33" s="1">
        <f t="shared" si="5"/>
        <v>0.48632218844984804</v>
      </c>
      <c r="L33" s="1">
        <f t="shared" si="6"/>
        <v>-3.4000000000000004</v>
      </c>
      <c r="M33" s="1">
        <f t="shared" si="7"/>
        <v>0.49010685399991183</v>
      </c>
      <c r="N33" s="1">
        <f t="shared" si="8"/>
        <v>-6.9372627055744296</v>
      </c>
      <c r="O33" t="s">
        <v>75</v>
      </c>
    </row>
    <row r="34" spans="1:15" x14ac:dyDescent="0.35">
      <c r="A34" s="12">
        <v>24</v>
      </c>
      <c r="B34" s="11" t="s">
        <v>62</v>
      </c>
      <c r="C34" s="10">
        <v>13.3</v>
      </c>
      <c r="D34" s="9" t="s">
        <v>140</v>
      </c>
      <c r="E34" s="8" t="str">
        <f t="shared" si="0"/>
        <v>Not Significantly Different</v>
      </c>
      <c r="G34">
        <f t="shared" si="1"/>
        <v>13.3</v>
      </c>
      <c r="H34">
        <f t="shared" si="2"/>
        <v>6</v>
      </c>
      <c r="I34" t="str">
        <f t="shared" si="3"/>
        <v>+/-</v>
      </c>
      <c r="J34" t="str">
        <f t="shared" si="4"/>
        <v>5.3</v>
      </c>
      <c r="K34" s="1">
        <f t="shared" si="5"/>
        <v>3.2218844984802431</v>
      </c>
      <c r="L34" s="1">
        <f t="shared" si="6"/>
        <v>-3.1000000000000014</v>
      </c>
      <c r="M34" s="1">
        <f t="shared" si="7"/>
        <v>3.222457940595397</v>
      </c>
      <c r="N34" s="1">
        <f t="shared" si="8"/>
        <v>-0.96199859149355738</v>
      </c>
      <c r="O34" t="s">
        <v>74</v>
      </c>
    </row>
    <row r="35" spans="1:15" x14ac:dyDescent="0.35">
      <c r="A35" s="12">
        <v>25</v>
      </c>
      <c r="B35" s="11" t="s">
        <v>47</v>
      </c>
      <c r="C35" s="10">
        <v>12.9</v>
      </c>
      <c r="D35" s="9" t="s">
        <v>30</v>
      </c>
      <c r="E35" s="8" t="str">
        <f t="shared" si="0"/>
        <v>Significantly Different</v>
      </c>
      <c r="G35">
        <f t="shared" si="1"/>
        <v>12.9</v>
      </c>
      <c r="H35">
        <f t="shared" si="2"/>
        <v>6</v>
      </c>
      <c r="I35" t="str">
        <f t="shared" si="3"/>
        <v>+/-</v>
      </c>
      <c r="J35" t="str">
        <f t="shared" si="4"/>
        <v>0.5</v>
      </c>
      <c r="K35" s="1">
        <f t="shared" si="5"/>
        <v>0.303951367781155</v>
      </c>
      <c r="L35" s="1">
        <f t="shared" si="6"/>
        <v>-2.7000000000000011</v>
      </c>
      <c r="M35" s="1">
        <f t="shared" si="7"/>
        <v>0.30997079109986531</v>
      </c>
      <c r="N35" s="1">
        <f t="shared" si="8"/>
        <v>-8.7104981421624483</v>
      </c>
      <c r="O35" t="s">
        <v>51</v>
      </c>
    </row>
    <row r="36" spans="1:15" x14ac:dyDescent="0.35">
      <c r="A36" s="12">
        <v>26</v>
      </c>
      <c r="B36" s="11" t="s">
        <v>63</v>
      </c>
      <c r="C36" s="10">
        <v>12</v>
      </c>
      <c r="D36" s="9" t="s">
        <v>25</v>
      </c>
      <c r="E36" s="8" t="str">
        <f t="shared" si="0"/>
        <v>Significantly Different</v>
      </c>
      <c r="G36">
        <f t="shared" si="1"/>
        <v>12</v>
      </c>
      <c r="H36">
        <f t="shared" si="2"/>
        <v>6</v>
      </c>
      <c r="I36" t="str">
        <f t="shared" si="3"/>
        <v>+/-</v>
      </c>
      <c r="J36" t="str">
        <f t="shared" si="4"/>
        <v>0.7</v>
      </c>
      <c r="K36" s="1">
        <f t="shared" si="5"/>
        <v>0.42553191489361697</v>
      </c>
      <c r="L36" s="1">
        <f t="shared" si="6"/>
        <v>-1.8000000000000007</v>
      </c>
      <c r="M36" s="1">
        <f t="shared" si="7"/>
        <v>0.42985214661796195</v>
      </c>
      <c r="N36" s="1">
        <f t="shared" si="8"/>
        <v>-4.187486358186737</v>
      </c>
      <c r="O36" t="s">
        <v>71</v>
      </c>
    </row>
    <row r="37" spans="1:15" x14ac:dyDescent="0.35">
      <c r="A37" s="12">
        <v>27</v>
      </c>
      <c r="B37" s="11" t="s">
        <v>67</v>
      </c>
      <c r="C37" s="10">
        <v>11.8</v>
      </c>
      <c r="D37" s="9" t="s">
        <v>135</v>
      </c>
      <c r="E37" s="8" t="str">
        <f t="shared" si="0"/>
        <v>Not Significantly Different</v>
      </c>
      <c r="G37">
        <f t="shared" si="1"/>
        <v>11.8</v>
      </c>
      <c r="H37">
        <f t="shared" si="2"/>
        <v>6</v>
      </c>
      <c r="I37" t="str">
        <f t="shared" si="3"/>
        <v>+/-</v>
      </c>
      <c r="J37" t="str">
        <f t="shared" si="4"/>
        <v>1.6</v>
      </c>
      <c r="K37" s="1">
        <f t="shared" si="5"/>
        <v>0.97264437689969607</v>
      </c>
      <c r="L37" s="1">
        <f t="shared" si="6"/>
        <v>-1.6000000000000014</v>
      </c>
      <c r="M37" s="1">
        <f t="shared" si="7"/>
        <v>0.97454222139096647</v>
      </c>
      <c r="N37" s="1">
        <f t="shared" si="8"/>
        <v>-1.641796491604353</v>
      </c>
      <c r="O37" t="s">
        <v>69</v>
      </c>
    </row>
    <row r="38" spans="1:15" x14ac:dyDescent="0.35">
      <c r="A38" s="12">
        <v>28</v>
      </c>
      <c r="B38" s="11" t="s">
        <v>78</v>
      </c>
      <c r="C38" s="10">
        <v>11.6</v>
      </c>
      <c r="D38" s="9" t="s">
        <v>139</v>
      </c>
      <c r="E38" s="8" t="str">
        <f t="shared" si="0"/>
        <v>Not Significantly Different</v>
      </c>
      <c r="G38">
        <f t="shared" si="1"/>
        <v>11.6</v>
      </c>
      <c r="H38">
        <f t="shared" si="2"/>
        <v>6</v>
      </c>
      <c r="I38" t="str">
        <f t="shared" si="3"/>
        <v>+/-</v>
      </c>
      <c r="J38" t="str">
        <f t="shared" si="4"/>
        <v>1.5</v>
      </c>
      <c r="K38" s="1">
        <f t="shared" si="5"/>
        <v>0.91185410334346506</v>
      </c>
      <c r="L38" s="1">
        <f t="shared" si="6"/>
        <v>-1.4000000000000004</v>
      </c>
      <c r="M38" s="1">
        <f t="shared" si="7"/>
        <v>0.91387819929318592</v>
      </c>
      <c r="N38" s="1">
        <f t="shared" si="8"/>
        <v>-1.531932812362514</v>
      </c>
      <c r="O38" t="s">
        <v>68</v>
      </c>
    </row>
    <row r="39" spans="1:15" x14ac:dyDescent="0.35">
      <c r="A39" s="12">
        <v>29</v>
      </c>
      <c r="B39" s="11" t="s">
        <v>48</v>
      </c>
      <c r="C39" s="10">
        <v>11</v>
      </c>
      <c r="D39" s="9" t="s">
        <v>138</v>
      </c>
      <c r="E39" s="8" t="str">
        <f t="shared" si="0"/>
        <v>Not Significantly Different</v>
      </c>
      <c r="G39">
        <f t="shared" si="1"/>
        <v>11</v>
      </c>
      <c r="H39">
        <f t="shared" si="2"/>
        <v>6</v>
      </c>
      <c r="I39" t="str">
        <f t="shared" si="3"/>
        <v>+/-</v>
      </c>
      <c r="J39" t="str">
        <f t="shared" si="4"/>
        <v>3.9</v>
      </c>
      <c r="K39" s="1">
        <f t="shared" si="5"/>
        <v>2.3708206686930091</v>
      </c>
      <c r="L39" s="1">
        <f t="shared" si="6"/>
        <v>-0.80000000000000071</v>
      </c>
      <c r="M39" s="1">
        <f t="shared" si="7"/>
        <v>2.3715999031162505</v>
      </c>
      <c r="N39" s="1">
        <f t="shared" si="8"/>
        <v>-0.33732502642996881</v>
      </c>
      <c r="O39" t="s">
        <v>44</v>
      </c>
    </row>
    <row r="40" spans="1:15" x14ac:dyDescent="0.35">
      <c r="A40" s="12">
        <v>30</v>
      </c>
      <c r="B40" s="11" t="s">
        <v>79</v>
      </c>
      <c r="C40" s="10">
        <v>10.8</v>
      </c>
      <c r="D40" s="9" t="s">
        <v>137</v>
      </c>
      <c r="E40" s="8" t="str">
        <f t="shared" si="0"/>
        <v>Not Significantly Different</v>
      </c>
      <c r="G40">
        <f t="shared" si="1"/>
        <v>10.8</v>
      </c>
      <c r="H40">
        <f t="shared" si="2"/>
        <v>6</v>
      </c>
      <c r="I40" t="str">
        <f t="shared" si="3"/>
        <v>+/-</v>
      </c>
      <c r="J40" t="str">
        <f t="shared" si="4"/>
        <v>1.2</v>
      </c>
      <c r="K40" s="1">
        <f t="shared" si="5"/>
        <v>0.72948328267477203</v>
      </c>
      <c r="L40" s="1">
        <f t="shared" si="6"/>
        <v>-0.60000000000000142</v>
      </c>
      <c r="M40" s="1">
        <f t="shared" si="7"/>
        <v>0.73201182849801194</v>
      </c>
      <c r="N40" s="1">
        <f t="shared" si="8"/>
        <v>-0.81965888615641536</v>
      </c>
      <c r="O40" t="s">
        <v>66</v>
      </c>
    </row>
    <row r="41" spans="1:15" x14ac:dyDescent="0.35">
      <c r="A41" s="12">
        <v>31</v>
      </c>
      <c r="B41" s="11" t="s">
        <v>61</v>
      </c>
      <c r="C41" s="10">
        <v>10.4</v>
      </c>
      <c r="D41" s="9" t="s">
        <v>136</v>
      </c>
      <c r="E41" s="8" t="str">
        <f t="shared" si="0"/>
        <v>Not Significantly Different</v>
      </c>
      <c r="G41">
        <f t="shared" si="1"/>
        <v>10.4</v>
      </c>
      <c r="H41">
        <f t="shared" si="2"/>
        <v>6</v>
      </c>
      <c r="I41" t="str">
        <f t="shared" si="3"/>
        <v>+/-</v>
      </c>
      <c r="J41" t="str">
        <f t="shared" si="4"/>
        <v>1.9</v>
      </c>
      <c r="K41" s="1">
        <f t="shared" si="5"/>
        <v>1.1550151975683889</v>
      </c>
      <c r="L41" s="1">
        <f t="shared" si="6"/>
        <v>-0.20000000000000107</v>
      </c>
      <c r="M41" s="1">
        <f t="shared" si="7"/>
        <v>1.1566138352851334</v>
      </c>
      <c r="N41" s="1">
        <f t="shared" si="8"/>
        <v>-0.17291856097389344</v>
      </c>
      <c r="O41" t="s">
        <v>47</v>
      </c>
    </row>
    <row r="42" spans="1:15" x14ac:dyDescent="0.35">
      <c r="A42" s="12">
        <v>32</v>
      </c>
      <c r="B42" s="11" t="s">
        <v>51</v>
      </c>
      <c r="C42" s="10">
        <v>9.8000000000000007</v>
      </c>
      <c r="D42" s="9" t="s">
        <v>135</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9.8000000000000007</v>
      </c>
      <c r="H42">
        <f t="shared" ref="H42:H62" si="11">LEN(TRIM(D42))</f>
        <v>6</v>
      </c>
      <c r="I42" t="str">
        <f t="shared" ref="I42:I73" si="12">IF(H42&gt;=3,MID(TRIM(D42),1,3),"NO")</f>
        <v>+/-</v>
      </c>
      <c r="J42" t="str">
        <f t="shared" ref="J42:J73" si="13">IF(TRIM(I42)="+/-",MID(TRIM(D42),4,H42-3),D42)</f>
        <v>1.6</v>
      </c>
      <c r="K42" s="1">
        <f t="shared" ref="K42:K73" si="14">IF(TRIM(J42)="*****",0,IF(ISERROR(VALUE(J42)),"NA",VALUE(J42/$I$4)))</f>
        <v>0.97264437689969607</v>
      </c>
      <c r="L42" s="1">
        <f t="shared" ref="L42:L62" si="15">IF(AND(ISNUMBER(G42),ISNUMBER($I$6)),$I$6-G42,"N/A")</f>
        <v>0.39999999999999858</v>
      </c>
      <c r="M42" s="1">
        <f t="shared" ref="M42:M62" si="16">IF(AND(ISNUMBER(K42),ISNUMBER($I$7)),SQRT(K42^2+($I$7)^2),"N/A")</f>
        <v>0.97454222139096647</v>
      </c>
      <c r="N42" s="1">
        <f t="shared" ref="N42:N73" si="17">IF(AND(ISNUMBER(L42),ISNUMBER(M42),M42&lt;&gt;0),L42/M42,"NA")</f>
        <v>0.41044912290108643</v>
      </c>
      <c r="O42" t="s">
        <v>36</v>
      </c>
    </row>
    <row r="43" spans="1:15" x14ac:dyDescent="0.35">
      <c r="A43" s="12">
        <v>32</v>
      </c>
      <c r="B43" s="11" t="s">
        <v>46</v>
      </c>
      <c r="C43" s="10">
        <v>9.8000000000000007</v>
      </c>
      <c r="D43" s="9" t="s">
        <v>129</v>
      </c>
      <c r="E43" s="8" t="str">
        <f t="shared" si="9"/>
        <v>Not Significantly Different</v>
      </c>
      <c r="G43">
        <f t="shared" si="10"/>
        <v>9.8000000000000007</v>
      </c>
      <c r="H43">
        <f t="shared" si="11"/>
        <v>6</v>
      </c>
      <c r="I43" t="str">
        <f t="shared" si="12"/>
        <v>+/-</v>
      </c>
      <c r="J43" t="str">
        <f t="shared" si="13"/>
        <v>1.1</v>
      </c>
      <c r="K43" s="1">
        <f t="shared" si="14"/>
        <v>0.66869300911854113</v>
      </c>
      <c r="L43" s="1">
        <f t="shared" si="15"/>
        <v>0.39999999999999858</v>
      </c>
      <c r="M43" s="1">
        <f t="shared" si="16"/>
        <v>0.67145051776214359</v>
      </c>
      <c r="N43" s="1">
        <f t="shared" si="17"/>
        <v>0.59572520895976977</v>
      </c>
      <c r="O43" t="s">
        <v>49</v>
      </c>
    </row>
    <row r="44" spans="1:15" x14ac:dyDescent="0.35">
      <c r="A44" s="12">
        <v>34</v>
      </c>
      <c r="B44" s="11" t="s">
        <v>80</v>
      </c>
      <c r="C44" s="10">
        <v>9.4</v>
      </c>
      <c r="D44" s="9" t="s">
        <v>118</v>
      </c>
      <c r="E44" s="8" t="str">
        <f t="shared" si="9"/>
        <v>Not Significantly Different</v>
      </c>
      <c r="G44">
        <f t="shared" si="10"/>
        <v>9.4</v>
      </c>
      <c r="H44">
        <f t="shared" si="11"/>
        <v>6</v>
      </c>
      <c r="I44" t="str">
        <f t="shared" si="12"/>
        <v>+/-</v>
      </c>
      <c r="J44" t="str">
        <f t="shared" si="13"/>
        <v>0.9</v>
      </c>
      <c r="K44" s="1">
        <f t="shared" si="14"/>
        <v>0.54711246200607899</v>
      </c>
      <c r="L44" s="1">
        <f t="shared" si="15"/>
        <v>0.79999999999999893</v>
      </c>
      <c r="M44" s="1">
        <f t="shared" si="16"/>
        <v>0.55047933970440222</v>
      </c>
      <c r="N44" s="1">
        <f t="shared" si="17"/>
        <v>1.4532788831449786</v>
      </c>
      <c r="O44" t="s">
        <v>63</v>
      </c>
    </row>
    <row r="45" spans="1:15" x14ac:dyDescent="0.35">
      <c r="A45" s="12">
        <v>35</v>
      </c>
      <c r="B45" s="11" t="s">
        <v>53</v>
      </c>
      <c r="C45" s="10">
        <v>9</v>
      </c>
      <c r="D45" s="9" t="s">
        <v>27</v>
      </c>
      <c r="E45" s="8" t="str">
        <f t="shared" si="9"/>
        <v>Significantly Different</v>
      </c>
      <c r="G45">
        <f t="shared" si="10"/>
        <v>9</v>
      </c>
      <c r="H45">
        <f t="shared" si="11"/>
        <v>6</v>
      </c>
      <c r="I45" t="str">
        <f t="shared" si="12"/>
        <v>+/-</v>
      </c>
      <c r="J45" t="str">
        <f t="shared" si="13"/>
        <v>0.3</v>
      </c>
      <c r="K45" s="1">
        <f t="shared" si="14"/>
        <v>0.18237082066869301</v>
      </c>
      <c r="L45" s="1">
        <f t="shared" si="15"/>
        <v>1.1999999999999993</v>
      </c>
      <c r="M45" s="1">
        <f t="shared" si="16"/>
        <v>0.19223572402239389</v>
      </c>
      <c r="N45" s="1">
        <f t="shared" si="17"/>
        <v>6.242336101172377</v>
      </c>
      <c r="O45" t="s">
        <v>62</v>
      </c>
    </row>
    <row r="46" spans="1:15" x14ac:dyDescent="0.35">
      <c r="A46" s="12">
        <v>35</v>
      </c>
      <c r="B46" s="11" t="s">
        <v>74</v>
      </c>
      <c r="C46" s="10">
        <v>9</v>
      </c>
      <c r="D46" s="9" t="s">
        <v>25</v>
      </c>
      <c r="E46" s="8" t="str">
        <f t="shared" si="9"/>
        <v>Significantly Different</v>
      </c>
      <c r="G46">
        <f t="shared" si="10"/>
        <v>9</v>
      </c>
      <c r="H46">
        <f t="shared" si="11"/>
        <v>6</v>
      </c>
      <c r="I46" t="str">
        <f t="shared" si="12"/>
        <v>+/-</v>
      </c>
      <c r="J46" t="str">
        <f t="shared" si="13"/>
        <v>0.7</v>
      </c>
      <c r="K46" s="1">
        <f t="shared" si="14"/>
        <v>0.42553191489361697</v>
      </c>
      <c r="L46" s="1">
        <f t="shared" si="15"/>
        <v>1.1999999999999993</v>
      </c>
      <c r="M46" s="1">
        <f t="shared" si="16"/>
        <v>0.42985214661796195</v>
      </c>
      <c r="N46" s="1">
        <f t="shared" si="17"/>
        <v>2.7916575721244885</v>
      </c>
      <c r="O46" t="s">
        <v>60</v>
      </c>
    </row>
    <row r="47" spans="1:15" x14ac:dyDescent="0.35">
      <c r="A47" s="12">
        <v>37</v>
      </c>
      <c r="B47" s="11" t="s">
        <v>55</v>
      </c>
      <c r="C47" s="10">
        <v>8.9</v>
      </c>
      <c r="D47" s="9" t="s">
        <v>134</v>
      </c>
      <c r="E47" s="8" t="str">
        <f t="shared" si="9"/>
        <v>Not Significantly Different</v>
      </c>
      <c r="G47">
        <f t="shared" si="10"/>
        <v>8.9</v>
      </c>
      <c r="H47">
        <f t="shared" si="11"/>
        <v>6</v>
      </c>
      <c r="I47" t="str">
        <f t="shared" si="12"/>
        <v>+/-</v>
      </c>
      <c r="J47" t="str">
        <f t="shared" si="13"/>
        <v>1.3</v>
      </c>
      <c r="K47" s="1">
        <f t="shared" si="14"/>
        <v>0.79027355623100304</v>
      </c>
      <c r="L47" s="1">
        <f t="shared" si="15"/>
        <v>1.2999999999999989</v>
      </c>
      <c r="M47" s="1">
        <f t="shared" si="16"/>
        <v>0.79260819516141623</v>
      </c>
      <c r="N47" s="1">
        <f t="shared" si="17"/>
        <v>1.6401546286501003</v>
      </c>
      <c r="O47" t="s">
        <v>58</v>
      </c>
    </row>
    <row r="48" spans="1:15" x14ac:dyDescent="0.35">
      <c r="A48" s="12">
        <v>37</v>
      </c>
      <c r="B48" s="11" t="s">
        <v>42</v>
      </c>
      <c r="C48" s="10">
        <v>8.9</v>
      </c>
      <c r="D48" s="9" t="s">
        <v>129</v>
      </c>
      <c r="E48" s="8" t="str">
        <f t="shared" si="9"/>
        <v>Significantly Different</v>
      </c>
      <c r="G48">
        <f t="shared" si="10"/>
        <v>8.9</v>
      </c>
      <c r="H48">
        <f t="shared" si="11"/>
        <v>6</v>
      </c>
      <c r="I48" t="str">
        <f t="shared" si="12"/>
        <v>+/-</v>
      </c>
      <c r="J48" t="str">
        <f t="shared" si="13"/>
        <v>1.1</v>
      </c>
      <c r="K48" s="1">
        <f t="shared" si="14"/>
        <v>0.66869300911854113</v>
      </c>
      <c r="L48" s="1">
        <f t="shared" si="15"/>
        <v>1.2999999999999989</v>
      </c>
      <c r="M48" s="1">
        <f t="shared" si="16"/>
        <v>0.67145051776214359</v>
      </c>
      <c r="N48" s="1">
        <f t="shared" si="17"/>
        <v>1.936106929119257</v>
      </c>
      <c r="O48" t="s">
        <v>56</v>
      </c>
    </row>
    <row r="49" spans="1:15" x14ac:dyDescent="0.35">
      <c r="A49" s="12">
        <v>39</v>
      </c>
      <c r="B49" s="11" t="s">
        <v>37</v>
      </c>
      <c r="C49" s="10">
        <v>8.8000000000000007</v>
      </c>
      <c r="D49" s="9" t="s">
        <v>109</v>
      </c>
      <c r="E49" s="8" t="str">
        <f t="shared" si="9"/>
        <v>Significantly Different</v>
      </c>
      <c r="G49">
        <f t="shared" si="10"/>
        <v>8.8000000000000007</v>
      </c>
      <c r="H49">
        <f t="shared" si="11"/>
        <v>6</v>
      </c>
      <c r="I49" t="str">
        <f t="shared" si="12"/>
        <v>+/-</v>
      </c>
      <c r="J49" t="str">
        <f t="shared" si="13"/>
        <v>0.6</v>
      </c>
      <c r="K49" s="1">
        <f t="shared" si="14"/>
        <v>0.36474164133738601</v>
      </c>
      <c r="L49" s="1">
        <f t="shared" si="15"/>
        <v>1.3999999999999986</v>
      </c>
      <c r="M49" s="1">
        <f t="shared" si="16"/>
        <v>0.36977279819442066</v>
      </c>
      <c r="N49" s="1">
        <f t="shared" si="17"/>
        <v>3.7861086776423742</v>
      </c>
      <c r="O49" t="s">
        <v>54</v>
      </c>
    </row>
    <row r="50" spans="1:15" x14ac:dyDescent="0.35">
      <c r="A50" s="12">
        <v>40</v>
      </c>
      <c r="B50" s="11" t="s">
        <v>41</v>
      </c>
      <c r="C50" s="10">
        <v>8.6</v>
      </c>
      <c r="D50" s="9" t="s">
        <v>30</v>
      </c>
      <c r="E50" s="8" t="str">
        <f t="shared" si="9"/>
        <v>Significantly Different</v>
      </c>
      <c r="G50">
        <f t="shared" si="10"/>
        <v>8.6</v>
      </c>
      <c r="H50">
        <f t="shared" si="11"/>
        <v>6</v>
      </c>
      <c r="I50" t="str">
        <f t="shared" si="12"/>
        <v>+/-</v>
      </c>
      <c r="J50" t="str">
        <f t="shared" si="13"/>
        <v>0.5</v>
      </c>
      <c r="K50" s="1">
        <f t="shared" si="14"/>
        <v>0.303951367781155</v>
      </c>
      <c r="L50" s="1">
        <f t="shared" si="15"/>
        <v>1.5999999999999996</v>
      </c>
      <c r="M50" s="1">
        <f t="shared" si="16"/>
        <v>0.30997079109986531</v>
      </c>
      <c r="N50" s="1">
        <f t="shared" si="17"/>
        <v>5.161776676837003</v>
      </c>
      <c r="O50" t="s">
        <v>52</v>
      </c>
    </row>
    <row r="51" spans="1:15" x14ac:dyDescent="0.35">
      <c r="A51" s="12">
        <v>41</v>
      </c>
      <c r="B51" s="11" t="s">
        <v>57</v>
      </c>
      <c r="C51" s="10">
        <v>8</v>
      </c>
      <c r="D51" s="9" t="s">
        <v>109</v>
      </c>
      <c r="E51" s="8" t="str">
        <f t="shared" si="9"/>
        <v>Significantly Different</v>
      </c>
      <c r="G51">
        <f t="shared" si="10"/>
        <v>8</v>
      </c>
      <c r="H51">
        <f t="shared" si="11"/>
        <v>6</v>
      </c>
      <c r="I51" t="str">
        <f t="shared" si="12"/>
        <v>+/-</v>
      </c>
      <c r="J51" t="str">
        <f t="shared" si="13"/>
        <v>0.6</v>
      </c>
      <c r="K51" s="1">
        <f t="shared" si="14"/>
        <v>0.36474164133738601</v>
      </c>
      <c r="L51" s="1">
        <f t="shared" si="15"/>
        <v>2.1999999999999993</v>
      </c>
      <c r="M51" s="1">
        <f t="shared" si="16"/>
        <v>0.36977279819442066</v>
      </c>
      <c r="N51" s="1">
        <f t="shared" si="17"/>
        <v>5.9495993505808782</v>
      </c>
      <c r="O51" t="s">
        <v>50</v>
      </c>
    </row>
    <row r="52" spans="1:15" x14ac:dyDescent="0.35">
      <c r="A52" s="12">
        <v>42</v>
      </c>
      <c r="B52" s="11" t="s">
        <v>68</v>
      </c>
      <c r="C52" s="10">
        <v>7.9</v>
      </c>
      <c r="D52" s="9" t="s">
        <v>135</v>
      </c>
      <c r="E52" s="8" t="str">
        <f t="shared" si="9"/>
        <v>Significantly Different</v>
      </c>
      <c r="G52">
        <f t="shared" si="10"/>
        <v>7.9</v>
      </c>
      <c r="H52">
        <f t="shared" si="11"/>
        <v>6</v>
      </c>
      <c r="I52" t="str">
        <f t="shared" si="12"/>
        <v>+/-</v>
      </c>
      <c r="J52" t="str">
        <f t="shared" si="13"/>
        <v>1.6</v>
      </c>
      <c r="K52" s="1">
        <f t="shared" si="14"/>
        <v>0.97264437689969607</v>
      </c>
      <c r="L52" s="1">
        <f t="shared" si="15"/>
        <v>2.2999999999999989</v>
      </c>
      <c r="M52" s="1">
        <f t="shared" si="16"/>
        <v>0.97454222139096647</v>
      </c>
      <c r="N52" s="1">
        <f t="shared" si="17"/>
        <v>2.3600824566812544</v>
      </c>
      <c r="O52" t="s">
        <v>48</v>
      </c>
    </row>
    <row r="53" spans="1:15" x14ac:dyDescent="0.35">
      <c r="A53" s="12">
        <v>43</v>
      </c>
      <c r="B53" s="11" t="s">
        <v>45</v>
      </c>
      <c r="C53" s="10">
        <v>7.6</v>
      </c>
      <c r="D53" s="9" t="s">
        <v>30</v>
      </c>
      <c r="E53" s="8" t="str">
        <f t="shared" si="9"/>
        <v>Significantly Different</v>
      </c>
      <c r="G53">
        <f t="shared" si="10"/>
        <v>7.6</v>
      </c>
      <c r="H53">
        <f t="shared" si="11"/>
        <v>6</v>
      </c>
      <c r="I53" t="str">
        <f t="shared" si="12"/>
        <v>+/-</v>
      </c>
      <c r="J53" t="str">
        <f t="shared" si="13"/>
        <v>0.5</v>
      </c>
      <c r="K53" s="1">
        <f t="shared" si="14"/>
        <v>0.303951367781155</v>
      </c>
      <c r="L53" s="1">
        <f t="shared" si="15"/>
        <v>2.5999999999999996</v>
      </c>
      <c r="M53" s="1">
        <f t="shared" si="16"/>
        <v>0.30997079109986531</v>
      </c>
      <c r="N53" s="1">
        <f t="shared" si="17"/>
        <v>8.38788709986013</v>
      </c>
      <c r="O53" t="s">
        <v>46</v>
      </c>
    </row>
    <row r="54" spans="1:15" x14ac:dyDescent="0.35">
      <c r="A54" s="12">
        <v>44</v>
      </c>
      <c r="B54" s="11" t="s">
        <v>36</v>
      </c>
      <c r="C54" s="10">
        <v>7.4</v>
      </c>
      <c r="D54" s="9" t="s">
        <v>134</v>
      </c>
      <c r="E54" s="8" t="str">
        <f t="shared" si="9"/>
        <v>Significantly Different</v>
      </c>
      <c r="G54">
        <f t="shared" si="10"/>
        <v>7.4</v>
      </c>
      <c r="H54">
        <f t="shared" si="11"/>
        <v>6</v>
      </c>
      <c r="I54" t="str">
        <f t="shared" si="12"/>
        <v>+/-</v>
      </c>
      <c r="J54" t="str">
        <f t="shared" si="13"/>
        <v>1.3</v>
      </c>
      <c r="K54" s="1">
        <f t="shared" si="14"/>
        <v>0.79027355623100304</v>
      </c>
      <c r="L54" s="1">
        <f t="shared" si="15"/>
        <v>2.7999999999999989</v>
      </c>
      <c r="M54" s="1">
        <f t="shared" si="16"/>
        <v>0.79260819516141623</v>
      </c>
      <c r="N54" s="1">
        <f t="shared" si="17"/>
        <v>3.5326407386309868</v>
      </c>
      <c r="O54" t="s">
        <v>39</v>
      </c>
    </row>
    <row r="55" spans="1:15" x14ac:dyDescent="0.35">
      <c r="A55" s="12">
        <v>45</v>
      </c>
      <c r="B55" s="11" t="s">
        <v>58</v>
      </c>
      <c r="C55" s="10">
        <v>7.3</v>
      </c>
      <c r="D55" s="9" t="s">
        <v>121</v>
      </c>
      <c r="E55" s="8" t="str">
        <f t="shared" si="9"/>
        <v>Significantly Different</v>
      </c>
      <c r="G55">
        <f t="shared" si="10"/>
        <v>7.3</v>
      </c>
      <c r="H55">
        <f t="shared" si="11"/>
        <v>6</v>
      </c>
      <c r="I55" t="str">
        <f t="shared" si="12"/>
        <v>+/-</v>
      </c>
      <c r="J55" t="str">
        <f t="shared" si="13"/>
        <v>0.8</v>
      </c>
      <c r="K55" s="1">
        <f t="shared" si="14"/>
        <v>0.48632218844984804</v>
      </c>
      <c r="L55" s="1">
        <f t="shared" si="15"/>
        <v>2.8999999999999995</v>
      </c>
      <c r="M55" s="1">
        <f t="shared" si="16"/>
        <v>0.49010685399991183</v>
      </c>
      <c r="N55" s="1">
        <f t="shared" si="17"/>
        <v>5.9170770135781883</v>
      </c>
      <c r="O55" t="s">
        <v>42</v>
      </c>
    </row>
    <row r="56" spans="1:15" x14ac:dyDescent="0.35">
      <c r="A56" s="12">
        <v>46</v>
      </c>
      <c r="B56" s="11" t="s">
        <v>77</v>
      </c>
      <c r="C56" s="10">
        <v>6.9</v>
      </c>
      <c r="D56" s="9" t="s">
        <v>122</v>
      </c>
      <c r="E56" s="8" t="str">
        <f t="shared" si="9"/>
        <v>Significantly Different</v>
      </c>
      <c r="G56">
        <f t="shared" si="10"/>
        <v>6.9</v>
      </c>
      <c r="H56">
        <f t="shared" si="11"/>
        <v>6</v>
      </c>
      <c r="I56" t="str">
        <f t="shared" si="12"/>
        <v>+/-</v>
      </c>
      <c r="J56" t="str">
        <f t="shared" si="13"/>
        <v>1.0</v>
      </c>
      <c r="K56" s="1">
        <f t="shared" si="14"/>
        <v>0.60790273556231</v>
      </c>
      <c r="L56" s="1">
        <f t="shared" si="15"/>
        <v>3.2999999999999989</v>
      </c>
      <c r="M56" s="1">
        <f t="shared" si="16"/>
        <v>0.61093468821403585</v>
      </c>
      <c r="N56" s="1">
        <f t="shared" si="17"/>
        <v>5.4015593870549248</v>
      </c>
      <c r="O56" t="s">
        <v>40</v>
      </c>
    </row>
    <row r="57" spans="1:15" x14ac:dyDescent="0.35">
      <c r="A57" s="12">
        <v>47</v>
      </c>
      <c r="B57" s="11" t="s">
        <v>44</v>
      </c>
      <c r="C57" s="10">
        <v>6.8</v>
      </c>
      <c r="D57" s="9" t="s">
        <v>109</v>
      </c>
      <c r="E57" s="8" t="str">
        <f t="shared" si="9"/>
        <v>Significantly Different</v>
      </c>
      <c r="G57">
        <f t="shared" si="10"/>
        <v>6.8</v>
      </c>
      <c r="H57">
        <f t="shared" si="11"/>
        <v>6</v>
      </c>
      <c r="I57" t="str">
        <f t="shared" si="12"/>
        <v>+/-</v>
      </c>
      <c r="J57" t="str">
        <f t="shared" si="13"/>
        <v>0.6</v>
      </c>
      <c r="K57" s="1">
        <f t="shared" si="14"/>
        <v>0.36474164133738601</v>
      </c>
      <c r="L57" s="1">
        <f t="shared" si="15"/>
        <v>3.3999999999999995</v>
      </c>
      <c r="M57" s="1">
        <f t="shared" si="16"/>
        <v>0.36977279819442066</v>
      </c>
      <c r="N57" s="1">
        <f t="shared" si="17"/>
        <v>9.1948353599886321</v>
      </c>
      <c r="O57" t="s">
        <v>37</v>
      </c>
    </row>
    <row r="58" spans="1:15" x14ac:dyDescent="0.35">
      <c r="A58" s="12">
        <v>48</v>
      </c>
      <c r="B58" s="11" t="s">
        <v>72</v>
      </c>
      <c r="C58" s="10">
        <v>6.5</v>
      </c>
      <c r="D58" s="9" t="s">
        <v>134</v>
      </c>
      <c r="E58" s="8" t="str">
        <f t="shared" si="9"/>
        <v>Significantly Different</v>
      </c>
      <c r="G58">
        <f t="shared" si="10"/>
        <v>6.5</v>
      </c>
      <c r="H58">
        <f t="shared" si="11"/>
        <v>6</v>
      </c>
      <c r="I58" t="str">
        <f t="shared" si="12"/>
        <v>+/-</v>
      </c>
      <c r="J58" t="str">
        <f t="shared" si="13"/>
        <v>1.3</v>
      </c>
      <c r="K58" s="1">
        <f t="shared" si="14"/>
        <v>0.79027355623100304</v>
      </c>
      <c r="L58" s="1">
        <f t="shared" si="15"/>
        <v>3.6999999999999993</v>
      </c>
      <c r="M58" s="1">
        <f t="shared" si="16"/>
        <v>0.79260819516141623</v>
      </c>
      <c r="N58" s="1">
        <f t="shared" si="17"/>
        <v>4.6681324046195192</v>
      </c>
      <c r="O58" t="s">
        <v>35</v>
      </c>
    </row>
    <row r="59" spans="1:15" x14ac:dyDescent="0.35">
      <c r="A59" s="12">
        <v>49</v>
      </c>
      <c r="B59" s="11" t="s">
        <v>34</v>
      </c>
      <c r="C59" s="10">
        <v>6.4</v>
      </c>
      <c r="D59" s="9" t="s">
        <v>38</v>
      </c>
      <c r="E59" s="8" t="str">
        <f t="shared" si="9"/>
        <v>Significantly Different</v>
      </c>
      <c r="G59">
        <f t="shared" si="10"/>
        <v>6.4</v>
      </c>
      <c r="H59">
        <f t="shared" si="11"/>
        <v>6</v>
      </c>
      <c r="I59" t="str">
        <f t="shared" si="12"/>
        <v>+/-</v>
      </c>
      <c r="J59" t="str">
        <f t="shared" si="13"/>
        <v>0.2</v>
      </c>
      <c r="K59" s="1">
        <f t="shared" si="14"/>
        <v>0.12158054711246201</v>
      </c>
      <c r="L59" s="1">
        <f t="shared" si="15"/>
        <v>3.7999999999999989</v>
      </c>
      <c r="M59" s="1">
        <f t="shared" si="16"/>
        <v>0.1359311840425404</v>
      </c>
      <c r="N59" s="1">
        <f t="shared" si="17"/>
        <v>27.955321854702365</v>
      </c>
      <c r="O59" t="s">
        <v>32</v>
      </c>
    </row>
    <row r="60" spans="1:15" x14ac:dyDescent="0.35">
      <c r="A60" s="12">
        <v>50</v>
      </c>
      <c r="B60" s="11" t="s">
        <v>28</v>
      </c>
      <c r="C60" s="10">
        <v>4.8</v>
      </c>
      <c r="D60" s="9" t="s">
        <v>109</v>
      </c>
      <c r="E60" s="8" t="str">
        <f t="shared" si="9"/>
        <v>Significantly Different</v>
      </c>
      <c r="G60">
        <f t="shared" si="10"/>
        <v>4.8</v>
      </c>
      <c r="H60">
        <f t="shared" si="11"/>
        <v>6</v>
      </c>
      <c r="I60" t="str">
        <f t="shared" si="12"/>
        <v>+/-</v>
      </c>
      <c r="J60" t="str">
        <f t="shared" si="13"/>
        <v>0.6</v>
      </c>
      <c r="K60" s="1">
        <f t="shared" si="14"/>
        <v>0.36474164133738601</v>
      </c>
      <c r="L60" s="1">
        <f t="shared" si="15"/>
        <v>5.3999999999999995</v>
      </c>
      <c r="M60" s="1">
        <f t="shared" si="16"/>
        <v>0.36977279819442066</v>
      </c>
      <c r="N60" s="1">
        <f t="shared" si="17"/>
        <v>14.603562042334886</v>
      </c>
      <c r="O60" t="s">
        <v>29</v>
      </c>
    </row>
    <row r="61" spans="1:15" x14ac:dyDescent="0.35">
      <c r="A61" s="12">
        <v>51</v>
      </c>
      <c r="B61" s="11" t="s">
        <v>39</v>
      </c>
      <c r="C61" s="10">
        <v>4.3</v>
      </c>
      <c r="D61" s="9" t="s">
        <v>38</v>
      </c>
      <c r="E61" s="8" t="str">
        <f t="shared" si="9"/>
        <v>Significantly Different</v>
      </c>
      <c r="G61">
        <f t="shared" si="10"/>
        <v>4.3</v>
      </c>
      <c r="H61">
        <f t="shared" si="11"/>
        <v>6</v>
      </c>
      <c r="I61" t="str">
        <f t="shared" si="12"/>
        <v>+/-</v>
      </c>
      <c r="J61" t="str">
        <f t="shared" si="13"/>
        <v>0.2</v>
      </c>
      <c r="K61" s="1">
        <f t="shared" si="14"/>
        <v>0.12158054711246201</v>
      </c>
      <c r="L61" s="1">
        <f t="shared" si="15"/>
        <v>5.8999999999999995</v>
      </c>
      <c r="M61" s="1">
        <f t="shared" si="16"/>
        <v>0.1359311840425404</v>
      </c>
      <c r="N61" s="1">
        <f t="shared" si="17"/>
        <v>43.40431551124842</v>
      </c>
      <c r="O61" t="s">
        <v>26</v>
      </c>
    </row>
    <row r="62" spans="1:15" ht="15" thickBot="1" x14ac:dyDescent="0.4">
      <c r="A62" s="7"/>
      <c r="B62" s="6" t="s">
        <v>24</v>
      </c>
      <c r="C62" s="5">
        <v>4.5</v>
      </c>
      <c r="D62" s="4" t="s">
        <v>133</v>
      </c>
      <c r="E62" s="3" t="str">
        <f t="shared" si="9"/>
        <v>Significantly Different</v>
      </c>
      <c r="G62">
        <f t="shared" si="10"/>
        <v>4.5</v>
      </c>
      <c r="H62">
        <f t="shared" si="11"/>
        <v>6</v>
      </c>
      <c r="I62" t="str">
        <f t="shared" si="12"/>
        <v>+/-</v>
      </c>
      <c r="J62" t="str">
        <f t="shared" si="13"/>
        <v>1.4</v>
      </c>
      <c r="K62" s="1">
        <f t="shared" si="14"/>
        <v>0.85106382978723394</v>
      </c>
      <c r="L62" s="1">
        <f t="shared" si="15"/>
        <v>5.6999999999999993</v>
      </c>
      <c r="M62" s="1">
        <f t="shared" si="16"/>
        <v>0.85323214879137987</v>
      </c>
      <c r="N62" s="1">
        <f t="shared" si="17"/>
        <v>6.6804796421163468</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x14ac:dyDescent="0.35">
      <c r="A72" s="37" t="s">
        <v>132</v>
      </c>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71:Z71"/>
    <mergeCell ref="A66:Z66"/>
    <mergeCell ref="A67:Z67"/>
    <mergeCell ref="A68:Z68"/>
    <mergeCell ref="A69:Z69"/>
    <mergeCell ref="A70:Z70"/>
  </mergeCells>
  <conditionalFormatting sqref="E10:E62">
    <cfRule type="cellIs" dxfId="394" priority="1" operator="equal">
      <formula>"OTHER ERROR"</formula>
    </cfRule>
    <cfRule type="cellIs" dxfId="393" priority="2" operator="equal">
      <formula>"Statistical Test not applicable"</formula>
    </cfRule>
    <cfRule type="cellIs" dxfId="392" priority="3" operator="equal">
      <formula>"Geography Selected"</formula>
    </cfRule>
  </conditionalFormatting>
  <conditionalFormatting sqref="E10:J62">
    <cfRule type="cellIs" dxfId="391" priority="4" operator="equal">
      <formula>"Not Significantly Different"</formula>
    </cfRule>
  </conditionalFormatting>
  <conditionalFormatting sqref="F10:J62">
    <cfRule type="cellIs" dxfId="39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900A85D7-F39D-4044-9D68-3A42886BAEB6}">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A1DEA80B-9CEA-41ED-B0CC-094086378FCF}"/>
    <hyperlink ref="A68" r:id="rId2" xr:uid="{E3A66300-E7AD-4330-919D-5AD0FA02962D}"/>
    <hyperlink ref="A66" r:id="rId3" xr:uid="{5F5CEDF2-2C05-4AD7-86E3-A4DE56B9E217}"/>
    <hyperlink ref="A67" r:id="rId4" xr:uid="{0F021684-5DFA-4133-A161-0EADBE2F330F}"/>
  </hyperlinks>
  <pageMargins left="0.7" right="0.7" top="0.75" bottom="0.75" header="0.3" footer="0.3"/>
  <pageSetup orientation="portrait" r:id="rId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D8DA2-37FD-45C9-8004-F9D9C863D535}">
  <dimension ref="A1:Z82"/>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162</v>
      </c>
    </row>
    <row r="2" spans="1:16" x14ac:dyDescent="0.35">
      <c r="A2" s="26" t="s">
        <v>106</v>
      </c>
      <c r="B2" t="s">
        <v>161</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31.1</v>
      </c>
      <c r="C6" t="s">
        <v>100</v>
      </c>
      <c r="H6" s="14" t="s">
        <v>99</v>
      </c>
      <c r="I6">
        <f>VLOOKUP($B$4,$B$9:$K$62,6,FALSE)</f>
        <v>31.1</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31.1</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31.1</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28</v>
      </c>
      <c r="C11" s="10">
        <v>75.599999999999994</v>
      </c>
      <c r="D11" s="13" t="s">
        <v>155</v>
      </c>
      <c r="E11" s="8" t="str">
        <f t="shared" si="0"/>
        <v>Significantly Different</v>
      </c>
      <c r="G11">
        <f t="shared" si="1"/>
        <v>75.599999999999994</v>
      </c>
      <c r="H11">
        <f t="shared" si="2"/>
        <v>6</v>
      </c>
      <c r="I11" t="str">
        <f t="shared" si="3"/>
        <v>+/-</v>
      </c>
      <c r="J11" t="str">
        <f t="shared" si="4"/>
        <v>1.8</v>
      </c>
      <c r="K11" s="1">
        <f t="shared" si="5"/>
        <v>1.094224924012158</v>
      </c>
      <c r="L11" s="1">
        <f t="shared" si="6"/>
        <v>-44.499999999999993</v>
      </c>
      <c r="M11" s="1">
        <f t="shared" si="7"/>
        <v>1.0959122417823675</v>
      </c>
      <c r="N11" s="1">
        <f t="shared" si="8"/>
        <v>-40.605441114177331</v>
      </c>
      <c r="O11" t="s">
        <v>67</v>
      </c>
    </row>
    <row r="12" spans="1:16" x14ac:dyDescent="0.35">
      <c r="A12" s="12">
        <v>2</v>
      </c>
      <c r="B12" s="11" t="s">
        <v>75</v>
      </c>
      <c r="C12" s="10">
        <v>53.7</v>
      </c>
      <c r="D12" s="9" t="s">
        <v>129</v>
      </c>
      <c r="E12" s="8" t="str">
        <f t="shared" si="0"/>
        <v>Significantly Different</v>
      </c>
      <c r="G12">
        <f t="shared" si="1"/>
        <v>53.7</v>
      </c>
      <c r="H12">
        <f t="shared" si="2"/>
        <v>6</v>
      </c>
      <c r="I12" t="str">
        <f t="shared" si="3"/>
        <v>+/-</v>
      </c>
      <c r="J12" t="str">
        <f t="shared" si="4"/>
        <v>1.1</v>
      </c>
      <c r="K12" s="1">
        <f t="shared" si="5"/>
        <v>0.66869300911854113</v>
      </c>
      <c r="L12" s="1">
        <f t="shared" si="6"/>
        <v>-22.6</v>
      </c>
      <c r="M12" s="1">
        <f t="shared" si="7"/>
        <v>0.67145051776214359</v>
      </c>
      <c r="N12" s="1">
        <f t="shared" si="8"/>
        <v>-33.658474306227113</v>
      </c>
      <c r="O12" t="s">
        <v>59</v>
      </c>
    </row>
    <row r="13" spans="1:16" x14ac:dyDescent="0.35">
      <c r="A13" s="12">
        <v>3</v>
      </c>
      <c r="B13" s="11" t="s">
        <v>59</v>
      </c>
      <c r="C13" s="10">
        <v>49</v>
      </c>
      <c r="D13" s="9" t="s">
        <v>160</v>
      </c>
      <c r="E13" s="8" t="str">
        <f t="shared" si="0"/>
        <v>Significantly Different</v>
      </c>
      <c r="G13">
        <f t="shared" si="1"/>
        <v>49</v>
      </c>
      <c r="H13">
        <f t="shared" si="2"/>
        <v>6</v>
      </c>
      <c r="I13" t="str">
        <f t="shared" si="3"/>
        <v>+/-</v>
      </c>
      <c r="J13" t="str">
        <f t="shared" si="4"/>
        <v>3.8</v>
      </c>
      <c r="K13" s="1">
        <f t="shared" si="5"/>
        <v>2.3100303951367778</v>
      </c>
      <c r="L13" s="1">
        <f t="shared" si="6"/>
        <v>-17.899999999999999</v>
      </c>
      <c r="M13" s="1">
        <f t="shared" si="7"/>
        <v>2.3108301287231865</v>
      </c>
      <c r="N13" s="1">
        <f t="shared" si="8"/>
        <v>-7.7461340742905955</v>
      </c>
      <c r="O13" t="s">
        <v>57</v>
      </c>
    </row>
    <row r="14" spans="1:16" x14ac:dyDescent="0.35">
      <c r="A14" s="12">
        <v>4</v>
      </c>
      <c r="B14" s="11" t="s">
        <v>35</v>
      </c>
      <c r="C14" s="10">
        <v>45.8</v>
      </c>
      <c r="D14" s="9" t="s">
        <v>118</v>
      </c>
      <c r="E14" s="8" t="str">
        <f t="shared" si="0"/>
        <v>Significantly Different</v>
      </c>
      <c r="G14">
        <f t="shared" si="1"/>
        <v>45.8</v>
      </c>
      <c r="H14">
        <f t="shared" si="2"/>
        <v>6</v>
      </c>
      <c r="I14" t="str">
        <f t="shared" si="3"/>
        <v>+/-</v>
      </c>
      <c r="J14" t="str">
        <f t="shared" si="4"/>
        <v>0.9</v>
      </c>
      <c r="K14" s="1">
        <f t="shared" si="5"/>
        <v>0.54711246200607899</v>
      </c>
      <c r="L14" s="1">
        <f t="shared" si="6"/>
        <v>-14.699999999999996</v>
      </c>
      <c r="M14" s="1">
        <f t="shared" si="7"/>
        <v>0.55047933970440222</v>
      </c>
      <c r="N14" s="1">
        <f t="shared" si="8"/>
        <v>-26.703999477789012</v>
      </c>
      <c r="O14" t="s">
        <v>72</v>
      </c>
    </row>
    <row r="15" spans="1:16" x14ac:dyDescent="0.35">
      <c r="A15" s="12">
        <v>5</v>
      </c>
      <c r="B15" s="11" t="s">
        <v>37</v>
      </c>
      <c r="C15" s="10">
        <v>43.3</v>
      </c>
      <c r="D15" s="9" t="s">
        <v>118</v>
      </c>
      <c r="E15" s="8" t="str">
        <f t="shared" si="0"/>
        <v>Significantly Different</v>
      </c>
      <c r="G15">
        <f t="shared" si="1"/>
        <v>43.3</v>
      </c>
      <c r="H15">
        <f t="shared" si="2"/>
        <v>6</v>
      </c>
      <c r="I15" t="str">
        <f t="shared" si="3"/>
        <v>+/-</v>
      </c>
      <c r="J15" t="str">
        <f t="shared" si="4"/>
        <v>0.9</v>
      </c>
      <c r="K15" s="1">
        <f t="shared" si="5"/>
        <v>0.54711246200607899</v>
      </c>
      <c r="L15" s="1">
        <f t="shared" si="6"/>
        <v>-12.199999999999996</v>
      </c>
      <c r="M15" s="1">
        <f t="shared" si="7"/>
        <v>0.55047933970440222</v>
      </c>
      <c r="N15" s="1">
        <f t="shared" si="8"/>
        <v>-22.162502967960947</v>
      </c>
      <c r="O15" t="s">
        <v>34</v>
      </c>
    </row>
    <row r="16" spans="1:16" x14ac:dyDescent="0.35">
      <c r="A16" s="12">
        <v>6</v>
      </c>
      <c r="B16" s="11" t="s">
        <v>60</v>
      </c>
      <c r="C16" s="10">
        <v>41.4</v>
      </c>
      <c r="D16" s="9" t="s">
        <v>134</v>
      </c>
      <c r="E16" s="8" t="str">
        <f t="shared" si="0"/>
        <v>Significantly Different</v>
      </c>
      <c r="G16">
        <f t="shared" si="1"/>
        <v>41.4</v>
      </c>
      <c r="H16">
        <f t="shared" si="2"/>
        <v>6</v>
      </c>
      <c r="I16" t="str">
        <f t="shared" si="3"/>
        <v>+/-</v>
      </c>
      <c r="J16" t="str">
        <f t="shared" si="4"/>
        <v>1.3</v>
      </c>
      <c r="K16" s="1">
        <f t="shared" si="5"/>
        <v>0.79027355623100304</v>
      </c>
      <c r="L16" s="1">
        <f t="shared" si="6"/>
        <v>-10.299999999999997</v>
      </c>
      <c r="M16" s="1">
        <f t="shared" si="7"/>
        <v>0.79260819516141623</v>
      </c>
      <c r="N16" s="1">
        <f t="shared" si="8"/>
        <v>-12.995071288535417</v>
      </c>
      <c r="O16" t="s">
        <v>73</v>
      </c>
    </row>
    <row r="17" spans="1:15" x14ac:dyDescent="0.35">
      <c r="A17" s="12">
        <v>7</v>
      </c>
      <c r="B17" s="11" t="s">
        <v>34</v>
      </c>
      <c r="C17" s="10">
        <v>40.700000000000003</v>
      </c>
      <c r="D17" s="9" t="s">
        <v>27</v>
      </c>
      <c r="E17" s="8" t="str">
        <f t="shared" si="0"/>
        <v>Significantly Different</v>
      </c>
      <c r="G17">
        <f t="shared" si="1"/>
        <v>40.700000000000003</v>
      </c>
      <c r="H17">
        <f t="shared" si="2"/>
        <v>6</v>
      </c>
      <c r="I17" t="str">
        <f t="shared" si="3"/>
        <v>+/-</v>
      </c>
      <c r="J17" t="str">
        <f t="shared" si="4"/>
        <v>0.3</v>
      </c>
      <c r="K17" s="1">
        <f t="shared" si="5"/>
        <v>0.18237082066869301</v>
      </c>
      <c r="L17" s="1">
        <f t="shared" si="6"/>
        <v>-9.6000000000000014</v>
      </c>
      <c r="M17" s="1">
        <f t="shared" si="7"/>
        <v>0.19223572402239389</v>
      </c>
      <c r="N17" s="1">
        <f t="shared" si="8"/>
        <v>-49.938688809379052</v>
      </c>
      <c r="O17" t="s">
        <v>65</v>
      </c>
    </row>
    <row r="18" spans="1:15" x14ac:dyDescent="0.35">
      <c r="A18" s="12">
        <v>8</v>
      </c>
      <c r="B18" s="11" t="s">
        <v>71</v>
      </c>
      <c r="C18" s="10">
        <v>39</v>
      </c>
      <c r="D18" s="9" t="s">
        <v>136</v>
      </c>
      <c r="E18" s="8" t="str">
        <f t="shared" si="0"/>
        <v>Significantly Different</v>
      </c>
      <c r="G18">
        <f t="shared" si="1"/>
        <v>39</v>
      </c>
      <c r="H18">
        <f t="shared" si="2"/>
        <v>6</v>
      </c>
      <c r="I18" t="str">
        <f t="shared" si="3"/>
        <v>+/-</v>
      </c>
      <c r="J18" t="str">
        <f t="shared" si="4"/>
        <v>1.9</v>
      </c>
      <c r="K18" s="1">
        <f t="shared" si="5"/>
        <v>1.1550151975683889</v>
      </c>
      <c r="L18" s="1">
        <f t="shared" si="6"/>
        <v>-7.8999999999999986</v>
      </c>
      <c r="M18" s="1">
        <f t="shared" si="7"/>
        <v>1.1566138352851334</v>
      </c>
      <c r="N18" s="1">
        <f t="shared" si="8"/>
        <v>-6.8302831584687524</v>
      </c>
      <c r="O18" t="s">
        <v>61</v>
      </c>
    </row>
    <row r="19" spans="1:15" x14ac:dyDescent="0.35">
      <c r="A19" s="12">
        <v>9</v>
      </c>
      <c r="B19" s="11" t="s">
        <v>54</v>
      </c>
      <c r="C19" s="10">
        <v>37.700000000000003</v>
      </c>
      <c r="D19" s="9" t="s">
        <v>118</v>
      </c>
      <c r="E19" s="8" t="str">
        <f t="shared" si="0"/>
        <v>Significantly Different</v>
      </c>
      <c r="G19">
        <f t="shared" si="1"/>
        <v>37.700000000000003</v>
      </c>
      <c r="H19">
        <f t="shared" si="2"/>
        <v>6</v>
      </c>
      <c r="I19" t="str">
        <f t="shared" si="3"/>
        <v>+/-</v>
      </c>
      <c r="J19" t="str">
        <f t="shared" si="4"/>
        <v>0.9</v>
      </c>
      <c r="K19" s="1">
        <f t="shared" si="5"/>
        <v>0.54711246200607899</v>
      </c>
      <c r="L19" s="1">
        <f t="shared" si="6"/>
        <v>-6.6000000000000014</v>
      </c>
      <c r="M19" s="1">
        <f t="shared" si="7"/>
        <v>0.55047933970440222</v>
      </c>
      <c r="N19" s="1">
        <f t="shared" si="8"/>
        <v>-11.989550785946092</v>
      </c>
      <c r="O19" t="s">
        <v>31</v>
      </c>
    </row>
    <row r="20" spans="1:15" x14ac:dyDescent="0.35">
      <c r="A20" s="12">
        <v>10</v>
      </c>
      <c r="B20" s="11" t="s">
        <v>32</v>
      </c>
      <c r="C20" s="10">
        <v>36.4</v>
      </c>
      <c r="D20" s="13" t="s">
        <v>144</v>
      </c>
      <c r="E20" s="8" t="str">
        <f t="shared" si="0"/>
        <v>Significantly Different</v>
      </c>
      <c r="G20">
        <f t="shared" si="1"/>
        <v>36.4</v>
      </c>
      <c r="H20">
        <f t="shared" si="2"/>
        <v>6</v>
      </c>
      <c r="I20" t="str">
        <f t="shared" si="3"/>
        <v>+/-</v>
      </c>
      <c r="J20" t="str">
        <f t="shared" si="4"/>
        <v>4.5</v>
      </c>
      <c r="K20" s="1">
        <f t="shared" si="5"/>
        <v>2.735562310030395</v>
      </c>
      <c r="L20" s="1">
        <f t="shared" si="6"/>
        <v>-5.2999999999999972</v>
      </c>
      <c r="M20" s="1">
        <f t="shared" si="7"/>
        <v>2.7362376741463583</v>
      </c>
      <c r="N20" s="1">
        <f t="shared" si="8"/>
        <v>-1.9369662402055305</v>
      </c>
      <c r="O20" t="s">
        <v>53</v>
      </c>
    </row>
    <row r="21" spans="1:15" x14ac:dyDescent="0.35">
      <c r="A21" s="12">
        <v>11</v>
      </c>
      <c r="B21" s="11" t="s">
        <v>74</v>
      </c>
      <c r="C21" s="10">
        <v>36.299999999999997</v>
      </c>
      <c r="D21" s="9" t="s">
        <v>137</v>
      </c>
      <c r="E21" s="8" t="str">
        <f t="shared" si="0"/>
        <v>Significantly Different</v>
      </c>
      <c r="G21">
        <f t="shared" si="1"/>
        <v>36.299999999999997</v>
      </c>
      <c r="H21">
        <f t="shared" si="2"/>
        <v>6</v>
      </c>
      <c r="I21" t="str">
        <f t="shared" si="3"/>
        <v>+/-</v>
      </c>
      <c r="J21" t="str">
        <f t="shared" si="4"/>
        <v>1.2</v>
      </c>
      <c r="K21" s="1">
        <f t="shared" si="5"/>
        <v>0.72948328267477203</v>
      </c>
      <c r="L21" s="1">
        <f t="shared" si="6"/>
        <v>-5.1999999999999957</v>
      </c>
      <c r="M21" s="1">
        <f t="shared" si="7"/>
        <v>0.73201182849801194</v>
      </c>
      <c r="N21" s="1">
        <f t="shared" si="8"/>
        <v>-7.1037103466889109</v>
      </c>
      <c r="O21" t="s">
        <v>45</v>
      </c>
    </row>
    <row r="22" spans="1:15" x14ac:dyDescent="0.35">
      <c r="A22" s="12">
        <v>12</v>
      </c>
      <c r="B22" s="11" t="s">
        <v>66</v>
      </c>
      <c r="C22" s="10">
        <v>36.200000000000003</v>
      </c>
      <c r="D22" s="9" t="s">
        <v>159</v>
      </c>
      <c r="E22" s="8" t="str">
        <f t="shared" si="0"/>
        <v>Significantly Different</v>
      </c>
      <c r="G22">
        <f t="shared" si="1"/>
        <v>36.200000000000003</v>
      </c>
      <c r="H22">
        <f t="shared" si="2"/>
        <v>6</v>
      </c>
      <c r="I22" t="str">
        <f t="shared" si="3"/>
        <v>+/-</v>
      </c>
      <c r="J22" t="str">
        <f t="shared" si="4"/>
        <v>3.1</v>
      </c>
      <c r="K22" s="1">
        <f t="shared" si="5"/>
        <v>1.884498480243161</v>
      </c>
      <c r="L22" s="1">
        <f t="shared" si="6"/>
        <v>-5.1000000000000014</v>
      </c>
      <c r="M22" s="1">
        <f t="shared" si="7"/>
        <v>1.8854787135891578</v>
      </c>
      <c r="N22" s="1">
        <f t="shared" si="8"/>
        <v>-2.7048833610493266</v>
      </c>
      <c r="O22" t="s">
        <v>28</v>
      </c>
    </row>
    <row r="23" spans="1:15" x14ac:dyDescent="0.35">
      <c r="A23" s="12">
        <v>13</v>
      </c>
      <c r="B23" s="11" t="s">
        <v>29</v>
      </c>
      <c r="C23" s="10">
        <v>34.799999999999997</v>
      </c>
      <c r="D23" s="9" t="s">
        <v>133</v>
      </c>
      <c r="E23" s="8" t="str">
        <f t="shared" si="0"/>
        <v>Significantly Different</v>
      </c>
      <c r="G23">
        <f t="shared" si="1"/>
        <v>34.799999999999997</v>
      </c>
      <c r="H23">
        <f t="shared" si="2"/>
        <v>6</v>
      </c>
      <c r="I23" t="str">
        <f t="shared" si="3"/>
        <v>+/-</v>
      </c>
      <c r="J23" t="str">
        <f t="shared" si="4"/>
        <v>1.4</v>
      </c>
      <c r="K23" s="1">
        <f t="shared" si="5"/>
        <v>0.85106382978723394</v>
      </c>
      <c r="L23" s="1">
        <f t="shared" si="6"/>
        <v>-3.6999999999999957</v>
      </c>
      <c r="M23" s="1">
        <f t="shared" si="7"/>
        <v>0.85323214879137987</v>
      </c>
      <c r="N23" s="1">
        <f t="shared" si="8"/>
        <v>-4.3364516975141152</v>
      </c>
      <c r="O23" t="s">
        <v>81</v>
      </c>
    </row>
    <row r="24" spans="1:15" x14ac:dyDescent="0.35">
      <c r="A24" s="12">
        <v>14</v>
      </c>
      <c r="B24" s="11" t="s">
        <v>48</v>
      </c>
      <c r="C24" s="10">
        <v>34</v>
      </c>
      <c r="D24" s="9" t="s">
        <v>158</v>
      </c>
      <c r="E24" s="8" t="str">
        <f t="shared" si="0"/>
        <v>Not Significantly Different</v>
      </c>
      <c r="G24">
        <f t="shared" si="1"/>
        <v>34</v>
      </c>
      <c r="H24">
        <f t="shared" si="2"/>
        <v>6</v>
      </c>
      <c r="I24" t="str">
        <f t="shared" si="3"/>
        <v>+/-</v>
      </c>
      <c r="J24" t="str">
        <f t="shared" si="4"/>
        <v>7.4</v>
      </c>
      <c r="K24" s="1">
        <f t="shared" si="5"/>
        <v>4.4984802431610946</v>
      </c>
      <c r="L24" s="1">
        <f t="shared" si="6"/>
        <v>-2.8999999999999986</v>
      </c>
      <c r="M24" s="1">
        <f t="shared" si="7"/>
        <v>4.4988909695023436</v>
      </c>
      <c r="N24" s="1">
        <f t="shared" si="8"/>
        <v>-0.6446033077171438</v>
      </c>
      <c r="O24" t="s">
        <v>64</v>
      </c>
    </row>
    <row r="25" spans="1:15" x14ac:dyDescent="0.35">
      <c r="A25" s="12">
        <v>15</v>
      </c>
      <c r="B25" s="11" t="s">
        <v>51</v>
      </c>
      <c r="C25" s="10">
        <v>33</v>
      </c>
      <c r="D25" s="9" t="s">
        <v>157</v>
      </c>
      <c r="E25" s="8" t="str">
        <f t="shared" si="0"/>
        <v>Not Significantly Different</v>
      </c>
      <c r="G25">
        <f t="shared" si="1"/>
        <v>33</v>
      </c>
      <c r="H25">
        <f t="shared" si="2"/>
        <v>6</v>
      </c>
      <c r="I25" t="str">
        <f t="shared" si="3"/>
        <v>+/-</v>
      </c>
      <c r="J25" t="str">
        <f t="shared" si="4"/>
        <v>3.2</v>
      </c>
      <c r="K25" s="1">
        <f t="shared" si="5"/>
        <v>1.9452887537993921</v>
      </c>
      <c r="L25" s="1">
        <f t="shared" si="6"/>
        <v>-1.8999999999999986</v>
      </c>
      <c r="M25" s="1">
        <f t="shared" si="7"/>
        <v>1.9462383700403796</v>
      </c>
      <c r="N25" s="1">
        <f t="shared" si="8"/>
        <v>-0.97624218556567577</v>
      </c>
      <c r="O25" t="s">
        <v>80</v>
      </c>
    </row>
    <row r="26" spans="1:15" x14ac:dyDescent="0.35">
      <c r="A26" s="12">
        <v>16</v>
      </c>
      <c r="B26" s="11" t="s">
        <v>44</v>
      </c>
      <c r="C26" s="10">
        <v>32.700000000000003</v>
      </c>
      <c r="D26" s="9" t="s">
        <v>122</v>
      </c>
      <c r="E26" s="8" t="str">
        <f t="shared" si="0"/>
        <v>Significantly Different</v>
      </c>
      <c r="G26">
        <f t="shared" si="1"/>
        <v>32.700000000000003</v>
      </c>
      <c r="H26">
        <f t="shared" si="2"/>
        <v>6</v>
      </c>
      <c r="I26" t="str">
        <f t="shared" si="3"/>
        <v>+/-</v>
      </c>
      <c r="J26" t="str">
        <f t="shared" si="4"/>
        <v>1.0</v>
      </c>
      <c r="K26" s="1">
        <f t="shared" si="5"/>
        <v>0.60790273556231</v>
      </c>
      <c r="L26" s="1">
        <f t="shared" si="6"/>
        <v>-1.6000000000000014</v>
      </c>
      <c r="M26" s="1">
        <f t="shared" si="7"/>
        <v>0.61093468821403585</v>
      </c>
      <c r="N26" s="1">
        <f t="shared" si="8"/>
        <v>-2.6189378846326941</v>
      </c>
      <c r="O26" t="s">
        <v>79</v>
      </c>
    </row>
    <row r="27" spans="1:15" x14ac:dyDescent="0.35">
      <c r="A27" s="12">
        <v>17</v>
      </c>
      <c r="B27" s="11" t="s">
        <v>67</v>
      </c>
      <c r="C27" s="10">
        <v>32.6</v>
      </c>
      <c r="D27" s="9" t="s">
        <v>156</v>
      </c>
      <c r="E27" s="8" t="str">
        <f t="shared" si="0"/>
        <v>Not Significantly Different</v>
      </c>
      <c r="G27">
        <f t="shared" si="1"/>
        <v>32.6</v>
      </c>
      <c r="H27">
        <f t="shared" si="2"/>
        <v>6</v>
      </c>
      <c r="I27" t="str">
        <f t="shared" si="3"/>
        <v>+/-</v>
      </c>
      <c r="J27" t="str">
        <f t="shared" si="4"/>
        <v>2.4</v>
      </c>
      <c r="K27" s="1">
        <f t="shared" si="5"/>
        <v>1.4589665653495441</v>
      </c>
      <c r="L27" s="1">
        <f t="shared" si="6"/>
        <v>-1.5</v>
      </c>
      <c r="M27" s="1">
        <f t="shared" si="7"/>
        <v>1.460232480178032</v>
      </c>
      <c r="N27" s="1">
        <f t="shared" si="8"/>
        <v>-1.0272336907730744</v>
      </c>
      <c r="O27" t="s">
        <v>77</v>
      </c>
    </row>
    <row r="28" spans="1:15" x14ac:dyDescent="0.35">
      <c r="A28" s="12">
        <v>18</v>
      </c>
      <c r="B28" s="11" t="s">
        <v>56</v>
      </c>
      <c r="C28" s="10">
        <v>32.5</v>
      </c>
      <c r="D28" s="9" t="s">
        <v>118</v>
      </c>
      <c r="E28" s="8" t="str">
        <f t="shared" si="0"/>
        <v>Significantly Different</v>
      </c>
      <c r="G28">
        <f t="shared" si="1"/>
        <v>32.5</v>
      </c>
      <c r="H28">
        <f t="shared" si="2"/>
        <v>6</v>
      </c>
      <c r="I28" t="str">
        <f t="shared" si="3"/>
        <v>+/-</v>
      </c>
      <c r="J28" t="str">
        <f t="shared" si="4"/>
        <v>0.9</v>
      </c>
      <c r="K28" s="1">
        <f t="shared" si="5"/>
        <v>0.54711246200607899</v>
      </c>
      <c r="L28" s="1">
        <f t="shared" si="6"/>
        <v>-1.3999999999999986</v>
      </c>
      <c r="M28" s="1">
        <f t="shared" si="7"/>
        <v>0.55047933970440222</v>
      </c>
      <c r="N28" s="1">
        <f t="shared" si="8"/>
        <v>-2.5432380455037134</v>
      </c>
      <c r="O28" t="s">
        <v>78</v>
      </c>
    </row>
    <row r="29" spans="1:15" x14ac:dyDescent="0.35">
      <c r="A29" s="12">
        <v>19</v>
      </c>
      <c r="B29" s="11" t="s">
        <v>79</v>
      </c>
      <c r="C29" s="10">
        <v>32.299999999999997</v>
      </c>
      <c r="D29" s="9" t="s">
        <v>155</v>
      </c>
      <c r="E29" s="8" t="str">
        <f t="shared" si="0"/>
        <v>Not Significantly Different</v>
      </c>
      <c r="G29">
        <f t="shared" si="1"/>
        <v>32.299999999999997</v>
      </c>
      <c r="H29">
        <f t="shared" si="2"/>
        <v>6</v>
      </c>
      <c r="I29" t="str">
        <f t="shared" si="3"/>
        <v>+/-</v>
      </c>
      <c r="J29" t="str">
        <f t="shared" si="4"/>
        <v>1.8</v>
      </c>
      <c r="K29" s="1">
        <f t="shared" si="5"/>
        <v>1.094224924012158</v>
      </c>
      <c r="L29" s="1">
        <f t="shared" si="6"/>
        <v>-1.1999999999999957</v>
      </c>
      <c r="M29" s="1">
        <f t="shared" si="7"/>
        <v>1.0959122417823675</v>
      </c>
      <c r="N29" s="1">
        <f t="shared" si="8"/>
        <v>-1.0949781873485984</v>
      </c>
      <c r="O29" t="s">
        <v>55</v>
      </c>
    </row>
    <row r="30" spans="1:15" x14ac:dyDescent="0.35">
      <c r="A30" s="12">
        <v>19</v>
      </c>
      <c r="B30" s="11" t="s">
        <v>47</v>
      </c>
      <c r="C30" s="10">
        <v>32.299999999999997</v>
      </c>
      <c r="D30" s="9" t="s">
        <v>25</v>
      </c>
      <c r="E30" s="8" t="str">
        <f t="shared" si="0"/>
        <v>Significantly Different</v>
      </c>
      <c r="G30">
        <f t="shared" si="1"/>
        <v>32.299999999999997</v>
      </c>
      <c r="H30">
        <f t="shared" si="2"/>
        <v>6</v>
      </c>
      <c r="I30" t="str">
        <f t="shared" si="3"/>
        <v>+/-</v>
      </c>
      <c r="J30" t="str">
        <f t="shared" si="4"/>
        <v>0.7</v>
      </c>
      <c r="K30" s="1">
        <f t="shared" si="5"/>
        <v>0.42553191489361697</v>
      </c>
      <c r="L30" s="1">
        <f t="shared" si="6"/>
        <v>-1.1999999999999957</v>
      </c>
      <c r="M30" s="1">
        <f t="shared" si="7"/>
        <v>0.42985214661796195</v>
      </c>
      <c r="N30" s="1">
        <f t="shared" si="8"/>
        <v>-2.7916575721244801</v>
      </c>
      <c r="O30" t="s">
        <v>76</v>
      </c>
    </row>
    <row r="31" spans="1:15" x14ac:dyDescent="0.35">
      <c r="A31" s="12">
        <v>21</v>
      </c>
      <c r="B31" s="11" t="s">
        <v>40</v>
      </c>
      <c r="C31" s="10">
        <v>31.9</v>
      </c>
      <c r="D31" s="9" t="s">
        <v>146</v>
      </c>
      <c r="E31" s="8" t="str">
        <f t="shared" si="0"/>
        <v>Not Significantly Different</v>
      </c>
      <c r="G31">
        <f t="shared" si="1"/>
        <v>31.9</v>
      </c>
      <c r="H31">
        <f t="shared" si="2"/>
        <v>6</v>
      </c>
      <c r="I31" t="str">
        <f t="shared" si="3"/>
        <v>+/-</v>
      </c>
      <c r="J31" t="str">
        <f t="shared" si="4"/>
        <v>4.6</v>
      </c>
      <c r="K31" s="1">
        <f t="shared" si="5"/>
        <v>2.7963525835866259</v>
      </c>
      <c r="L31" s="1">
        <f t="shared" si="6"/>
        <v>-0.79999999999999716</v>
      </c>
      <c r="M31" s="1">
        <f t="shared" si="7"/>
        <v>2.7970132693805083</v>
      </c>
      <c r="N31" s="1">
        <f t="shared" si="8"/>
        <v>-0.2860193795852759</v>
      </c>
      <c r="O31" t="s">
        <v>41</v>
      </c>
    </row>
    <row r="32" spans="1:15" x14ac:dyDescent="0.35">
      <c r="A32" s="12">
        <v>22</v>
      </c>
      <c r="B32" s="11" t="s">
        <v>61</v>
      </c>
      <c r="C32" s="10">
        <v>31.1</v>
      </c>
      <c r="D32" s="9" t="s">
        <v>154</v>
      </c>
      <c r="E32" s="8" t="str">
        <f t="shared" si="0"/>
        <v>Not Significantly Different</v>
      </c>
      <c r="G32">
        <f t="shared" si="1"/>
        <v>31.1</v>
      </c>
      <c r="H32">
        <f t="shared" si="2"/>
        <v>6</v>
      </c>
      <c r="I32" t="str">
        <f t="shared" si="3"/>
        <v>+/-</v>
      </c>
      <c r="J32" t="str">
        <f t="shared" si="4"/>
        <v>2.1</v>
      </c>
      <c r="K32" s="1">
        <f t="shared" si="5"/>
        <v>1.2765957446808511</v>
      </c>
      <c r="L32" s="1">
        <f t="shared" si="6"/>
        <v>0</v>
      </c>
      <c r="M32" s="1">
        <f t="shared" si="7"/>
        <v>1.2780423125610114</v>
      </c>
      <c r="N32" s="1">
        <f t="shared" si="8"/>
        <v>0</v>
      </c>
      <c r="O32" t="s">
        <v>70</v>
      </c>
    </row>
    <row r="33" spans="1:15" x14ac:dyDescent="0.35">
      <c r="A33" s="12">
        <v>22</v>
      </c>
      <c r="B33" s="11" t="s">
        <v>80</v>
      </c>
      <c r="C33" s="10">
        <v>31.1</v>
      </c>
      <c r="D33" s="9" t="s">
        <v>134</v>
      </c>
      <c r="E33" s="8" t="str">
        <f t="shared" si="0"/>
        <v>Not Significantly Different</v>
      </c>
      <c r="G33">
        <f t="shared" si="1"/>
        <v>31.1</v>
      </c>
      <c r="H33">
        <f t="shared" si="2"/>
        <v>6</v>
      </c>
      <c r="I33" t="str">
        <f t="shared" si="3"/>
        <v>+/-</v>
      </c>
      <c r="J33" t="str">
        <f t="shared" si="4"/>
        <v>1.3</v>
      </c>
      <c r="K33" s="1">
        <f t="shared" si="5"/>
        <v>0.79027355623100304</v>
      </c>
      <c r="L33" s="1">
        <f t="shared" si="6"/>
        <v>0</v>
      </c>
      <c r="M33" s="1">
        <f t="shared" si="7"/>
        <v>0.79260819516141623</v>
      </c>
      <c r="N33" s="1">
        <f t="shared" si="8"/>
        <v>0</v>
      </c>
      <c r="O33" t="s">
        <v>75</v>
      </c>
    </row>
    <row r="34" spans="1:15" x14ac:dyDescent="0.35">
      <c r="A34" s="12">
        <v>22</v>
      </c>
      <c r="B34" s="11" t="s">
        <v>55</v>
      </c>
      <c r="C34" s="10">
        <v>31.1</v>
      </c>
      <c r="D34" s="9" t="s">
        <v>135</v>
      </c>
      <c r="E34" s="8" t="str">
        <f t="shared" si="0"/>
        <v>Not Significantly Different</v>
      </c>
      <c r="G34">
        <f t="shared" si="1"/>
        <v>31.1</v>
      </c>
      <c r="H34">
        <f t="shared" si="2"/>
        <v>6</v>
      </c>
      <c r="I34" t="str">
        <f t="shared" si="3"/>
        <v>+/-</v>
      </c>
      <c r="J34" t="str">
        <f t="shared" si="4"/>
        <v>1.6</v>
      </c>
      <c r="K34" s="1">
        <f t="shared" si="5"/>
        <v>0.97264437689969607</v>
      </c>
      <c r="L34" s="1">
        <f t="shared" si="6"/>
        <v>0</v>
      </c>
      <c r="M34" s="1">
        <f t="shared" si="7"/>
        <v>0.97454222139096647</v>
      </c>
      <c r="N34" s="1">
        <f t="shared" si="8"/>
        <v>0</v>
      </c>
      <c r="O34" t="s">
        <v>74</v>
      </c>
    </row>
    <row r="35" spans="1:15" x14ac:dyDescent="0.35">
      <c r="A35" s="12">
        <v>25</v>
      </c>
      <c r="B35" s="11" t="s">
        <v>64</v>
      </c>
      <c r="C35" s="10">
        <v>31</v>
      </c>
      <c r="D35" s="9" t="s">
        <v>109</v>
      </c>
      <c r="E35" s="8" t="str">
        <f t="shared" si="0"/>
        <v>Not Significantly Different</v>
      </c>
      <c r="G35">
        <f t="shared" si="1"/>
        <v>31</v>
      </c>
      <c r="H35">
        <f t="shared" si="2"/>
        <v>6</v>
      </c>
      <c r="I35" t="str">
        <f t="shared" si="3"/>
        <v>+/-</v>
      </c>
      <c r="J35" t="str">
        <f t="shared" si="4"/>
        <v>0.6</v>
      </c>
      <c r="K35" s="1">
        <f t="shared" si="5"/>
        <v>0.36474164133738601</v>
      </c>
      <c r="L35" s="1">
        <f t="shared" si="6"/>
        <v>0.10000000000000142</v>
      </c>
      <c r="M35" s="1">
        <f t="shared" si="7"/>
        <v>0.36977279819442066</v>
      </c>
      <c r="N35" s="1">
        <f t="shared" si="8"/>
        <v>0.2704363341173166</v>
      </c>
      <c r="O35" t="s">
        <v>51</v>
      </c>
    </row>
    <row r="36" spans="1:15" x14ac:dyDescent="0.35">
      <c r="A36" s="12">
        <v>25</v>
      </c>
      <c r="B36" s="11" t="s">
        <v>78</v>
      </c>
      <c r="C36" s="10">
        <v>31</v>
      </c>
      <c r="D36" s="9" t="s">
        <v>136</v>
      </c>
      <c r="E36" s="8" t="str">
        <f t="shared" si="0"/>
        <v>Not Significantly Different</v>
      </c>
      <c r="G36">
        <f t="shared" si="1"/>
        <v>31</v>
      </c>
      <c r="H36">
        <f t="shared" si="2"/>
        <v>6</v>
      </c>
      <c r="I36" t="str">
        <f t="shared" si="3"/>
        <v>+/-</v>
      </c>
      <c r="J36" t="str">
        <f t="shared" si="4"/>
        <v>1.9</v>
      </c>
      <c r="K36" s="1">
        <f t="shared" si="5"/>
        <v>1.1550151975683889</v>
      </c>
      <c r="L36" s="1">
        <f t="shared" si="6"/>
        <v>0.10000000000000142</v>
      </c>
      <c r="M36" s="1">
        <f t="shared" si="7"/>
        <v>1.1566138352851334</v>
      </c>
      <c r="N36" s="1">
        <f t="shared" si="8"/>
        <v>8.6459280486947482E-2</v>
      </c>
      <c r="O36" t="s">
        <v>71</v>
      </c>
    </row>
    <row r="37" spans="1:15" x14ac:dyDescent="0.35">
      <c r="A37" s="12">
        <v>27</v>
      </c>
      <c r="B37" s="11" t="s">
        <v>41</v>
      </c>
      <c r="C37" s="10">
        <v>30.6</v>
      </c>
      <c r="D37" s="9" t="s">
        <v>121</v>
      </c>
      <c r="E37" s="8" t="str">
        <f t="shared" si="0"/>
        <v>Not Significantly Different</v>
      </c>
      <c r="G37">
        <f t="shared" si="1"/>
        <v>30.6</v>
      </c>
      <c r="H37">
        <f t="shared" si="2"/>
        <v>6</v>
      </c>
      <c r="I37" t="str">
        <f t="shared" si="3"/>
        <v>+/-</v>
      </c>
      <c r="J37" t="str">
        <f t="shared" si="4"/>
        <v>0.8</v>
      </c>
      <c r="K37" s="1">
        <f t="shared" si="5"/>
        <v>0.48632218844984804</v>
      </c>
      <c r="L37" s="1">
        <f t="shared" si="6"/>
        <v>0.5</v>
      </c>
      <c r="M37" s="1">
        <f t="shared" si="7"/>
        <v>0.49010685399991183</v>
      </c>
      <c r="N37" s="1">
        <f t="shared" si="8"/>
        <v>1.0201856919962395</v>
      </c>
      <c r="O37" t="s">
        <v>69</v>
      </c>
    </row>
    <row r="38" spans="1:15" x14ac:dyDescent="0.35">
      <c r="A38" s="12">
        <v>28</v>
      </c>
      <c r="B38" s="11" t="s">
        <v>45</v>
      </c>
      <c r="C38" s="10">
        <v>30.5</v>
      </c>
      <c r="D38" s="9" t="s">
        <v>121</v>
      </c>
      <c r="E38" s="8" t="str">
        <f t="shared" si="0"/>
        <v>Not Significantly Different</v>
      </c>
      <c r="G38">
        <f t="shared" si="1"/>
        <v>30.5</v>
      </c>
      <c r="H38">
        <f t="shared" si="2"/>
        <v>6</v>
      </c>
      <c r="I38" t="str">
        <f t="shared" si="3"/>
        <v>+/-</v>
      </c>
      <c r="J38" t="str">
        <f t="shared" si="4"/>
        <v>0.8</v>
      </c>
      <c r="K38" s="1">
        <f t="shared" si="5"/>
        <v>0.48632218844984804</v>
      </c>
      <c r="L38" s="1">
        <f t="shared" si="6"/>
        <v>0.60000000000000142</v>
      </c>
      <c r="M38" s="1">
        <f t="shared" si="7"/>
        <v>0.49010685399991183</v>
      </c>
      <c r="N38" s="1">
        <f t="shared" si="8"/>
        <v>1.2242228303954903</v>
      </c>
      <c r="O38" t="s">
        <v>68</v>
      </c>
    </row>
    <row r="39" spans="1:15" x14ac:dyDescent="0.35">
      <c r="A39" s="12">
        <v>29</v>
      </c>
      <c r="B39" s="11" t="s">
        <v>70</v>
      </c>
      <c r="C39" s="10">
        <v>30.3</v>
      </c>
      <c r="D39" s="9" t="s">
        <v>25</v>
      </c>
      <c r="E39" s="8" t="str">
        <f t="shared" si="0"/>
        <v>Significantly Different</v>
      </c>
      <c r="G39">
        <f t="shared" si="1"/>
        <v>30.3</v>
      </c>
      <c r="H39">
        <f t="shared" si="2"/>
        <v>6</v>
      </c>
      <c r="I39" t="str">
        <f t="shared" si="3"/>
        <v>+/-</v>
      </c>
      <c r="J39" t="str">
        <f t="shared" si="4"/>
        <v>0.7</v>
      </c>
      <c r="K39" s="1">
        <f t="shared" si="5"/>
        <v>0.42553191489361697</v>
      </c>
      <c r="L39" s="1">
        <f t="shared" si="6"/>
        <v>0.80000000000000071</v>
      </c>
      <c r="M39" s="1">
        <f t="shared" si="7"/>
        <v>0.42985214661796195</v>
      </c>
      <c r="N39" s="1">
        <f t="shared" si="8"/>
        <v>1.8611050480829952</v>
      </c>
      <c r="O39" t="s">
        <v>44</v>
      </c>
    </row>
    <row r="40" spans="1:15" x14ac:dyDescent="0.35">
      <c r="A40" s="12">
        <v>30</v>
      </c>
      <c r="B40" s="11" t="s">
        <v>49</v>
      </c>
      <c r="C40" s="10">
        <v>29.8</v>
      </c>
      <c r="D40" s="9" t="s">
        <v>43</v>
      </c>
      <c r="E40" s="8" t="str">
        <f t="shared" si="0"/>
        <v>Significantly Different</v>
      </c>
      <c r="G40">
        <f t="shared" si="1"/>
        <v>29.8</v>
      </c>
      <c r="H40">
        <f t="shared" si="2"/>
        <v>6</v>
      </c>
      <c r="I40" t="str">
        <f t="shared" si="3"/>
        <v>+/-</v>
      </c>
      <c r="J40" t="str">
        <f t="shared" si="4"/>
        <v>0.4</v>
      </c>
      <c r="K40" s="1">
        <f t="shared" si="5"/>
        <v>0.24316109422492402</v>
      </c>
      <c r="L40" s="1">
        <f t="shared" si="6"/>
        <v>1.3000000000000007</v>
      </c>
      <c r="M40" s="1">
        <f t="shared" si="7"/>
        <v>0.25064471888253259</v>
      </c>
      <c r="N40" s="1">
        <f t="shared" si="8"/>
        <v>5.1866243414019824</v>
      </c>
      <c r="O40" t="s">
        <v>66</v>
      </c>
    </row>
    <row r="41" spans="1:15" x14ac:dyDescent="0.35">
      <c r="A41" s="12">
        <v>31</v>
      </c>
      <c r="B41" s="11" t="s">
        <v>77</v>
      </c>
      <c r="C41" s="10">
        <v>29.6</v>
      </c>
      <c r="D41" s="9" t="s">
        <v>152</v>
      </c>
      <c r="E41" s="8" t="str">
        <f t="shared" si="0"/>
        <v>Not Significantly Different</v>
      </c>
      <c r="G41">
        <f t="shared" si="1"/>
        <v>29.6</v>
      </c>
      <c r="H41">
        <f t="shared" si="2"/>
        <v>6</v>
      </c>
      <c r="I41" t="str">
        <f t="shared" si="3"/>
        <v>+/-</v>
      </c>
      <c r="J41" t="str">
        <f t="shared" si="4"/>
        <v>1.7</v>
      </c>
      <c r="K41" s="1">
        <f t="shared" si="5"/>
        <v>1.0334346504559271</v>
      </c>
      <c r="L41" s="1">
        <f t="shared" si="6"/>
        <v>1.5</v>
      </c>
      <c r="M41" s="1">
        <f t="shared" si="7"/>
        <v>1.0352210556794166</v>
      </c>
      <c r="N41" s="1">
        <f t="shared" si="8"/>
        <v>1.4489658916525308</v>
      </c>
      <c r="O41" t="s">
        <v>47</v>
      </c>
    </row>
    <row r="42" spans="1:15" x14ac:dyDescent="0.35">
      <c r="A42" s="12">
        <v>32</v>
      </c>
      <c r="B42" s="11" t="s">
        <v>68</v>
      </c>
      <c r="C42" s="10">
        <v>28.2</v>
      </c>
      <c r="D42" s="9" t="s">
        <v>136</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28.2</v>
      </c>
      <c r="H42">
        <f t="shared" ref="H42:H62" si="11">LEN(TRIM(D42))</f>
        <v>6</v>
      </c>
      <c r="I42" t="str">
        <f t="shared" ref="I42:I73" si="12">IF(H42&gt;=3,MID(TRIM(D42),1,3),"NO")</f>
        <v>+/-</v>
      </c>
      <c r="J42" t="str">
        <f t="shared" ref="J42:J73" si="13">IF(TRIM(I42)="+/-",MID(TRIM(D42),4,H42-3),D42)</f>
        <v>1.9</v>
      </c>
      <c r="K42" s="1">
        <f t="shared" ref="K42:K73" si="14">IF(TRIM(J42)="*****",0,IF(ISERROR(VALUE(J42)),"NA",VALUE(J42/$I$4)))</f>
        <v>1.1550151975683889</v>
      </c>
      <c r="L42" s="1">
        <f t="shared" ref="L42:L62" si="15">IF(AND(ISNUMBER(G42),ISNUMBER($I$6)),$I$6-G42,"N/A")</f>
        <v>2.9000000000000021</v>
      </c>
      <c r="M42" s="1">
        <f t="shared" ref="M42:M62" si="16">IF(AND(ISNUMBER(K42),ISNUMBER($I$7)),SQRT(K42^2+($I$7)^2),"N/A")</f>
        <v>1.1566138352851334</v>
      </c>
      <c r="N42" s="1">
        <f t="shared" ref="N42:N73" si="17">IF(AND(ISNUMBER(L42),ISNUMBER(M42),M42&lt;&gt;0),L42/M42,"NA")</f>
        <v>2.5073191341214431</v>
      </c>
      <c r="O42" t="s">
        <v>36</v>
      </c>
    </row>
    <row r="43" spans="1:15" x14ac:dyDescent="0.35">
      <c r="A43" s="12">
        <v>33</v>
      </c>
      <c r="B43" s="11" t="s">
        <v>63</v>
      </c>
      <c r="C43" s="10">
        <v>28</v>
      </c>
      <c r="D43" s="9" t="s">
        <v>121</v>
      </c>
      <c r="E43" s="8" t="str">
        <f t="shared" si="9"/>
        <v>Significantly Different</v>
      </c>
      <c r="G43">
        <f t="shared" si="10"/>
        <v>28</v>
      </c>
      <c r="H43">
        <f t="shared" si="11"/>
        <v>6</v>
      </c>
      <c r="I43" t="str">
        <f t="shared" si="12"/>
        <v>+/-</v>
      </c>
      <c r="J43" t="str">
        <f t="shared" si="13"/>
        <v>0.8</v>
      </c>
      <c r="K43" s="1">
        <f t="shared" si="14"/>
        <v>0.48632218844984804</v>
      </c>
      <c r="L43" s="1">
        <f t="shared" si="15"/>
        <v>3.1000000000000014</v>
      </c>
      <c r="M43" s="1">
        <f t="shared" si="16"/>
        <v>0.49010685399991183</v>
      </c>
      <c r="N43" s="1">
        <f t="shared" si="17"/>
        <v>6.325151290376688</v>
      </c>
      <c r="O43" t="s">
        <v>49</v>
      </c>
    </row>
    <row r="44" spans="1:15" x14ac:dyDescent="0.35">
      <c r="A44" s="12">
        <v>34</v>
      </c>
      <c r="B44" s="11" t="s">
        <v>58</v>
      </c>
      <c r="C44" s="10">
        <v>27.6</v>
      </c>
      <c r="D44" s="9" t="s">
        <v>133</v>
      </c>
      <c r="E44" s="8" t="str">
        <f t="shared" si="9"/>
        <v>Significantly Different</v>
      </c>
      <c r="G44">
        <f t="shared" si="10"/>
        <v>27.6</v>
      </c>
      <c r="H44">
        <f t="shared" si="11"/>
        <v>6</v>
      </c>
      <c r="I44" t="str">
        <f t="shared" si="12"/>
        <v>+/-</v>
      </c>
      <c r="J44" t="str">
        <f t="shared" si="13"/>
        <v>1.4</v>
      </c>
      <c r="K44" s="1">
        <f t="shared" si="14"/>
        <v>0.85106382978723394</v>
      </c>
      <c r="L44" s="1">
        <f t="shared" si="15"/>
        <v>3.5</v>
      </c>
      <c r="M44" s="1">
        <f t="shared" si="16"/>
        <v>0.85323214879137987</v>
      </c>
      <c r="N44" s="1">
        <f t="shared" si="17"/>
        <v>4.1020489030538982</v>
      </c>
      <c r="O44" t="s">
        <v>63</v>
      </c>
    </row>
    <row r="45" spans="1:15" x14ac:dyDescent="0.35">
      <c r="A45" s="12">
        <v>35</v>
      </c>
      <c r="B45" s="11" t="s">
        <v>46</v>
      </c>
      <c r="C45" s="10">
        <v>27.4</v>
      </c>
      <c r="D45" s="9" t="s">
        <v>134</v>
      </c>
      <c r="E45" s="8" t="str">
        <f t="shared" si="9"/>
        <v>Significantly Different</v>
      </c>
      <c r="G45">
        <f t="shared" si="10"/>
        <v>27.4</v>
      </c>
      <c r="H45">
        <f t="shared" si="11"/>
        <v>6</v>
      </c>
      <c r="I45" t="str">
        <f t="shared" si="12"/>
        <v>+/-</v>
      </c>
      <c r="J45" t="str">
        <f t="shared" si="13"/>
        <v>1.3</v>
      </c>
      <c r="K45" s="1">
        <f t="shared" si="14"/>
        <v>0.79027355623100304</v>
      </c>
      <c r="L45" s="1">
        <f t="shared" si="15"/>
        <v>3.7000000000000028</v>
      </c>
      <c r="M45" s="1">
        <f t="shared" si="16"/>
        <v>0.79260819516141623</v>
      </c>
      <c r="N45" s="1">
        <f t="shared" si="17"/>
        <v>4.6681324046195236</v>
      </c>
      <c r="O45" t="s">
        <v>62</v>
      </c>
    </row>
    <row r="46" spans="1:15" x14ac:dyDescent="0.35">
      <c r="A46" s="12">
        <v>36</v>
      </c>
      <c r="B46" s="11" t="s">
        <v>62</v>
      </c>
      <c r="C46" s="10">
        <v>26.1</v>
      </c>
      <c r="D46" s="9" t="s">
        <v>153</v>
      </c>
      <c r="E46" s="8" t="str">
        <f t="shared" si="9"/>
        <v>Significantly Different</v>
      </c>
      <c r="G46">
        <f t="shared" si="10"/>
        <v>26.1</v>
      </c>
      <c r="H46">
        <f t="shared" si="11"/>
        <v>6</v>
      </c>
      <c r="I46" t="str">
        <f t="shared" si="12"/>
        <v>+/-</v>
      </c>
      <c r="J46" t="str">
        <f t="shared" si="13"/>
        <v>4.2</v>
      </c>
      <c r="K46" s="1">
        <f t="shared" si="14"/>
        <v>2.5531914893617023</v>
      </c>
      <c r="L46" s="1">
        <f t="shared" si="15"/>
        <v>5</v>
      </c>
      <c r="M46" s="1">
        <f t="shared" si="16"/>
        <v>2.5539150805592712</v>
      </c>
      <c r="N46" s="1">
        <f t="shared" si="17"/>
        <v>1.9577784860822667</v>
      </c>
      <c r="O46" t="s">
        <v>60</v>
      </c>
    </row>
    <row r="47" spans="1:15" x14ac:dyDescent="0.35">
      <c r="A47" s="12">
        <v>37</v>
      </c>
      <c r="B47" s="11" t="s">
        <v>76</v>
      </c>
      <c r="C47" s="10">
        <v>25.1</v>
      </c>
      <c r="D47" s="9" t="s">
        <v>143</v>
      </c>
      <c r="E47" s="8" t="str">
        <f t="shared" si="9"/>
        <v>Significantly Different</v>
      </c>
      <c r="G47">
        <f t="shared" si="10"/>
        <v>25.1</v>
      </c>
      <c r="H47">
        <f t="shared" si="11"/>
        <v>6</v>
      </c>
      <c r="I47" t="str">
        <f t="shared" si="12"/>
        <v>+/-</v>
      </c>
      <c r="J47" t="str">
        <f t="shared" si="13"/>
        <v>3.4</v>
      </c>
      <c r="K47" s="1">
        <f t="shared" si="14"/>
        <v>2.0668693009118542</v>
      </c>
      <c r="L47" s="1">
        <f t="shared" si="15"/>
        <v>6</v>
      </c>
      <c r="M47" s="1">
        <f t="shared" si="16"/>
        <v>2.0677630822729425</v>
      </c>
      <c r="N47" s="1">
        <f t="shared" si="17"/>
        <v>2.9016863931068126</v>
      </c>
      <c r="O47" t="s">
        <v>58</v>
      </c>
    </row>
    <row r="48" spans="1:15" x14ac:dyDescent="0.35">
      <c r="A48" s="12">
        <v>38</v>
      </c>
      <c r="B48" s="11" t="s">
        <v>50</v>
      </c>
      <c r="C48" s="10">
        <v>24.8</v>
      </c>
      <c r="D48" s="9" t="s">
        <v>133</v>
      </c>
      <c r="E48" s="8" t="str">
        <f t="shared" si="9"/>
        <v>Significantly Different</v>
      </c>
      <c r="G48">
        <f t="shared" si="10"/>
        <v>24.8</v>
      </c>
      <c r="H48">
        <f t="shared" si="11"/>
        <v>6</v>
      </c>
      <c r="I48" t="str">
        <f t="shared" si="12"/>
        <v>+/-</v>
      </c>
      <c r="J48" t="str">
        <f t="shared" si="13"/>
        <v>1.4</v>
      </c>
      <c r="K48" s="1">
        <f t="shared" si="14"/>
        <v>0.85106382978723394</v>
      </c>
      <c r="L48" s="1">
        <f t="shared" si="15"/>
        <v>6.3000000000000007</v>
      </c>
      <c r="M48" s="1">
        <f t="shared" si="16"/>
        <v>0.85323214879137987</v>
      </c>
      <c r="N48" s="1">
        <f t="shared" si="17"/>
        <v>7.3836880254970172</v>
      </c>
      <c r="O48" t="s">
        <v>56</v>
      </c>
    </row>
    <row r="49" spans="1:15" x14ac:dyDescent="0.35">
      <c r="A49" s="12">
        <v>39</v>
      </c>
      <c r="B49" s="11" t="s">
        <v>39</v>
      </c>
      <c r="C49" s="10">
        <v>23.6</v>
      </c>
      <c r="D49" s="9" t="s">
        <v>27</v>
      </c>
      <c r="E49" s="8" t="str">
        <f t="shared" si="9"/>
        <v>Significantly Different</v>
      </c>
      <c r="G49">
        <f t="shared" si="10"/>
        <v>23.6</v>
      </c>
      <c r="H49">
        <f t="shared" si="11"/>
        <v>6</v>
      </c>
      <c r="I49" t="str">
        <f t="shared" si="12"/>
        <v>+/-</v>
      </c>
      <c r="J49" t="str">
        <f t="shared" si="13"/>
        <v>0.3</v>
      </c>
      <c r="K49" s="1">
        <f t="shared" si="14"/>
        <v>0.18237082066869301</v>
      </c>
      <c r="L49" s="1">
        <f t="shared" si="15"/>
        <v>7.5</v>
      </c>
      <c r="M49" s="1">
        <f t="shared" si="16"/>
        <v>0.19223572402239389</v>
      </c>
      <c r="N49" s="1">
        <f t="shared" si="17"/>
        <v>39.01460063232738</v>
      </c>
      <c r="O49" t="s">
        <v>54</v>
      </c>
    </row>
    <row r="50" spans="1:15" x14ac:dyDescent="0.35">
      <c r="A50" s="12">
        <v>40</v>
      </c>
      <c r="B50" s="11" t="s">
        <v>65</v>
      </c>
      <c r="C50" s="10">
        <v>23.4</v>
      </c>
      <c r="D50" s="9" t="s">
        <v>121</v>
      </c>
      <c r="E50" s="8" t="str">
        <f t="shared" si="9"/>
        <v>Significantly Different</v>
      </c>
      <c r="G50">
        <f t="shared" si="10"/>
        <v>23.4</v>
      </c>
      <c r="H50">
        <f t="shared" si="11"/>
        <v>6</v>
      </c>
      <c r="I50" t="str">
        <f t="shared" si="12"/>
        <v>+/-</v>
      </c>
      <c r="J50" t="str">
        <f t="shared" si="13"/>
        <v>0.8</v>
      </c>
      <c r="K50" s="1">
        <f t="shared" si="14"/>
        <v>0.48632218844984804</v>
      </c>
      <c r="L50" s="1">
        <f t="shared" si="15"/>
        <v>7.7000000000000028</v>
      </c>
      <c r="M50" s="1">
        <f t="shared" si="16"/>
        <v>0.49010685399991183</v>
      </c>
      <c r="N50" s="1">
        <f t="shared" si="17"/>
        <v>15.710859656742095</v>
      </c>
      <c r="O50" t="s">
        <v>52</v>
      </c>
    </row>
    <row r="51" spans="1:15" x14ac:dyDescent="0.35">
      <c r="A51" s="12">
        <v>41</v>
      </c>
      <c r="B51" s="11" t="s">
        <v>73</v>
      </c>
      <c r="C51" s="10">
        <v>23.2</v>
      </c>
      <c r="D51" s="9" t="s">
        <v>129</v>
      </c>
      <c r="E51" s="8" t="str">
        <f t="shared" si="9"/>
        <v>Significantly Different</v>
      </c>
      <c r="G51">
        <f t="shared" si="10"/>
        <v>23.2</v>
      </c>
      <c r="H51">
        <f t="shared" si="11"/>
        <v>6</v>
      </c>
      <c r="I51" t="str">
        <f t="shared" si="12"/>
        <v>+/-</v>
      </c>
      <c r="J51" t="str">
        <f t="shared" si="13"/>
        <v>1.1</v>
      </c>
      <c r="K51" s="1">
        <f t="shared" si="14"/>
        <v>0.66869300911854113</v>
      </c>
      <c r="L51" s="1">
        <f t="shared" si="15"/>
        <v>7.9000000000000021</v>
      </c>
      <c r="M51" s="1">
        <f t="shared" si="16"/>
        <v>0.67145051776214359</v>
      </c>
      <c r="N51" s="1">
        <f t="shared" si="17"/>
        <v>11.765572876955497</v>
      </c>
      <c r="O51" t="s">
        <v>50</v>
      </c>
    </row>
    <row r="52" spans="1:15" x14ac:dyDescent="0.35">
      <c r="A52" s="12">
        <v>42</v>
      </c>
      <c r="B52" s="11" t="s">
        <v>69</v>
      </c>
      <c r="C52" s="10">
        <v>22.3</v>
      </c>
      <c r="D52" s="9" t="s">
        <v>153</v>
      </c>
      <c r="E52" s="8" t="str">
        <f t="shared" si="9"/>
        <v>Significantly Different</v>
      </c>
      <c r="G52">
        <f t="shared" si="10"/>
        <v>22.3</v>
      </c>
      <c r="H52">
        <f t="shared" si="11"/>
        <v>6</v>
      </c>
      <c r="I52" t="str">
        <f t="shared" si="12"/>
        <v>+/-</v>
      </c>
      <c r="J52" t="str">
        <f t="shared" si="13"/>
        <v>4.2</v>
      </c>
      <c r="K52" s="1">
        <f t="shared" si="14"/>
        <v>2.5531914893617023</v>
      </c>
      <c r="L52" s="1">
        <f t="shared" si="15"/>
        <v>8.8000000000000007</v>
      </c>
      <c r="M52" s="1">
        <f t="shared" si="16"/>
        <v>2.5539150805592712</v>
      </c>
      <c r="N52" s="1">
        <f t="shared" si="17"/>
        <v>3.4456901355047895</v>
      </c>
      <c r="O52" t="s">
        <v>48</v>
      </c>
    </row>
    <row r="53" spans="1:15" x14ac:dyDescent="0.35">
      <c r="A53" s="12">
        <v>43</v>
      </c>
      <c r="B53" s="11" t="s">
        <v>57</v>
      </c>
      <c r="C53" s="10">
        <v>21.9</v>
      </c>
      <c r="D53" s="9" t="s">
        <v>121</v>
      </c>
      <c r="E53" s="8" t="str">
        <f t="shared" si="9"/>
        <v>Significantly Different</v>
      </c>
      <c r="G53">
        <f t="shared" si="10"/>
        <v>21.9</v>
      </c>
      <c r="H53">
        <f t="shared" si="11"/>
        <v>6</v>
      </c>
      <c r="I53" t="str">
        <f t="shared" si="12"/>
        <v>+/-</v>
      </c>
      <c r="J53" t="str">
        <f t="shared" si="13"/>
        <v>0.8</v>
      </c>
      <c r="K53" s="1">
        <f t="shared" si="14"/>
        <v>0.48632218844984804</v>
      </c>
      <c r="L53" s="1">
        <f t="shared" si="15"/>
        <v>9.2000000000000028</v>
      </c>
      <c r="M53" s="1">
        <f t="shared" si="16"/>
        <v>0.49010685399991183</v>
      </c>
      <c r="N53" s="1">
        <f t="shared" si="17"/>
        <v>18.771416732730813</v>
      </c>
      <c r="O53" t="s">
        <v>46</v>
      </c>
    </row>
    <row r="54" spans="1:15" x14ac:dyDescent="0.35">
      <c r="A54" s="12">
        <v>44</v>
      </c>
      <c r="B54" s="11" t="s">
        <v>72</v>
      </c>
      <c r="C54" s="10">
        <v>21.4</v>
      </c>
      <c r="D54" s="9" t="s">
        <v>152</v>
      </c>
      <c r="E54" s="8" t="str">
        <f t="shared" si="9"/>
        <v>Significantly Different</v>
      </c>
      <c r="G54">
        <f t="shared" si="10"/>
        <v>21.4</v>
      </c>
      <c r="H54">
        <f t="shared" si="11"/>
        <v>6</v>
      </c>
      <c r="I54" t="str">
        <f t="shared" si="12"/>
        <v>+/-</v>
      </c>
      <c r="J54" t="str">
        <f t="shared" si="13"/>
        <v>1.7</v>
      </c>
      <c r="K54" s="1">
        <f t="shared" si="14"/>
        <v>1.0334346504559271</v>
      </c>
      <c r="L54" s="1">
        <f t="shared" si="15"/>
        <v>9.7000000000000028</v>
      </c>
      <c r="M54" s="1">
        <f t="shared" si="16"/>
        <v>1.0352210556794166</v>
      </c>
      <c r="N54" s="1">
        <f t="shared" si="17"/>
        <v>9.3699794326863675</v>
      </c>
      <c r="O54" t="s">
        <v>39</v>
      </c>
    </row>
    <row r="55" spans="1:15" x14ac:dyDescent="0.35">
      <c r="A55" s="12">
        <v>45</v>
      </c>
      <c r="B55" s="11" t="s">
        <v>42</v>
      </c>
      <c r="C55" s="10">
        <v>21.3</v>
      </c>
      <c r="D55" s="9" t="s">
        <v>134</v>
      </c>
      <c r="E55" s="8" t="str">
        <f t="shared" si="9"/>
        <v>Significantly Different</v>
      </c>
      <c r="G55">
        <f t="shared" si="10"/>
        <v>21.3</v>
      </c>
      <c r="H55">
        <f t="shared" si="11"/>
        <v>6</v>
      </c>
      <c r="I55" t="str">
        <f t="shared" si="12"/>
        <v>+/-</v>
      </c>
      <c r="J55" t="str">
        <f t="shared" si="13"/>
        <v>1.3</v>
      </c>
      <c r="K55" s="1">
        <f t="shared" si="14"/>
        <v>0.79027355623100304</v>
      </c>
      <c r="L55" s="1">
        <f t="shared" si="15"/>
        <v>9.8000000000000007</v>
      </c>
      <c r="M55" s="1">
        <f t="shared" si="16"/>
        <v>0.79260819516141623</v>
      </c>
      <c r="N55" s="1">
        <f t="shared" si="17"/>
        <v>12.36424258520846</v>
      </c>
      <c r="O55" t="s">
        <v>42</v>
      </c>
    </row>
    <row r="56" spans="1:15" x14ac:dyDescent="0.35">
      <c r="A56" s="12">
        <v>46</v>
      </c>
      <c r="B56" s="11" t="s">
        <v>31</v>
      </c>
      <c r="C56" s="10">
        <v>20.5</v>
      </c>
      <c r="D56" s="9" t="s">
        <v>150</v>
      </c>
      <c r="E56" s="8" t="str">
        <f t="shared" si="9"/>
        <v>Significantly Different</v>
      </c>
      <c r="G56">
        <f t="shared" si="10"/>
        <v>20.5</v>
      </c>
      <c r="H56">
        <f t="shared" si="11"/>
        <v>6</v>
      </c>
      <c r="I56" t="str">
        <f t="shared" si="12"/>
        <v>+/-</v>
      </c>
      <c r="J56" t="str">
        <f t="shared" si="13"/>
        <v>2.0</v>
      </c>
      <c r="K56" s="1">
        <f t="shared" si="14"/>
        <v>1.21580547112462</v>
      </c>
      <c r="L56" s="1">
        <f t="shared" si="15"/>
        <v>10.600000000000001</v>
      </c>
      <c r="M56" s="1">
        <f t="shared" si="16"/>
        <v>1.2173242793009595</v>
      </c>
      <c r="N56" s="1">
        <f t="shared" si="17"/>
        <v>8.7076222665064904</v>
      </c>
      <c r="O56" t="s">
        <v>40</v>
      </c>
    </row>
    <row r="57" spans="1:15" x14ac:dyDescent="0.35">
      <c r="A57" s="12">
        <v>47</v>
      </c>
      <c r="B57" s="11" t="s">
        <v>81</v>
      </c>
      <c r="C57" s="10">
        <v>19.7</v>
      </c>
      <c r="D57" s="9" t="s">
        <v>136</v>
      </c>
      <c r="E57" s="8" t="str">
        <f t="shared" si="9"/>
        <v>Significantly Different</v>
      </c>
      <c r="G57">
        <f t="shared" si="10"/>
        <v>19.7</v>
      </c>
      <c r="H57">
        <f t="shared" si="11"/>
        <v>6</v>
      </c>
      <c r="I57" t="str">
        <f t="shared" si="12"/>
        <v>+/-</v>
      </c>
      <c r="J57" t="str">
        <f t="shared" si="13"/>
        <v>1.9</v>
      </c>
      <c r="K57" s="1">
        <f t="shared" si="14"/>
        <v>1.1550151975683889</v>
      </c>
      <c r="L57" s="1">
        <f t="shared" si="15"/>
        <v>11.400000000000002</v>
      </c>
      <c r="M57" s="1">
        <f t="shared" si="16"/>
        <v>1.1566138352851334</v>
      </c>
      <c r="N57" s="1">
        <f t="shared" si="17"/>
        <v>9.8563579755118749</v>
      </c>
      <c r="O57" t="s">
        <v>37</v>
      </c>
    </row>
    <row r="58" spans="1:15" x14ac:dyDescent="0.35">
      <c r="A58" s="12">
        <v>48</v>
      </c>
      <c r="B58" s="11" t="s">
        <v>26</v>
      </c>
      <c r="C58" s="10">
        <v>19</v>
      </c>
      <c r="D58" s="9" t="s">
        <v>151</v>
      </c>
      <c r="E58" s="8" t="str">
        <f t="shared" si="9"/>
        <v>Significantly Different</v>
      </c>
      <c r="G58">
        <f t="shared" si="10"/>
        <v>19</v>
      </c>
      <c r="H58">
        <f t="shared" si="11"/>
        <v>6</v>
      </c>
      <c r="I58" t="str">
        <f t="shared" si="12"/>
        <v>+/-</v>
      </c>
      <c r="J58" t="str">
        <f t="shared" si="13"/>
        <v>5.0</v>
      </c>
      <c r="K58" s="1">
        <f t="shared" si="14"/>
        <v>3.0395136778115499</v>
      </c>
      <c r="L58" s="1">
        <f t="shared" si="15"/>
        <v>12.100000000000001</v>
      </c>
      <c r="M58" s="1">
        <f t="shared" si="16"/>
        <v>3.0401215197689937</v>
      </c>
      <c r="N58" s="1">
        <f t="shared" si="17"/>
        <v>3.9801040587744105</v>
      </c>
      <c r="O58" t="s">
        <v>35</v>
      </c>
    </row>
    <row r="59" spans="1:15" x14ac:dyDescent="0.35">
      <c r="A59" s="12">
        <v>49</v>
      </c>
      <c r="B59" s="11" t="s">
        <v>52</v>
      </c>
      <c r="C59" s="10">
        <v>18.7</v>
      </c>
      <c r="D59" s="9" t="s">
        <v>150</v>
      </c>
      <c r="E59" s="8" t="str">
        <f t="shared" si="9"/>
        <v>Significantly Different</v>
      </c>
      <c r="G59">
        <f t="shared" si="10"/>
        <v>18.7</v>
      </c>
      <c r="H59">
        <f t="shared" si="11"/>
        <v>6</v>
      </c>
      <c r="I59" t="str">
        <f t="shared" si="12"/>
        <v>+/-</v>
      </c>
      <c r="J59" t="str">
        <f t="shared" si="13"/>
        <v>2.0</v>
      </c>
      <c r="K59" s="1">
        <f t="shared" si="14"/>
        <v>1.21580547112462</v>
      </c>
      <c r="L59" s="1">
        <f t="shared" si="15"/>
        <v>12.400000000000002</v>
      </c>
      <c r="M59" s="1">
        <f t="shared" si="16"/>
        <v>1.2173242793009595</v>
      </c>
      <c r="N59" s="1">
        <f t="shared" si="17"/>
        <v>10.18627510421514</v>
      </c>
      <c r="O59" t="s">
        <v>32</v>
      </c>
    </row>
    <row r="60" spans="1:15" x14ac:dyDescent="0.35">
      <c r="A60" s="12">
        <v>50</v>
      </c>
      <c r="B60" s="11" t="s">
        <v>36</v>
      </c>
      <c r="C60" s="10">
        <v>15.5</v>
      </c>
      <c r="D60" s="9" t="s">
        <v>139</v>
      </c>
      <c r="E60" s="8" t="str">
        <f t="shared" si="9"/>
        <v>Significantly Different</v>
      </c>
      <c r="G60">
        <f t="shared" si="10"/>
        <v>15.5</v>
      </c>
      <c r="H60">
        <f t="shared" si="11"/>
        <v>6</v>
      </c>
      <c r="I60" t="str">
        <f t="shared" si="12"/>
        <v>+/-</v>
      </c>
      <c r="J60" t="str">
        <f t="shared" si="13"/>
        <v>1.5</v>
      </c>
      <c r="K60" s="1">
        <f t="shared" si="14"/>
        <v>0.91185410334346506</v>
      </c>
      <c r="L60" s="1">
        <f t="shared" si="15"/>
        <v>15.600000000000001</v>
      </c>
      <c r="M60" s="1">
        <f t="shared" si="16"/>
        <v>0.91387819929318592</v>
      </c>
      <c r="N60" s="1">
        <f t="shared" si="17"/>
        <v>17.070108480610866</v>
      </c>
      <c r="O60" t="s">
        <v>29</v>
      </c>
    </row>
    <row r="61" spans="1:15" x14ac:dyDescent="0.35">
      <c r="A61" s="12">
        <v>51</v>
      </c>
      <c r="B61" s="11" t="s">
        <v>53</v>
      </c>
      <c r="C61" s="10">
        <v>10.7</v>
      </c>
      <c r="D61" s="9" t="s">
        <v>27</v>
      </c>
      <c r="E61" s="8" t="str">
        <f t="shared" si="9"/>
        <v>Significantly Different</v>
      </c>
      <c r="G61">
        <f t="shared" si="10"/>
        <v>10.7</v>
      </c>
      <c r="H61">
        <f t="shared" si="11"/>
        <v>6</v>
      </c>
      <c r="I61" t="str">
        <f t="shared" si="12"/>
        <v>+/-</v>
      </c>
      <c r="J61" t="str">
        <f t="shared" si="13"/>
        <v>0.3</v>
      </c>
      <c r="K61" s="1">
        <f t="shared" si="14"/>
        <v>0.18237082066869301</v>
      </c>
      <c r="L61" s="1">
        <f t="shared" si="15"/>
        <v>20.400000000000002</v>
      </c>
      <c r="M61" s="1">
        <f t="shared" si="16"/>
        <v>0.19223572402239389</v>
      </c>
      <c r="N61" s="1">
        <f t="shared" si="17"/>
        <v>106.11971371993047</v>
      </c>
      <c r="O61" t="s">
        <v>26</v>
      </c>
    </row>
    <row r="62" spans="1:15" ht="15" thickBot="1" x14ac:dyDescent="0.4">
      <c r="A62" s="7"/>
      <c r="B62" s="6" t="s">
        <v>24</v>
      </c>
      <c r="C62" s="5">
        <v>2.8</v>
      </c>
      <c r="D62" s="4" t="s">
        <v>122</v>
      </c>
      <c r="E62" s="3" t="str">
        <f t="shared" si="9"/>
        <v>Significantly Different</v>
      </c>
      <c r="G62">
        <f t="shared" si="10"/>
        <v>2.8</v>
      </c>
      <c r="H62">
        <f t="shared" si="11"/>
        <v>6</v>
      </c>
      <c r="I62" t="str">
        <f t="shared" si="12"/>
        <v>+/-</v>
      </c>
      <c r="J62" t="str">
        <f t="shared" si="13"/>
        <v>1.0</v>
      </c>
      <c r="K62" s="1">
        <f t="shared" si="14"/>
        <v>0.60790273556231</v>
      </c>
      <c r="L62" s="1">
        <f t="shared" si="15"/>
        <v>28.3</v>
      </c>
      <c r="M62" s="1">
        <f t="shared" si="16"/>
        <v>0.61093468821403585</v>
      </c>
      <c r="N62" s="1">
        <f t="shared" si="17"/>
        <v>46.322463834440732</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x14ac:dyDescent="0.35">
      <c r="A72" s="37" t="s">
        <v>149</v>
      </c>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71:Z71"/>
    <mergeCell ref="A66:Z66"/>
    <mergeCell ref="A67:Z67"/>
    <mergeCell ref="A68:Z68"/>
    <mergeCell ref="A69:Z69"/>
    <mergeCell ref="A70:Z70"/>
  </mergeCells>
  <conditionalFormatting sqref="E10:E62">
    <cfRule type="cellIs" dxfId="389" priority="1" operator="equal">
      <formula>"OTHER ERROR"</formula>
    </cfRule>
    <cfRule type="cellIs" dxfId="388" priority="2" operator="equal">
      <formula>"Statistical Test not applicable"</formula>
    </cfRule>
    <cfRule type="cellIs" dxfId="387" priority="3" operator="equal">
      <formula>"Geography Selected"</formula>
    </cfRule>
  </conditionalFormatting>
  <conditionalFormatting sqref="E10:J62">
    <cfRule type="cellIs" dxfId="386" priority="4" operator="equal">
      <formula>"Not Significantly Different"</formula>
    </cfRule>
  </conditionalFormatting>
  <conditionalFormatting sqref="F10:J62">
    <cfRule type="cellIs" dxfId="38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8473A397-6E01-4715-97F7-7772A54F6D89}">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0D808DF6-D3FE-4FE3-8676-6071B6313F5D}"/>
    <hyperlink ref="A68" r:id="rId2" xr:uid="{344EA091-E25C-495A-B497-A828CBDA35EB}"/>
    <hyperlink ref="A66" r:id="rId3" xr:uid="{526D57C0-D30B-4505-AD7D-584863B988C1}"/>
    <hyperlink ref="A67" r:id="rId4" xr:uid="{944F8AD6-6B53-45A0-9508-6D8939D1095A}"/>
  </hyperlinks>
  <pageMargins left="0.7" right="0.7" top="0.75" bottom="0.75" header="0.3" footer="0.3"/>
  <pageSetup orientation="portrait" r:id="rId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0C5AE-A8B9-4ABF-894B-F1CAEDCD3F98}">
  <dimension ref="A1:Z82"/>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175</v>
      </c>
    </row>
    <row r="2" spans="1:16" x14ac:dyDescent="0.35">
      <c r="A2" s="26" t="s">
        <v>106</v>
      </c>
      <c r="B2" t="s">
        <v>174</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50.3</v>
      </c>
      <c r="C6" t="s">
        <v>100</v>
      </c>
      <c r="H6" s="14" t="s">
        <v>99</v>
      </c>
      <c r="I6">
        <f>VLOOKUP($B$4,$B$9:$K$62,6,FALSE)</f>
        <v>50.3</v>
      </c>
      <c r="K6" s="15"/>
    </row>
    <row r="7" spans="1:16" ht="15" thickBot="1" x14ac:dyDescent="0.4">
      <c r="A7" s="21" t="s">
        <v>98</v>
      </c>
      <c r="B7" s="20" t="str">
        <f>VLOOKUP($B$4,$B$10:$D$62,3,FALSE)</f>
        <v>+/-0.2</v>
      </c>
      <c r="C7" t="s">
        <v>97</v>
      </c>
      <c r="H7" s="14" t="s">
        <v>96</v>
      </c>
      <c r="I7" s="19">
        <f>VLOOKUP($B$4,$B$9:$K$62,10,FALSE)</f>
        <v>0.12158054711246201</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50.3</v>
      </c>
      <c r="D10" s="9" t="s">
        <v>38</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50.3</v>
      </c>
      <c r="H10">
        <f t="shared" ref="H10:H41" si="2">LEN(TRIM(D10))</f>
        <v>6</v>
      </c>
      <c r="I10" t="str">
        <f t="shared" ref="I10:I41" si="3">IF(H10&gt;=3,MID(TRIM(D10),1,3),"NO")</f>
        <v>+/-</v>
      </c>
      <c r="J10" t="str">
        <f t="shared" ref="J10:J41" si="4">IF(TRIM(I10)="+/-",MID(TRIM(D10),4,H10-3),D10)</f>
        <v>0.2</v>
      </c>
      <c r="K10" s="1">
        <f t="shared" ref="K10:K41" si="5">IF(TRIM(J10)="*****",0,IF(ISERROR(VALUE(J10)),"NA",VALUE(J10/$I$4)))</f>
        <v>0.12158054711246201</v>
      </c>
      <c r="L10" s="1">
        <f t="shared" ref="L10:L41" si="6">IF(AND(ISNUMBER(G10),ISNUMBER($I$6)),$I$6-G10,"N/A")</f>
        <v>0</v>
      </c>
      <c r="M10" s="1">
        <f t="shared" ref="M10:M41" si="7">IF(AND(ISNUMBER(K10),ISNUMBER($I$7)),SQRT(K10^2+($I$7)^2),"N/A")</f>
        <v>0.17194085864718481</v>
      </c>
      <c r="N10" s="1">
        <f t="shared" ref="N10:N41" si="8">IF(AND(ISNUMBER(L10),ISNUMBER(M10),M10&lt;&gt;0),L10/M10,"NA")</f>
        <v>0</v>
      </c>
      <c r="O10" t="s">
        <v>82</v>
      </c>
    </row>
    <row r="11" spans="1:16" x14ac:dyDescent="0.35">
      <c r="A11" s="12">
        <v>1</v>
      </c>
      <c r="B11" s="11" t="s">
        <v>53</v>
      </c>
      <c r="C11" s="10">
        <v>75.8</v>
      </c>
      <c r="D11" s="13" t="s">
        <v>43</v>
      </c>
      <c r="E11" s="8" t="str">
        <f t="shared" si="0"/>
        <v>Significantly Different</v>
      </c>
      <c r="G11">
        <f t="shared" si="1"/>
        <v>75.8</v>
      </c>
      <c r="H11">
        <f t="shared" si="2"/>
        <v>6</v>
      </c>
      <c r="I11" t="str">
        <f t="shared" si="3"/>
        <v>+/-</v>
      </c>
      <c r="J11" t="str">
        <f t="shared" si="4"/>
        <v>0.4</v>
      </c>
      <c r="K11" s="1">
        <f t="shared" si="5"/>
        <v>0.24316109422492402</v>
      </c>
      <c r="L11" s="1">
        <f t="shared" si="6"/>
        <v>-25.5</v>
      </c>
      <c r="M11" s="1">
        <f t="shared" si="7"/>
        <v>0.2718623680850808</v>
      </c>
      <c r="N11" s="1">
        <f t="shared" si="8"/>
        <v>-93.797461486172438</v>
      </c>
      <c r="O11" t="s">
        <v>67</v>
      </c>
    </row>
    <row r="12" spans="1:16" x14ac:dyDescent="0.35">
      <c r="A12" s="12">
        <v>2</v>
      </c>
      <c r="B12" s="11" t="s">
        <v>36</v>
      </c>
      <c r="C12" s="10">
        <v>73.7</v>
      </c>
      <c r="D12" s="9" t="s">
        <v>170</v>
      </c>
      <c r="E12" s="8" t="str">
        <f t="shared" si="0"/>
        <v>Significantly Different</v>
      </c>
      <c r="G12">
        <f t="shared" si="1"/>
        <v>73.7</v>
      </c>
      <c r="H12">
        <f t="shared" si="2"/>
        <v>6</v>
      </c>
      <c r="I12" t="str">
        <f t="shared" si="3"/>
        <v>+/-</v>
      </c>
      <c r="J12" t="str">
        <f t="shared" si="4"/>
        <v>2.2</v>
      </c>
      <c r="K12" s="1">
        <f t="shared" si="5"/>
        <v>1.3373860182370823</v>
      </c>
      <c r="L12" s="1">
        <f t="shared" si="6"/>
        <v>-23.400000000000006</v>
      </c>
      <c r="M12" s="1">
        <f t="shared" si="7"/>
        <v>1.3429010355242872</v>
      </c>
      <c r="N12" s="1">
        <f t="shared" si="8"/>
        <v>-17.42496236207333</v>
      </c>
      <c r="O12" t="s">
        <v>59</v>
      </c>
    </row>
    <row r="13" spans="1:16" x14ac:dyDescent="0.35">
      <c r="A13" s="12">
        <v>3</v>
      </c>
      <c r="B13" s="11" t="s">
        <v>39</v>
      </c>
      <c r="C13" s="10">
        <v>64.900000000000006</v>
      </c>
      <c r="D13" s="9" t="s">
        <v>43</v>
      </c>
      <c r="E13" s="8" t="str">
        <f t="shared" si="0"/>
        <v>Significantly Different</v>
      </c>
      <c r="G13">
        <f t="shared" si="1"/>
        <v>64.900000000000006</v>
      </c>
      <c r="H13">
        <f t="shared" si="2"/>
        <v>6</v>
      </c>
      <c r="I13" t="str">
        <f t="shared" si="3"/>
        <v>+/-</v>
      </c>
      <c r="J13" t="str">
        <f t="shared" si="4"/>
        <v>0.4</v>
      </c>
      <c r="K13" s="1">
        <f t="shared" si="5"/>
        <v>0.24316109422492402</v>
      </c>
      <c r="L13" s="1">
        <f t="shared" si="6"/>
        <v>-14.600000000000009</v>
      </c>
      <c r="M13" s="1">
        <f t="shared" si="7"/>
        <v>0.2718623680850808</v>
      </c>
      <c r="N13" s="1">
        <f t="shared" si="8"/>
        <v>-53.703644615612482</v>
      </c>
      <c r="O13" t="s">
        <v>57</v>
      </c>
    </row>
    <row r="14" spans="1:16" x14ac:dyDescent="0.35">
      <c r="A14" s="12">
        <v>4</v>
      </c>
      <c r="B14" s="11" t="s">
        <v>72</v>
      </c>
      <c r="C14" s="10">
        <v>62.4</v>
      </c>
      <c r="D14" s="9" t="s">
        <v>141</v>
      </c>
      <c r="E14" s="8" t="str">
        <f t="shared" si="0"/>
        <v>Significantly Different</v>
      </c>
      <c r="G14">
        <f t="shared" si="1"/>
        <v>62.4</v>
      </c>
      <c r="H14">
        <f t="shared" si="2"/>
        <v>6</v>
      </c>
      <c r="I14" t="str">
        <f t="shared" si="3"/>
        <v>+/-</v>
      </c>
      <c r="J14" t="str">
        <f t="shared" si="4"/>
        <v>2.3</v>
      </c>
      <c r="K14" s="1">
        <f t="shared" si="5"/>
        <v>1.3981762917933129</v>
      </c>
      <c r="L14" s="1">
        <f t="shared" si="6"/>
        <v>-12.100000000000001</v>
      </c>
      <c r="M14" s="1">
        <f t="shared" si="7"/>
        <v>1.4034524474912091</v>
      </c>
      <c r="N14" s="1">
        <f t="shared" si="8"/>
        <v>-8.6215959946699883</v>
      </c>
      <c r="O14" t="s">
        <v>72</v>
      </c>
    </row>
    <row r="15" spans="1:16" x14ac:dyDescent="0.35">
      <c r="A15" s="12">
        <v>5</v>
      </c>
      <c r="B15" s="11" t="s">
        <v>57</v>
      </c>
      <c r="C15" s="10">
        <v>61.7</v>
      </c>
      <c r="D15" s="9" t="s">
        <v>137</v>
      </c>
      <c r="E15" s="8" t="str">
        <f t="shared" si="0"/>
        <v>Significantly Different</v>
      </c>
      <c r="G15">
        <f t="shared" si="1"/>
        <v>61.7</v>
      </c>
      <c r="H15">
        <f t="shared" si="2"/>
        <v>6</v>
      </c>
      <c r="I15" t="str">
        <f t="shared" si="3"/>
        <v>+/-</v>
      </c>
      <c r="J15" t="str">
        <f t="shared" si="4"/>
        <v>1.2</v>
      </c>
      <c r="K15" s="1">
        <f t="shared" si="5"/>
        <v>0.72948328267477203</v>
      </c>
      <c r="L15" s="1">
        <f t="shared" si="6"/>
        <v>-11.400000000000006</v>
      </c>
      <c r="M15" s="1">
        <f t="shared" si="7"/>
        <v>0.73954559638884132</v>
      </c>
      <c r="N15" s="1">
        <f t="shared" si="8"/>
        <v>-15.414871044686834</v>
      </c>
      <c r="O15" t="s">
        <v>34</v>
      </c>
    </row>
    <row r="16" spans="1:16" x14ac:dyDescent="0.35">
      <c r="A16" s="12">
        <v>6</v>
      </c>
      <c r="B16" s="11" t="s">
        <v>42</v>
      </c>
      <c r="C16" s="10">
        <v>58.9</v>
      </c>
      <c r="D16" s="9" t="s">
        <v>139</v>
      </c>
      <c r="E16" s="8" t="str">
        <f t="shared" si="0"/>
        <v>Significantly Different</v>
      </c>
      <c r="G16">
        <f t="shared" si="1"/>
        <v>58.9</v>
      </c>
      <c r="H16">
        <f t="shared" si="2"/>
        <v>6</v>
      </c>
      <c r="I16" t="str">
        <f t="shared" si="3"/>
        <v>+/-</v>
      </c>
      <c r="J16" t="str">
        <f t="shared" si="4"/>
        <v>1.5</v>
      </c>
      <c r="K16" s="1">
        <f t="shared" si="5"/>
        <v>0.91185410334346506</v>
      </c>
      <c r="L16" s="1">
        <f t="shared" si="6"/>
        <v>-8.6000000000000014</v>
      </c>
      <c r="M16" s="1">
        <f t="shared" si="7"/>
        <v>0.91992376598307335</v>
      </c>
      <c r="N16" s="1">
        <f t="shared" si="8"/>
        <v>-9.3486007406381564</v>
      </c>
      <c r="O16" t="s">
        <v>73</v>
      </c>
    </row>
    <row r="17" spans="1:15" x14ac:dyDescent="0.35">
      <c r="A17" s="12">
        <v>7</v>
      </c>
      <c r="B17" s="11" t="s">
        <v>58</v>
      </c>
      <c r="C17" s="10">
        <v>57.7</v>
      </c>
      <c r="D17" s="9" t="s">
        <v>155</v>
      </c>
      <c r="E17" s="8" t="str">
        <f t="shared" si="0"/>
        <v>Significantly Different</v>
      </c>
      <c r="G17">
        <f t="shared" si="1"/>
        <v>57.7</v>
      </c>
      <c r="H17">
        <f t="shared" si="2"/>
        <v>6</v>
      </c>
      <c r="I17" t="str">
        <f t="shared" si="3"/>
        <v>+/-</v>
      </c>
      <c r="J17" t="str">
        <f t="shared" si="4"/>
        <v>1.8</v>
      </c>
      <c r="K17" s="1">
        <f t="shared" si="5"/>
        <v>1.094224924012158</v>
      </c>
      <c r="L17" s="1">
        <f t="shared" si="6"/>
        <v>-7.4000000000000057</v>
      </c>
      <c r="M17" s="1">
        <f t="shared" si="7"/>
        <v>1.1009586794088044</v>
      </c>
      <c r="N17" s="1">
        <f t="shared" si="8"/>
        <v>-6.7214148345455405</v>
      </c>
      <c r="O17" t="s">
        <v>65</v>
      </c>
    </row>
    <row r="18" spans="1:15" x14ac:dyDescent="0.35">
      <c r="A18" s="12">
        <v>8</v>
      </c>
      <c r="B18" s="11" t="s">
        <v>81</v>
      </c>
      <c r="C18" s="10">
        <v>56.8</v>
      </c>
      <c r="D18" s="9" t="s">
        <v>173</v>
      </c>
      <c r="E18" s="8" t="str">
        <f t="shared" si="0"/>
        <v>Significantly Different</v>
      </c>
      <c r="G18">
        <f t="shared" si="1"/>
        <v>56.8</v>
      </c>
      <c r="H18">
        <f t="shared" si="2"/>
        <v>6</v>
      </c>
      <c r="I18" t="str">
        <f t="shared" si="3"/>
        <v>+/-</v>
      </c>
      <c r="J18" t="str">
        <f t="shared" si="4"/>
        <v>2.9</v>
      </c>
      <c r="K18" s="1">
        <f t="shared" si="5"/>
        <v>1.762917933130699</v>
      </c>
      <c r="L18" s="1">
        <f t="shared" si="6"/>
        <v>-6.5</v>
      </c>
      <c r="M18" s="1">
        <f t="shared" si="7"/>
        <v>1.7671053925530251</v>
      </c>
      <c r="N18" s="1">
        <f t="shared" si="8"/>
        <v>-3.6783318229871544</v>
      </c>
      <c r="O18" t="s">
        <v>61</v>
      </c>
    </row>
    <row r="19" spans="1:15" x14ac:dyDescent="0.35">
      <c r="A19" s="12">
        <v>9</v>
      </c>
      <c r="B19" s="11" t="s">
        <v>26</v>
      </c>
      <c r="C19" s="10">
        <v>55.4</v>
      </c>
      <c r="D19" s="9" t="s">
        <v>172</v>
      </c>
      <c r="E19" s="8" t="str">
        <f t="shared" si="0"/>
        <v>Not Significantly Different</v>
      </c>
      <c r="G19">
        <f t="shared" si="1"/>
        <v>55.4</v>
      </c>
      <c r="H19">
        <f t="shared" si="2"/>
        <v>6</v>
      </c>
      <c r="I19" t="str">
        <f t="shared" si="3"/>
        <v>+/-</v>
      </c>
      <c r="J19" t="str">
        <f t="shared" si="4"/>
        <v>6.1</v>
      </c>
      <c r="K19" s="1">
        <f t="shared" si="5"/>
        <v>3.7082066869300911</v>
      </c>
      <c r="L19" s="1">
        <f t="shared" si="6"/>
        <v>-5.1000000000000014</v>
      </c>
      <c r="M19" s="1">
        <f t="shared" si="7"/>
        <v>3.7101992752989976</v>
      </c>
      <c r="N19" s="1">
        <f t="shared" si="8"/>
        <v>-1.3745892394388985</v>
      </c>
      <c r="O19" t="s">
        <v>31</v>
      </c>
    </row>
    <row r="20" spans="1:15" x14ac:dyDescent="0.35">
      <c r="A20" s="12">
        <v>10</v>
      </c>
      <c r="B20" s="11" t="s">
        <v>44</v>
      </c>
      <c r="C20" s="10">
        <v>55</v>
      </c>
      <c r="D20" s="13" t="s">
        <v>129</v>
      </c>
      <c r="E20" s="8" t="str">
        <f t="shared" si="0"/>
        <v>Significantly Different</v>
      </c>
      <c r="G20">
        <f t="shared" si="1"/>
        <v>55</v>
      </c>
      <c r="H20">
        <f t="shared" si="2"/>
        <v>6</v>
      </c>
      <c r="I20" t="str">
        <f t="shared" si="3"/>
        <v>+/-</v>
      </c>
      <c r="J20" t="str">
        <f t="shared" si="4"/>
        <v>1.1</v>
      </c>
      <c r="K20" s="1">
        <f t="shared" si="5"/>
        <v>0.66869300911854113</v>
      </c>
      <c r="L20" s="1">
        <f t="shared" si="6"/>
        <v>-4.7000000000000028</v>
      </c>
      <c r="M20" s="1">
        <f t="shared" si="7"/>
        <v>0.67965592021270205</v>
      </c>
      <c r="N20" s="1">
        <f t="shared" si="8"/>
        <v>-6.9152638272158535</v>
      </c>
      <c r="O20" t="s">
        <v>53</v>
      </c>
    </row>
    <row r="21" spans="1:15" x14ac:dyDescent="0.35">
      <c r="A21" s="12">
        <v>11</v>
      </c>
      <c r="B21" s="11" t="s">
        <v>77</v>
      </c>
      <c r="C21" s="10">
        <v>54.8</v>
      </c>
      <c r="D21" s="9" t="s">
        <v>154</v>
      </c>
      <c r="E21" s="8" t="str">
        <f t="shared" si="0"/>
        <v>Significantly Different</v>
      </c>
      <c r="G21">
        <f t="shared" si="1"/>
        <v>54.8</v>
      </c>
      <c r="H21">
        <f t="shared" si="2"/>
        <v>6</v>
      </c>
      <c r="I21" t="str">
        <f t="shared" si="3"/>
        <v>+/-</v>
      </c>
      <c r="J21" t="str">
        <f t="shared" si="4"/>
        <v>2.1</v>
      </c>
      <c r="K21" s="1">
        <f t="shared" si="5"/>
        <v>1.2765957446808511</v>
      </c>
      <c r="L21" s="1">
        <f t="shared" si="6"/>
        <v>-4.5</v>
      </c>
      <c r="M21" s="1">
        <f t="shared" si="7"/>
        <v>1.2823722255154399</v>
      </c>
      <c r="N21" s="1">
        <f t="shared" si="8"/>
        <v>-3.5091215408936813</v>
      </c>
      <c r="O21" t="s">
        <v>45</v>
      </c>
    </row>
    <row r="22" spans="1:15" x14ac:dyDescent="0.35">
      <c r="A22" s="12">
        <v>12</v>
      </c>
      <c r="B22" s="11" t="s">
        <v>68</v>
      </c>
      <c r="C22" s="10">
        <v>53</v>
      </c>
      <c r="D22" s="9" t="s">
        <v>171</v>
      </c>
      <c r="E22" s="8" t="str">
        <f t="shared" si="0"/>
        <v>Significantly Different</v>
      </c>
      <c r="G22">
        <f t="shared" si="1"/>
        <v>53</v>
      </c>
      <c r="H22">
        <f t="shared" si="2"/>
        <v>6</v>
      </c>
      <c r="I22" t="str">
        <f t="shared" si="3"/>
        <v>+/-</v>
      </c>
      <c r="J22" t="str">
        <f t="shared" si="4"/>
        <v>2.5</v>
      </c>
      <c r="K22" s="1">
        <f t="shared" si="5"/>
        <v>1.519756838905775</v>
      </c>
      <c r="L22" s="1">
        <f t="shared" si="6"/>
        <v>-2.7000000000000028</v>
      </c>
      <c r="M22" s="1">
        <f t="shared" si="7"/>
        <v>1.5246123044357995</v>
      </c>
      <c r="N22" s="1">
        <f t="shared" si="8"/>
        <v>-1.7709420238472817</v>
      </c>
      <c r="O22" t="s">
        <v>28</v>
      </c>
    </row>
    <row r="23" spans="1:15" x14ac:dyDescent="0.35">
      <c r="A23" s="12">
        <v>13</v>
      </c>
      <c r="B23" s="11" t="s">
        <v>55</v>
      </c>
      <c r="C23" s="10">
        <v>52</v>
      </c>
      <c r="D23" s="9" t="s">
        <v>154</v>
      </c>
      <c r="E23" s="8" t="str">
        <f t="shared" si="0"/>
        <v>Not Significantly Different</v>
      </c>
      <c r="G23">
        <f t="shared" si="1"/>
        <v>52</v>
      </c>
      <c r="H23">
        <f t="shared" si="2"/>
        <v>6</v>
      </c>
      <c r="I23" t="str">
        <f t="shared" si="3"/>
        <v>+/-</v>
      </c>
      <c r="J23" t="str">
        <f t="shared" si="4"/>
        <v>2.1</v>
      </c>
      <c r="K23" s="1">
        <f t="shared" si="5"/>
        <v>1.2765957446808511</v>
      </c>
      <c r="L23" s="1">
        <f t="shared" si="6"/>
        <v>-1.7000000000000028</v>
      </c>
      <c r="M23" s="1">
        <f t="shared" si="7"/>
        <v>1.2823722255154399</v>
      </c>
      <c r="N23" s="1">
        <f t="shared" si="8"/>
        <v>-1.3256681376709485</v>
      </c>
      <c r="O23" t="s">
        <v>81</v>
      </c>
    </row>
    <row r="24" spans="1:15" x14ac:dyDescent="0.35">
      <c r="A24" s="12">
        <v>14</v>
      </c>
      <c r="B24" s="11" t="s">
        <v>52</v>
      </c>
      <c r="C24" s="10">
        <v>51</v>
      </c>
      <c r="D24" s="9" t="s">
        <v>156</v>
      </c>
      <c r="E24" s="8" t="str">
        <f t="shared" si="0"/>
        <v>Not Significantly Different</v>
      </c>
      <c r="G24">
        <f t="shared" si="1"/>
        <v>51</v>
      </c>
      <c r="H24">
        <f t="shared" si="2"/>
        <v>6</v>
      </c>
      <c r="I24" t="str">
        <f t="shared" si="3"/>
        <v>+/-</v>
      </c>
      <c r="J24" t="str">
        <f t="shared" si="4"/>
        <v>2.4</v>
      </c>
      <c r="K24" s="1">
        <f t="shared" si="5"/>
        <v>1.4589665653495441</v>
      </c>
      <c r="L24" s="1">
        <f t="shared" si="6"/>
        <v>-0.70000000000000284</v>
      </c>
      <c r="M24" s="1">
        <f t="shared" si="7"/>
        <v>1.4640236569960239</v>
      </c>
      <c r="N24" s="1">
        <f t="shared" si="8"/>
        <v>-0.47813435025790979</v>
      </c>
      <c r="O24" t="s">
        <v>64</v>
      </c>
    </row>
    <row r="25" spans="1:15" x14ac:dyDescent="0.35">
      <c r="A25" s="12">
        <v>15</v>
      </c>
      <c r="B25" s="11" t="s">
        <v>73</v>
      </c>
      <c r="C25" s="10">
        <v>50.5</v>
      </c>
      <c r="D25" s="9" t="s">
        <v>139</v>
      </c>
      <c r="E25" s="8" t="str">
        <f t="shared" si="0"/>
        <v>Not Significantly Different</v>
      </c>
      <c r="G25">
        <f t="shared" si="1"/>
        <v>50.5</v>
      </c>
      <c r="H25">
        <f t="shared" si="2"/>
        <v>6</v>
      </c>
      <c r="I25" t="str">
        <f t="shared" si="3"/>
        <v>+/-</v>
      </c>
      <c r="J25" t="str">
        <f t="shared" si="4"/>
        <v>1.5</v>
      </c>
      <c r="K25" s="1">
        <f t="shared" si="5"/>
        <v>0.91185410334346506</v>
      </c>
      <c r="L25" s="1">
        <f t="shared" si="6"/>
        <v>-0.20000000000000284</v>
      </c>
      <c r="M25" s="1">
        <f t="shared" si="7"/>
        <v>0.91992376598307335</v>
      </c>
      <c r="N25" s="1">
        <f t="shared" si="8"/>
        <v>-0.21740931954972761</v>
      </c>
      <c r="O25" t="s">
        <v>80</v>
      </c>
    </row>
    <row r="26" spans="1:15" x14ac:dyDescent="0.35">
      <c r="A26" s="12">
        <v>16</v>
      </c>
      <c r="B26" s="11" t="s">
        <v>63</v>
      </c>
      <c r="C26" s="10">
        <v>49.1</v>
      </c>
      <c r="D26" s="9" t="s">
        <v>129</v>
      </c>
      <c r="E26" s="8" t="str">
        <f t="shared" si="0"/>
        <v>Significantly Different</v>
      </c>
      <c r="G26">
        <f t="shared" si="1"/>
        <v>49.1</v>
      </c>
      <c r="H26">
        <f t="shared" si="2"/>
        <v>6</v>
      </c>
      <c r="I26" t="str">
        <f t="shared" si="3"/>
        <v>+/-</v>
      </c>
      <c r="J26" t="str">
        <f t="shared" si="4"/>
        <v>1.1</v>
      </c>
      <c r="K26" s="1">
        <f t="shared" si="5"/>
        <v>0.66869300911854113</v>
      </c>
      <c r="L26" s="1">
        <f t="shared" si="6"/>
        <v>1.1999999999999957</v>
      </c>
      <c r="M26" s="1">
        <f t="shared" si="7"/>
        <v>0.67965592021270205</v>
      </c>
      <c r="N26" s="1">
        <f t="shared" si="8"/>
        <v>1.7655992750338276</v>
      </c>
      <c r="O26" t="s">
        <v>79</v>
      </c>
    </row>
    <row r="27" spans="1:15" x14ac:dyDescent="0.35">
      <c r="A27" s="12">
        <v>17</v>
      </c>
      <c r="B27" s="11" t="s">
        <v>34</v>
      </c>
      <c r="C27" s="10">
        <v>49</v>
      </c>
      <c r="D27" s="9" t="s">
        <v>38</v>
      </c>
      <c r="E27" s="8" t="str">
        <f t="shared" si="0"/>
        <v>Significantly Different</v>
      </c>
      <c r="G27">
        <f t="shared" si="1"/>
        <v>49</v>
      </c>
      <c r="H27">
        <f t="shared" si="2"/>
        <v>6</v>
      </c>
      <c r="I27" t="str">
        <f t="shared" si="3"/>
        <v>+/-</v>
      </c>
      <c r="J27" t="str">
        <f t="shared" si="4"/>
        <v>0.2</v>
      </c>
      <c r="K27" s="1">
        <f t="shared" si="5"/>
        <v>0.12158054711246201</v>
      </c>
      <c r="L27" s="1">
        <f t="shared" si="6"/>
        <v>1.2999999999999972</v>
      </c>
      <c r="M27" s="1">
        <f t="shared" si="7"/>
        <v>0.17194085864718481</v>
      </c>
      <c r="N27" s="1">
        <f t="shared" si="8"/>
        <v>7.5607392578371426</v>
      </c>
      <c r="O27" t="s">
        <v>77</v>
      </c>
    </row>
    <row r="28" spans="1:15" x14ac:dyDescent="0.35">
      <c r="A28" s="12">
        <v>18</v>
      </c>
      <c r="B28" s="11" t="s">
        <v>45</v>
      </c>
      <c r="C28" s="10">
        <v>48.4</v>
      </c>
      <c r="D28" s="9" t="s">
        <v>122</v>
      </c>
      <c r="E28" s="8" t="str">
        <f t="shared" si="0"/>
        <v>Significantly Different</v>
      </c>
      <c r="G28">
        <f t="shared" si="1"/>
        <v>48.4</v>
      </c>
      <c r="H28">
        <f t="shared" si="2"/>
        <v>6</v>
      </c>
      <c r="I28" t="str">
        <f t="shared" si="3"/>
        <v>+/-</v>
      </c>
      <c r="J28" t="str">
        <f t="shared" si="4"/>
        <v>1.0</v>
      </c>
      <c r="K28" s="1">
        <f t="shared" si="5"/>
        <v>0.60790273556231</v>
      </c>
      <c r="L28" s="1">
        <f t="shared" si="6"/>
        <v>1.8999999999999986</v>
      </c>
      <c r="M28" s="1">
        <f t="shared" si="7"/>
        <v>0.61994158219973061</v>
      </c>
      <c r="N28" s="1">
        <f t="shared" si="8"/>
        <v>3.0648049018719692</v>
      </c>
      <c r="O28" t="s">
        <v>78</v>
      </c>
    </row>
    <row r="29" spans="1:15" x14ac:dyDescent="0.35">
      <c r="A29" s="12">
        <v>18</v>
      </c>
      <c r="B29" s="11" t="s">
        <v>49</v>
      </c>
      <c r="C29" s="10">
        <v>48.4</v>
      </c>
      <c r="D29" s="9" t="s">
        <v>30</v>
      </c>
      <c r="E29" s="8" t="str">
        <f t="shared" si="0"/>
        <v>Significantly Different</v>
      </c>
      <c r="G29">
        <f t="shared" si="1"/>
        <v>48.4</v>
      </c>
      <c r="H29">
        <f t="shared" si="2"/>
        <v>6</v>
      </c>
      <c r="I29" t="str">
        <f t="shared" si="3"/>
        <v>+/-</v>
      </c>
      <c r="J29" t="str">
        <f t="shared" si="4"/>
        <v>0.5</v>
      </c>
      <c r="K29" s="1">
        <f t="shared" si="5"/>
        <v>0.303951367781155</v>
      </c>
      <c r="L29" s="1">
        <f t="shared" si="6"/>
        <v>1.8999999999999986</v>
      </c>
      <c r="M29" s="1">
        <f t="shared" si="7"/>
        <v>0.32736564177109445</v>
      </c>
      <c r="N29" s="1">
        <f t="shared" si="8"/>
        <v>5.8039077947237523</v>
      </c>
      <c r="O29" t="s">
        <v>55</v>
      </c>
    </row>
    <row r="30" spans="1:15" x14ac:dyDescent="0.35">
      <c r="A30" s="12">
        <v>20</v>
      </c>
      <c r="B30" s="11" t="s">
        <v>47</v>
      </c>
      <c r="C30" s="10">
        <v>48.1</v>
      </c>
      <c r="D30" s="9" t="s">
        <v>25</v>
      </c>
      <c r="E30" s="8" t="str">
        <f t="shared" si="0"/>
        <v>Significantly Different</v>
      </c>
      <c r="G30">
        <f t="shared" si="1"/>
        <v>48.1</v>
      </c>
      <c r="H30">
        <f t="shared" si="2"/>
        <v>6</v>
      </c>
      <c r="I30" t="str">
        <f t="shared" si="3"/>
        <v>+/-</v>
      </c>
      <c r="J30" t="str">
        <f t="shared" si="4"/>
        <v>0.7</v>
      </c>
      <c r="K30" s="1">
        <f t="shared" si="5"/>
        <v>0.42553191489361697</v>
      </c>
      <c r="L30" s="1">
        <f t="shared" si="6"/>
        <v>2.1999999999999957</v>
      </c>
      <c r="M30" s="1">
        <f t="shared" si="7"/>
        <v>0.44255987168878524</v>
      </c>
      <c r="N30" s="1">
        <f t="shared" si="8"/>
        <v>4.9710788093030471</v>
      </c>
      <c r="O30" t="s">
        <v>76</v>
      </c>
    </row>
    <row r="31" spans="1:15" x14ac:dyDescent="0.35">
      <c r="A31" s="12">
        <v>21</v>
      </c>
      <c r="B31" s="11" t="s">
        <v>50</v>
      </c>
      <c r="C31" s="10">
        <v>48</v>
      </c>
      <c r="D31" s="9" t="s">
        <v>155</v>
      </c>
      <c r="E31" s="8" t="str">
        <f t="shared" si="0"/>
        <v>Significantly Different</v>
      </c>
      <c r="G31">
        <f t="shared" si="1"/>
        <v>48</v>
      </c>
      <c r="H31">
        <f t="shared" si="2"/>
        <v>6</v>
      </c>
      <c r="I31" t="str">
        <f t="shared" si="3"/>
        <v>+/-</v>
      </c>
      <c r="J31" t="str">
        <f t="shared" si="4"/>
        <v>1.8</v>
      </c>
      <c r="K31" s="1">
        <f t="shared" si="5"/>
        <v>1.094224924012158</v>
      </c>
      <c r="L31" s="1">
        <f t="shared" si="6"/>
        <v>2.2999999999999972</v>
      </c>
      <c r="M31" s="1">
        <f t="shared" si="7"/>
        <v>1.1009586794088044</v>
      </c>
      <c r="N31" s="1">
        <f t="shared" si="8"/>
        <v>2.0890883945209069</v>
      </c>
      <c r="O31" t="s">
        <v>41</v>
      </c>
    </row>
    <row r="32" spans="1:15" x14ac:dyDescent="0.35">
      <c r="A32" s="12">
        <v>22</v>
      </c>
      <c r="B32" s="11" t="s">
        <v>65</v>
      </c>
      <c r="C32" s="10">
        <v>47.7</v>
      </c>
      <c r="D32" s="9" t="s">
        <v>133</v>
      </c>
      <c r="E32" s="8" t="str">
        <f t="shared" si="0"/>
        <v>Significantly Different</v>
      </c>
      <c r="G32">
        <f t="shared" si="1"/>
        <v>47.7</v>
      </c>
      <c r="H32">
        <f t="shared" si="2"/>
        <v>6</v>
      </c>
      <c r="I32" t="str">
        <f t="shared" si="3"/>
        <v>+/-</v>
      </c>
      <c r="J32" t="str">
        <f t="shared" si="4"/>
        <v>1.4</v>
      </c>
      <c r="K32" s="1">
        <f t="shared" si="5"/>
        <v>0.85106382978723394</v>
      </c>
      <c r="L32" s="1">
        <f t="shared" si="6"/>
        <v>2.5999999999999943</v>
      </c>
      <c r="M32" s="1">
        <f t="shared" si="7"/>
        <v>0.8597042932359239</v>
      </c>
      <c r="N32" s="1">
        <f t="shared" si="8"/>
        <v>3.0242957031348578</v>
      </c>
      <c r="O32" t="s">
        <v>70</v>
      </c>
    </row>
    <row r="33" spans="1:15" x14ac:dyDescent="0.35">
      <c r="A33" s="12">
        <v>23</v>
      </c>
      <c r="B33" s="11" t="s">
        <v>67</v>
      </c>
      <c r="C33" s="10">
        <v>47.3</v>
      </c>
      <c r="D33" s="9" t="s">
        <v>164</v>
      </c>
      <c r="E33" s="8" t="str">
        <f t="shared" si="0"/>
        <v>Significantly Different</v>
      </c>
      <c r="G33">
        <f t="shared" si="1"/>
        <v>47.3</v>
      </c>
      <c r="H33">
        <f t="shared" si="2"/>
        <v>6</v>
      </c>
      <c r="I33" t="str">
        <f t="shared" si="3"/>
        <v>+/-</v>
      </c>
      <c r="J33" t="str">
        <f t="shared" si="4"/>
        <v>2.6</v>
      </c>
      <c r="K33" s="1">
        <f t="shared" si="5"/>
        <v>1.5805471124620061</v>
      </c>
      <c r="L33" s="1">
        <f t="shared" si="6"/>
        <v>3</v>
      </c>
      <c r="M33" s="1">
        <f t="shared" si="7"/>
        <v>1.5852163903228325</v>
      </c>
      <c r="N33" s="1">
        <f t="shared" si="8"/>
        <v>1.8924861099808865</v>
      </c>
      <c r="O33" t="s">
        <v>75</v>
      </c>
    </row>
    <row r="34" spans="1:15" x14ac:dyDescent="0.35">
      <c r="A34" s="12">
        <v>24</v>
      </c>
      <c r="B34" s="11" t="s">
        <v>51</v>
      </c>
      <c r="C34" s="10">
        <v>47.2</v>
      </c>
      <c r="D34" s="9" t="s">
        <v>143</v>
      </c>
      <c r="E34" s="8" t="str">
        <f t="shared" si="0"/>
        <v>Not Significantly Different</v>
      </c>
      <c r="G34">
        <f t="shared" si="1"/>
        <v>47.2</v>
      </c>
      <c r="H34">
        <f t="shared" si="2"/>
        <v>6</v>
      </c>
      <c r="I34" t="str">
        <f t="shared" si="3"/>
        <v>+/-</v>
      </c>
      <c r="J34" t="str">
        <f t="shared" si="4"/>
        <v>3.4</v>
      </c>
      <c r="K34" s="1">
        <f t="shared" si="5"/>
        <v>2.0668693009118542</v>
      </c>
      <c r="L34" s="1">
        <f t="shared" si="6"/>
        <v>3.0999999999999943</v>
      </c>
      <c r="M34" s="1">
        <f t="shared" si="7"/>
        <v>2.0704421113588332</v>
      </c>
      <c r="N34" s="1">
        <f t="shared" si="8"/>
        <v>1.4972647547076123</v>
      </c>
      <c r="O34" t="s">
        <v>74</v>
      </c>
    </row>
    <row r="35" spans="1:15" x14ac:dyDescent="0.35">
      <c r="A35" s="12">
        <v>25</v>
      </c>
      <c r="B35" s="11" t="s">
        <v>46</v>
      </c>
      <c r="C35" s="10">
        <v>47.1</v>
      </c>
      <c r="D35" s="9" t="s">
        <v>154</v>
      </c>
      <c r="E35" s="8" t="str">
        <f t="shared" si="0"/>
        <v>Significantly Different</v>
      </c>
      <c r="G35">
        <f t="shared" si="1"/>
        <v>47.1</v>
      </c>
      <c r="H35">
        <f t="shared" si="2"/>
        <v>6</v>
      </c>
      <c r="I35" t="str">
        <f t="shared" si="3"/>
        <v>+/-</v>
      </c>
      <c r="J35" t="str">
        <f t="shared" si="4"/>
        <v>2.1</v>
      </c>
      <c r="K35" s="1">
        <f t="shared" si="5"/>
        <v>1.2765957446808511</v>
      </c>
      <c r="L35" s="1">
        <f t="shared" si="6"/>
        <v>3.1999999999999957</v>
      </c>
      <c r="M35" s="1">
        <f t="shared" si="7"/>
        <v>1.2823722255154399</v>
      </c>
      <c r="N35" s="1">
        <f t="shared" si="8"/>
        <v>2.4953753179688367</v>
      </c>
      <c r="O35" t="s">
        <v>51</v>
      </c>
    </row>
    <row r="36" spans="1:15" x14ac:dyDescent="0.35">
      <c r="A36" s="12">
        <v>26</v>
      </c>
      <c r="B36" s="11" t="s">
        <v>56</v>
      </c>
      <c r="C36" s="10">
        <v>43.8</v>
      </c>
      <c r="D36" s="9" t="s">
        <v>133</v>
      </c>
      <c r="E36" s="8" t="str">
        <f t="shared" si="0"/>
        <v>Significantly Different</v>
      </c>
      <c r="G36">
        <f t="shared" si="1"/>
        <v>43.8</v>
      </c>
      <c r="H36">
        <f t="shared" si="2"/>
        <v>6</v>
      </c>
      <c r="I36" t="str">
        <f t="shared" si="3"/>
        <v>+/-</v>
      </c>
      <c r="J36" t="str">
        <f t="shared" si="4"/>
        <v>1.4</v>
      </c>
      <c r="K36" s="1">
        <f t="shared" si="5"/>
        <v>0.85106382978723394</v>
      </c>
      <c r="L36" s="1">
        <f t="shared" si="6"/>
        <v>6.5</v>
      </c>
      <c r="M36" s="1">
        <f t="shared" si="7"/>
        <v>0.8597042932359239</v>
      </c>
      <c r="N36" s="1">
        <f t="shared" si="8"/>
        <v>7.5607392578371604</v>
      </c>
      <c r="O36" t="s">
        <v>71</v>
      </c>
    </row>
    <row r="37" spans="1:15" x14ac:dyDescent="0.35">
      <c r="A37" s="12">
        <v>27</v>
      </c>
      <c r="B37" s="11" t="s">
        <v>64</v>
      </c>
      <c r="C37" s="10">
        <v>43.4</v>
      </c>
      <c r="D37" s="9" t="s">
        <v>109</v>
      </c>
      <c r="E37" s="8" t="str">
        <f t="shared" si="0"/>
        <v>Significantly Different</v>
      </c>
      <c r="G37">
        <f t="shared" si="1"/>
        <v>43.4</v>
      </c>
      <c r="H37">
        <f t="shared" si="2"/>
        <v>6</v>
      </c>
      <c r="I37" t="str">
        <f t="shared" si="3"/>
        <v>+/-</v>
      </c>
      <c r="J37" t="str">
        <f t="shared" si="4"/>
        <v>0.6</v>
      </c>
      <c r="K37" s="1">
        <f t="shared" si="5"/>
        <v>0.36474164133738601</v>
      </c>
      <c r="L37" s="1">
        <f t="shared" si="6"/>
        <v>6.8999999999999986</v>
      </c>
      <c r="M37" s="1">
        <f t="shared" si="7"/>
        <v>0.38447144804478778</v>
      </c>
      <c r="N37" s="1">
        <f t="shared" si="8"/>
        <v>17.94671629087059</v>
      </c>
      <c r="O37" t="s">
        <v>69</v>
      </c>
    </row>
    <row r="38" spans="1:15" x14ac:dyDescent="0.35">
      <c r="A38" s="12">
        <v>28</v>
      </c>
      <c r="B38" s="11" t="s">
        <v>80</v>
      </c>
      <c r="C38" s="10">
        <v>42.7</v>
      </c>
      <c r="D38" s="9" t="s">
        <v>155</v>
      </c>
      <c r="E38" s="8" t="str">
        <f t="shared" si="0"/>
        <v>Significantly Different</v>
      </c>
      <c r="G38">
        <f t="shared" si="1"/>
        <v>42.7</v>
      </c>
      <c r="H38">
        <f t="shared" si="2"/>
        <v>6</v>
      </c>
      <c r="I38" t="str">
        <f t="shared" si="3"/>
        <v>+/-</v>
      </c>
      <c r="J38" t="str">
        <f t="shared" si="4"/>
        <v>1.8</v>
      </c>
      <c r="K38" s="1">
        <f t="shared" si="5"/>
        <v>1.094224924012158</v>
      </c>
      <c r="L38" s="1">
        <f t="shared" si="6"/>
        <v>7.5999999999999943</v>
      </c>
      <c r="M38" s="1">
        <f t="shared" si="7"/>
        <v>1.1009586794088044</v>
      </c>
      <c r="N38" s="1">
        <f t="shared" si="8"/>
        <v>6.9030746949386526</v>
      </c>
      <c r="O38" t="s">
        <v>68</v>
      </c>
    </row>
    <row r="39" spans="1:15" x14ac:dyDescent="0.35">
      <c r="A39" s="12">
        <v>29</v>
      </c>
      <c r="B39" s="11" t="s">
        <v>61</v>
      </c>
      <c r="C39" s="10">
        <v>42.1</v>
      </c>
      <c r="D39" s="9" t="s">
        <v>165</v>
      </c>
      <c r="E39" s="8" t="str">
        <f t="shared" si="0"/>
        <v>Significantly Different</v>
      </c>
      <c r="G39">
        <f t="shared" si="1"/>
        <v>42.1</v>
      </c>
      <c r="H39">
        <f t="shared" si="2"/>
        <v>6</v>
      </c>
      <c r="I39" t="str">
        <f t="shared" si="3"/>
        <v>+/-</v>
      </c>
      <c r="J39" t="str">
        <f t="shared" si="4"/>
        <v>3.0</v>
      </c>
      <c r="K39" s="1">
        <f t="shared" si="5"/>
        <v>1.8237082066869301</v>
      </c>
      <c r="L39" s="1">
        <f t="shared" si="6"/>
        <v>8.1999999999999957</v>
      </c>
      <c r="M39" s="1">
        <f t="shared" si="7"/>
        <v>1.8277563985863718</v>
      </c>
      <c r="N39" s="1">
        <f t="shared" si="8"/>
        <v>4.4863746647759299</v>
      </c>
      <c r="O39" t="s">
        <v>44</v>
      </c>
    </row>
    <row r="40" spans="1:15" x14ac:dyDescent="0.35">
      <c r="A40" s="12">
        <v>30</v>
      </c>
      <c r="B40" s="11" t="s">
        <v>70</v>
      </c>
      <c r="C40" s="10">
        <v>40.9</v>
      </c>
      <c r="D40" s="9" t="s">
        <v>129</v>
      </c>
      <c r="E40" s="8" t="str">
        <f t="shared" si="0"/>
        <v>Significantly Different</v>
      </c>
      <c r="G40">
        <f t="shared" si="1"/>
        <v>40.9</v>
      </c>
      <c r="H40">
        <f t="shared" si="2"/>
        <v>6</v>
      </c>
      <c r="I40" t="str">
        <f t="shared" si="3"/>
        <v>+/-</v>
      </c>
      <c r="J40" t="str">
        <f t="shared" si="4"/>
        <v>1.1</v>
      </c>
      <c r="K40" s="1">
        <f t="shared" si="5"/>
        <v>0.66869300911854113</v>
      </c>
      <c r="L40" s="1">
        <f t="shared" si="6"/>
        <v>9.3999999999999986</v>
      </c>
      <c r="M40" s="1">
        <f t="shared" si="7"/>
        <v>0.67965592021270205</v>
      </c>
      <c r="N40" s="1">
        <f t="shared" si="8"/>
        <v>13.830527654431696</v>
      </c>
      <c r="O40" t="s">
        <v>66</v>
      </c>
    </row>
    <row r="41" spans="1:15" x14ac:dyDescent="0.35">
      <c r="A41" s="12">
        <v>31</v>
      </c>
      <c r="B41" s="11" t="s">
        <v>29</v>
      </c>
      <c r="C41" s="10">
        <v>40.5</v>
      </c>
      <c r="D41" s="9" t="s">
        <v>139</v>
      </c>
      <c r="E41" s="8" t="str">
        <f t="shared" si="0"/>
        <v>Significantly Different</v>
      </c>
      <c r="G41">
        <f t="shared" si="1"/>
        <v>40.5</v>
      </c>
      <c r="H41">
        <f t="shared" si="2"/>
        <v>6</v>
      </c>
      <c r="I41" t="str">
        <f t="shared" si="3"/>
        <v>+/-</v>
      </c>
      <c r="J41" t="str">
        <f t="shared" si="4"/>
        <v>1.5</v>
      </c>
      <c r="K41" s="1">
        <f t="shared" si="5"/>
        <v>0.91185410334346506</v>
      </c>
      <c r="L41" s="1">
        <f t="shared" si="6"/>
        <v>9.7999999999999972</v>
      </c>
      <c r="M41" s="1">
        <f t="shared" si="7"/>
        <v>0.91992376598307335</v>
      </c>
      <c r="N41" s="1">
        <f t="shared" si="8"/>
        <v>10.653056657936499</v>
      </c>
      <c r="O41" t="s">
        <v>47</v>
      </c>
    </row>
    <row r="42" spans="1:15" x14ac:dyDescent="0.35">
      <c r="A42" s="12">
        <v>32</v>
      </c>
      <c r="B42" s="11" t="s">
        <v>41</v>
      </c>
      <c r="C42" s="10">
        <v>39</v>
      </c>
      <c r="D42" s="9" t="s">
        <v>129</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39</v>
      </c>
      <c r="H42">
        <f t="shared" ref="H42:H62" si="11">LEN(TRIM(D42))</f>
        <v>6</v>
      </c>
      <c r="I42" t="str">
        <f t="shared" ref="I42:I73" si="12">IF(H42&gt;=3,MID(TRIM(D42),1,3),"NO")</f>
        <v>+/-</v>
      </c>
      <c r="J42" t="str">
        <f t="shared" ref="J42:J73" si="13">IF(TRIM(I42)="+/-",MID(TRIM(D42),4,H42-3),D42)</f>
        <v>1.1</v>
      </c>
      <c r="K42" s="1">
        <f t="shared" ref="K42:K73" si="14">IF(TRIM(J42)="*****",0,IF(ISERROR(VALUE(J42)),"NA",VALUE(J42/$I$4)))</f>
        <v>0.66869300911854113</v>
      </c>
      <c r="L42" s="1">
        <f t="shared" ref="L42:L62" si="15">IF(AND(ISNUMBER(G42),ISNUMBER($I$6)),$I$6-G42,"N/A")</f>
        <v>11.299999999999997</v>
      </c>
      <c r="M42" s="1">
        <f t="shared" ref="M42:M62" si="16">IF(AND(ISNUMBER(K42),ISNUMBER($I$7)),SQRT(K42^2+($I$7)^2),"N/A")</f>
        <v>0.67965592021270205</v>
      </c>
      <c r="N42" s="1">
        <f t="shared" ref="N42:N73" si="17">IF(AND(ISNUMBER(L42),ISNUMBER(M42),M42&lt;&gt;0),L42/M42,"NA")</f>
        <v>16.626059839901931</v>
      </c>
      <c r="O42" t="s">
        <v>36</v>
      </c>
    </row>
    <row r="43" spans="1:15" x14ac:dyDescent="0.35">
      <c r="A43" s="12">
        <v>33</v>
      </c>
      <c r="B43" s="11" t="s">
        <v>78</v>
      </c>
      <c r="C43" s="10">
        <v>37.9</v>
      </c>
      <c r="D43" s="9" t="s">
        <v>150</v>
      </c>
      <c r="E43" s="8" t="str">
        <f t="shared" si="9"/>
        <v>Significantly Different</v>
      </c>
      <c r="G43">
        <f t="shared" si="10"/>
        <v>37.9</v>
      </c>
      <c r="H43">
        <f t="shared" si="11"/>
        <v>6</v>
      </c>
      <c r="I43" t="str">
        <f t="shared" si="12"/>
        <v>+/-</v>
      </c>
      <c r="J43" t="str">
        <f t="shared" si="13"/>
        <v>2.0</v>
      </c>
      <c r="K43" s="1">
        <f t="shared" si="14"/>
        <v>1.21580547112462</v>
      </c>
      <c r="L43" s="1">
        <f t="shared" si="15"/>
        <v>12.399999999999999</v>
      </c>
      <c r="M43" s="1">
        <f t="shared" si="16"/>
        <v>1.2218693764280717</v>
      </c>
      <c r="N43" s="1">
        <f t="shared" si="17"/>
        <v>10.148384302951678</v>
      </c>
      <c r="O43" t="s">
        <v>49</v>
      </c>
    </row>
    <row r="44" spans="1:15" x14ac:dyDescent="0.35">
      <c r="A44" s="12">
        <v>34</v>
      </c>
      <c r="B44" s="11" t="s">
        <v>79</v>
      </c>
      <c r="C44" s="10">
        <v>35.5</v>
      </c>
      <c r="D44" s="9" t="s">
        <v>170</v>
      </c>
      <c r="E44" s="8" t="str">
        <f t="shared" si="9"/>
        <v>Significantly Different</v>
      </c>
      <c r="G44">
        <f t="shared" si="10"/>
        <v>35.5</v>
      </c>
      <c r="H44">
        <f t="shared" si="11"/>
        <v>6</v>
      </c>
      <c r="I44" t="str">
        <f t="shared" si="12"/>
        <v>+/-</v>
      </c>
      <c r="J44" t="str">
        <f t="shared" si="13"/>
        <v>2.2</v>
      </c>
      <c r="K44" s="1">
        <f t="shared" si="14"/>
        <v>1.3373860182370823</v>
      </c>
      <c r="L44" s="1">
        <f t="shared" si="15"/>
        <v>14.799999999999997</v>
      </c>
      <c r="M44" s="1">
        <f t="shared" si="16"/>
        <v>1.3429010355242872</v>
      </c>
      <c r="N44" s="1">
        <f t="shared" si="17"/>
        <v>11.020916365755777</v>
      </c>
      <c r="O44" t="s">
        <v>63</v>
      </c>
    </row>
    <row r="45" spans="1:15" x14ac:dyDescent="0.35">
      <c r="A45" s="12">
        <v>35</v>
      </c>
      <c r="B45" s="11" t="s">
        <v>31</v>
      </c>
      <c r="C45" s="10">
        <v>35.299999999999997</v>
      </c>
      <c r="D45" s="9" t="s">
        <v>145</v>
      </c>
      <c r="E45" s="8" t="str">
        <f t="shared" si="9"/>
        <v>Significantly Different</v>
      </c>
      <c r="G45">
        <f t="shared" si="10"/>
        <v>35.299999999999997</v>
      </c>
      <c r="H45">
        <f t="shared" si="11"/>
        <v>6</v>
      </c>
      <c r="I45" t="str">
        <f t="shared" si="12"/>
        <v>+/-</v>
      </c>
      <c r="J45" t="str">
        <f t="shared" si="13"/>
        <v>2.8</v>
      </c>
      <c r="K45" s="1">
        <f t="shared" si="14"/>
        <v>1.7021276595744679</v>
      </c>
      <c r="L45" s="1">
        <f t="shared" si="15"/>
        <v>15</v>
      </c>
      <c r="M45" s="1">
        <f t="shared" si="16"/>
        <v>1.7064642975827597</v>
      </c>
      <c r="N45" s="1">
        <f t="shared" si="17"/>
        <v>8.7901047922583526</v>
      </c>
      <c r="O45" t="s">
        <v>62</v>
      </c>
    </row>
    <row r="46" spans="1:15" x14ac:dyDescent="0.35">
      <c r="A46" s="12">
        <v>36</v>
      </c>
      <c r="B46" s="11" t="s">
        <v>54</v>
      </c>
      <c r="C46" s="10">
        <v>34.4</v>
      </c>
      <c r="D46" s="9" t="s">
        <v>137</v>
      </c>
      <c r="E46" s="8" t="str">
        <f t="shared" si="9"/>
        <v>Significantly Different</v>
      </c>
      <c r="G46">
        <f t="shared" si="10"/>
        <v>34.4</v>
      </c>
      <c r="H46">
        <f t="shared" si="11"/>
        <v>6</v>
      </c>
      <c r="I46" t="str">
        <f t="shared" si="12"/>
        <v>+/-</v>
      </c>
      <c r="J46" t="str">
        <f t="shared" si="13"/>
        <v>1.2</v>
      </c>
      <c r="K46" s="1">
        <f t="shared" si="14"/>
        <v>0.72948328267477203</v>
      </c>
      <c r="L46" s="1">
        <f t="shared" si="15"/>
        <v>15.899999999999999</v>
      </c>
      <c r="M46" s="1">
        <f t="shared" si="16"/>
        <v>0.73954559638884132</v>
      </c>
      <c r="N46" s="1">
        <f t="shared" si="17"/>
        <v>21.499688562326359</v>
      </c>
      <c r="O46" t="s">
        <v>60</v>
      </c>
    </row>
    <row r="47" spans="1:15" x14ac:dyDescent="0.35">
      <c r="A47" s="12">
        <v>36</v>
      </c>
      <c r="B47" s="11" t="s">
        <v>37</v>
      </c>
      <c r="C47" s="10">
        <v>34.4</v>
      </c>
      <c r="D47" s="9" t="s">
        <v>118</v>
      </c>
      <c r="E47" s="8" t="str">
        <f t="shared" si="9"/>
        <v>Significantly Different</v>
      </c>
      <c r="G47">
        <f t="shared" si="10"/>
        <v>34.4</v>
      </c>
      <c r="H47">
        <f t="shared" si="11"/>
        <v>6</v>
      </c>
      <c r="I47" t="str">
        <f t="shared" si="12"/>
        <v>+/-</v>
      </c>
      <c r="J47" t="str">
        <f t="shared" si="13"/>
        <v>0.9</v>
      </c>
      <c r="K47" s="1">
        <f t="shared" si="14"/>
        <v>0.54711246200607899</v>
      </c>
      <c r="L47" s="1">
        <f t="shared" si="15"/>
        <v>15.899999999999999</v>
      </c>
      <c r="M47" s="1">
        <f t="shared" si="16"/>
        <v>0.5604586296226679</v>
      </c>
      <c r="N47" s="1">
        <f t="shared" si="17"/>
        <v>28.369622947379305</v>
      </c>
      <c r="O47" t="s">
        <v>58</v>
      </c>
    </row>
    <row r="48" spans="1:15" x14ac:dyDescent="0.35">
      <c r="A48" s="12">
        <v>38</v>
      </c>
      <c r="B48" s="11" t="s">
        <v>48</v>
      </c>
      <c r="C48" s="10">
        <v>33.9</v>
      </c>
      <c r="D48" s="9" t="s">
        <v>169</v>
      </c>
      <c r="E48" s="8" t="str">
        <f t="shared" si="9"/>
        <v>Significantly Different</v>
      </c>
      <c r="G48">
        <f t="shared" si="10"/>
        <v>33.9</v>
      </c>
      <c r="H48">
        <f t="shared" si="11"/>
        <v>6</v>
      </c>
      <c r="I48" t="str">
        <f t="shared" si="12"/>
        <v>+/-</v>
      </c>
      <c r="J48" t="str">
        <f t="shared" si="13"/>
        <v>6.5</v>
      </c>
      <c r="K48" s="1">
        <f t="shared" si="14"/>
        <v>3.9513677811550152</v>
      </c>
      <c r="L48" s="1">
        <f t="shared" si="15"/>
        <v>16.399999999999999</v>
      </c>
      <c r="M48" s="1">
        <f t="shared" si="16"/>
        <v>3.9532378086052544</v>
      </c>
      <c r="N48" s="1">
        <f t="shared" si="17"/>
        <v>4.1484982169049172</v>
      </c>
      <c r="O48" t="s">
        <v>56</v>
      </c>
    </row>
    <row r="49" spans="1:15" x14ac:dyDescent="0.35">
      <c r="A49" s="12">
        <v>39</v>
      </c>
      <c r="B49" s="11" t="s">
        <v>32</v>
      </c>
      <c r="C49" s="10">
        <v>30.6</v>
      </c>
      <c r="D49" s="9" t="s">
        <v>138</v>
      </c>
      <c r="E49" s="8" t="str">
        <f t="shared" si="9"/>
        <v>Significantly Different</v>
      </c>
      <c r="G49">
        <f t="shared" si="10"/>
        <v>30.6</v>
      </c>
      <c r="H49">
        <f t="shared" si="11"/>
        <v>6</v>
      </c>
      <c r="I49" t="str">
        <f t="shared" si="12"/>
        <v>+/-</v>
      </c>
      <c r="J49" t="str">
        <f t="shared" si="13"/>
        <v>3.9</v>
      </c>
      <c r="K49" s="1">
        <f t="shared" si="14"/>
        <v>2.3708206686930091</v>
      </c>
      <c r="L49" s="1">
        <f t="shared" si="15"/>
        <v>19.699999999999996</v>
      </c>
      <c r="M49" s="1">
        <f t="shared" si="16"/>
        <v>2.3739360717041502</v>
      </c>
      <c r="N49" s="1">
        <f t="shared" si="17"/>
        <v>8.2984542990907855</v>
      </c>
      <c r="O49" t="s">
        <v>54</v>
      </c>
    </row>
    <row r="50" spans="1:15" x14ac:dyDescent="0.35">
      <c r="A50" s="12">
        <v>40</v>
      </c>
      <c r="B50" s="11" t="s">
        <v>71</v>
      </c>
      <c r="C50" s="10">
        <v>30.4</v>
      </c>
      <c r="D50" s="9" t="s">
        <v>155</v>
      </c>
      <c r="E50" s="8" t="str">
        <f t="shared" si="9"/>
        <v>Significantly Different</v>
      </c>
      <c r="G50">
        <f t="shared" si="10"/>
        <v>30.4</v>
      </c>
      <c r="H50">
        <f t="shared" si="11"/>
        <v>6</v>
      </c>
      <c r="I50" t="str">
        <f t="shared" si="12"/>
        <v>+/-</v>
      </c>
      <c r="J50" t="str">
        <f t="shared" si="13"/>
        <v>1.8</v>
      </c>
      <c r="K50" s="1">
        <f t="shared" si="14"/>
        <v>1.094224924012158</v>
      </c>
      <c r="L50" s="1">
        <f t="shared" si="15"/>
        <v>19.899999999999999</v>
      </c>
      <c r="M50" s="1">
        <f t="shared" si="16"/>
        <v>1.1009586794088044</v>
      </c>
      <c r="N50" s="1">
        <f t="shared" si="17"/>
        <v>18.075156109115696</v>
      </c>
      <c r="O50" t="s">
        <v>52</v>
      </c>
    </row>
    <row r="51" spans="1:15" x14ac:dyDescent="0.35">
      <c r="A51" s="12">
        <v>41</v>
      </c>
      <c r="B51" s="11" t="s">
        <v>66</v>
      </c>
      <c r="C51" s="10">
        <v>28.9</v>
      </c>
      <c r="D51" s="9" t="s">
        <v>168</v>
      </c>
      <c r="E51" s="8" t="str">
        <f t="shared" si="9"/>
        <v>Significantly Different</v>
      </c>
      <c r="G51">
        <f t="shared" si="10"/>
        <v>28.9</v>
      </c>
      <c r="H51">
        <f t="shared" si="11"/>
        <v>6</v>
      </c>
      <c r="I51" t="str">
        <f t="shared" si="12"/>
        <v>+/-</v>
      </c>
      <c r="J51" t="str">
        <f t="shared" si="13"/>
        <v>3.6</v>
      </c>
      <c r="K51" s="1">
        <f t="shared" si="14"/>
        <v>2.188449848024316</v>
      </c>
      <c r="L51" s="1">
        <f t="shared" si="15"/>
        <v>21.4</v>
      </c>
      <c r="M51" s="1">
        <f t="shared" si="16"/>
        <v>2.1918244835647349</v>
      </c>
      <c r="N51" s="1">
        <f t="shared" si="17"/>
        <v>9.7635555038583703</v>
      </c>
      <c r="O51" t="s">
        <v>50</v>
      </c>
    </row>
    <row r="52" spans="1:15" x14ac:dyDescent="0.35">
      <c r="A52" s="12">
        <v>42</v>
      </c>
      <c r="B52" s="11" t="s">
        <v>35</v>
      </c>
      <c r="C52" s="10">
        <v>28.1</v>
      </c>
      <c r="D52" s="9" t="s">
        <v>118</v>
      </c>
      <c r="E52" s="8" t="str">
        <f t="shared" si="9"/>
        <v>Significantly Different</v>
      </c>
      <c r="G52">
        <f t="shared" si="10"/>
        <v>28.1</v>
      </c>
      <c r="H52">
        <f t="shared" si="11"/>
        <v>6</v>
      </c>
      <c r="I52" t="str">
        <f t="shared" si="12"/>
        <v>+/-</v>
      </c>
      <c r="J52" t="str">
        <f t="shared" si="13"/>
        <v>0.9</v>
      </c>
      <c r="K52" s="1">
        <f t="shared" si="14"/>
        <v>0.54711246200607899</v>
      </c>
      <c r="L52" s="1">
        <f t="shared" si="15"/>
        <v>22.199999999999996</v>
      </c>
      <c r="M52" s="1">
        <f t="shared" si="16"/>
        <v>0.5604586296226679</v>
      </c>
      <c r="N52" s="1">
        <f t="shared" si="17"/>
        <v>39.610416945397517</v>
      </c>
      <c r="O52" t="s">
        <v>48</v>
      </c>
    </row>
    <row r="53" spans="1:15" x14ac:dyDescent="0.35">
      <c r="A53" s="12">
        <v>43</v>
      </c>
      <c r="B53" s="11" t="s">
        <v>74</v>
      </c>
      <c r="C53" s="10">
        <v>22.3</v>
      </c>
      <c r="D53" s="9" t="s">
        <v>122</v>
      </c>
      <c r="E53" s="8" t="str">
        <f t="shared" si="9"/>
        <v>Significantly Different</v>
      </c>
      <c r="G53">
        <f t="shared" si="10"/>
        <v>22.3</v>
      </c>
      <c r="H53">
        <f t="shared" si="11"/>
        <v>6</v>
      </c>
      <c r="I53" t="str">
        <f t="shared" si="12"/>
        <v>+/-</v>
      </c>
      <c r="J53" t="str">
        <f t="shared" si="13"/>
        <v>1.0</v>
      </c>
      <c r="K53" s="1">
        <f t="shared" si="14"/>
        <v>0.60790273556231</v>
      </c>
      <c r="L53" s="1">
        <f t="shared" si="15"/>
        <v>27.999999999999996</v>
      </c>
      <c r="M53" s="1">
        <f t="shared" si="16"/>
        <v>0.61994158219973061</v>
      </c>
      <c r="N53" s="1">
        <f t="shared" si="17"/>
        <v>45.16554592232378</v>
      </c>
      <c r="O53" t="s">
        <v>46</v>
      </c>
    </row>
    <row r="54" spans="1:15" x14ac:dyDescent="0.35">
      <c r="A54" s="12">
        <v>44</v>
      </c>
      <c r="B54" s="11" t="s">
        <v>60</v>
      </c>
      <c r="C54" s="10">
        <v>22</v>
      </c>
      <c r="D54" s="9" t="s">
        <v>137</v>
      </c>
      <c r="E54" s="8" t="str">
        <f t="shared" si="9"/>
        <v>Significantly Different</v>
      </c>
      <c r="G54">
        <f t="shared" si="10"/>
        <v>22</v>
      </c>
      <c r="H54">
        <f t="shared" si="11"/>
        <v>6</v>
      </c>
      <c r="I54" t="str">
        <f t="shared" si="12"/>
        <v>+/-</v>
      </c>
      <c r="J54" t="str">
        <f t="shared" si="13"/>
        <v>1.2</v>
      </c>
      <c r="K54" s="1">
        <f t="shared" si="14"/>
        <v>0.72948328267477203</v>
      </c>
      <c r="L54" s="1">
        <f t="shared" si="15"/>
        <v>28.299999999999997</v>
      </c>
      <c r="M54" s="1">
        <f t="shared" si="16"/>
        <v>0.73954559638884132</v>
      </c>
      <c r="N54" s="1">
        <f t="shared" si="17"/>
        <v>38.266741277599749</v>
      </c>
      <c r="O54" t="s">
        <v>39</v>
      </c>
    </row>
    <row r="55" spans="1:15" x14ac:dyDescent="0.35">
      <c r="A55" s="12">
        <v>45</v>
      </c>
      <c r="B55" s="11" t="s">
        <v>69</v>
      </c>
      <c r="C55" s="10">
        <v>20.8</v>
      </c>
      <c r="D55" s="9" t="s">
        <v>167</v>
      </c>
      <c r="E55" s="8" t="str">
        <f t="shared" si="9"/>
        <v>Significantly Different</v>
      </c>
      <c r="G55">
        <f t="shared" si="10"/>
        <v>20.8</v>
      </c>
      <c r="H55">
        <f t="shared" si="11"/>
        <v>6</v>
      </c>
      <c r="I55" t="str">
        <f t="shared" si="12"/>
        <v>+/-</v>
      </c>
      <c r="J55" t="str">
        <f t="shared" si="13"/>
        <v>4.3</v>
      </c>
      <c r="K55" s="1">
        <f t="shared" si="14"/>
        <v>2.6139817629179332</v>
      </c>
      <c r="L55" s="1">
        <f t="shared" si="15"/>
        <v>29.499999999999996</v>
      </c>
      <c r="M55" s="1">
        <f t="shared" si="16"/>
        <v>2.6168076899733599</v>
      </c>
      <c r="N55" s="1">
        <f t="shared" si="17"/>
        <v>11.273277785384495</v>
      </c>
      <c r="O55" t="s">
        <v>42</v>
      </c>
    </row>
    <row r="56" spans="1:15" x14ac:dyDescent="0.35">
      <c r="A56" s="12">
        <v>46</v>
      </c>
      <c r="B56" s="11" t="s">
        <v>75</v>
      </c>
      <c r="C56" s="10">
        <v>18.7</v>
      </c>
      <c r="D56" s="9" t="s">
        <v>118</v>
      </c>
      <c r="E56" s="8" t="str">
        <f t="shared" si="9"/>
        <v>Significantly Different</v>
      </c>
      <c r="G56">
        <f t="shared" si="10"/>
        <v>18.7</v>
      </c>
      <c r="H56">
        <f t="shared" si="11"/>
        <v>6</v>
      </c>
      <c r="I56" t="str">
        <f t="shared" si="12"/>
        <v>+/-</v>
      </c>
      <c r="J56" t="str">
        <f t="shared" si="13"/>
        <v>0.9</v>
      </c>
      <c r="K56" s="1">
        <f t="shared" si="14"/>
        <v>0.54711246200607899</v>
      </c>
      <c r="L56" s="1">
        <f t="shared" si="15"/>
        <v>31.599999999999998</v>
      </c>
      <c r="M56" s="1">
        <f t="shared" si="16"/>
        <v>0.5604586296226679</v>
      </c>
      <c r="N56" s="1">
        <f t="shared" si="17"/>
        <v>56.382395291646922</v>
      </c>
      <c r="O56" t="s">
        <v>40</v>
      </c>
    </row>
    <row r="57" spans="1:15" x14ac:dyDescent="0.35">
      <c r="A57" s="12">
        <v>47</v>
      </c>
      <c r="B57" s="11" t="s">
        <v>62</v>
      </c>
      <c r="C57" s="10">
        <v>17.600000000000001</v>
      </c>
      <c r="D57" s="9" t="s">
        <v>166</v>
      </c>
      <c r="E57" s="8" t="str">
        <f t="shared" si="9"/>
        <v>Significantly Different</v>
      </c>
      <c r="G57">
        <f t="shared" si="10"/>
        <v>17.600000000000001</v>
      </c>
      <c r="H57">
        <f t="shared" si="11"/>
        <v>6</v>
      </c>
      <c r="I57" t="str">
        <f t="shared" si="12"/>
        <v>+/-</v>
      </c>
      <c r="J57" t="str">
        <f t="shared" si="13"/>
        <v>4.7</v>
      </c>
      <c r="K57" s="1">
        <f t="shared" si="14"/>
        <v>2.8571428571428572</v>
      </c>
      <c r="L57" s="1">
        <f t="shared" si="15"/>
        <v>32.699999999999996</v>
      </c>
      <c r="M57" s="1">
        <f t="shared" si="16"/>
        <v>2.8597285073164924</v>
      </c>
      <c r="N57" s="1">
        <f t="shared" si="17"/>
        <v>11.434651896618316</v>
      </c>
      <c r="O57" t="s">
        <v>37</v>
      </c>
    </row>
    <row r="58" spans="1:15" x14ac:dyDescent="0.35">
      <c r="A58" s="12">
        <v>48</v>
      </c>
      <c r="B58" s="11" t="s">
        <v>59</v>
      </c>
      <c r="C58" s="10">
        <v>13.9</v>
      </c>
      <c r="D58" s="9" t="s">
        <v>165</v>
      </c>
      <c r="E58" s="8" t="str">
        <f t="shared" si="9"/>
        <v>Significantly Different</v>
      </c>
      <c r="G58">
        <f t="shared" si="10"/>
        <v>13.9</v>
      </c>
      <c r="H58">
        <f t="shared" si="11"/>
        <v>6</v>
      </c>
      <c r="I58" t="str">
        <f t="shared" si="12"/>
        <v>+/-</v>
      </c>
      <c r="J58" t="str">
        <f t="shared" si="13"/>
        <v>3.0</v>
      </c>
      <c r="K58" s="1">
        <f t="shared" si="14"/>
        <v>1.8237082066869301</v>
      </c>
      <c r="L58" s="1">
        <f t="shared" si="15"/>
        <v>36.4</v>
      </c>
      <c r="M58" s="1">
        <f t="shared" si="16"/>
        <v>1.8277563985863718</v>
      </c>
      <c r="N58" s="1">
        <f t="shared" si="17"/>
        <v>19.915126560712675</v>
      </c>
      <c r="O58" t="s">
        <v>35</v>
      </c>
    </row>
    <row r="59" spans="1:15" x14ac:dyDescent="0.35">
      <c r="A59" s="12">
        <v>49</v>
      </c>
      <c r="B59" s="11" t="s">
        <v>76</v>
      </c>
      <c r="C59" s="10">
        <v>12.7</v>
      </c>
      <c r="D59" s="9" t="s">
        <v>164</v>
      </c>
      <c r="E59" s="8" t="str">
        <f t="shared" si="9"/>
        <v>Significantly Different</v>
      </c>
      <c r="G59">
        <f t="shared" si="10"/>
        <v>12.7</v>
      </c>
      <c r="H59">
        <f t="shared" si="11"/>
        <v>6</v>
      </c>
      <c r="I59" t="str">
        <f t="shared" si="12"/>
        <v>+/-</v>
      </c>
      <c r="J59" t="str">
        <f t="shared" si="13"/>
        <v>2.6</v>
      </c>
      <c r="K59" s="1">
        <f t="shared" si="14"/>
        <v>1.5805471124620061</v>
      </c>
      <c r="L59" s="1">
        <f t="shared" si="15"/>
        <v>37.599999999999994</v>
      </c>
      <c r="M59" s="1">
        <f t="shared" si="16"/>
        <v>1.5852163903228325</v>
      </c>
      <c r="N59" s="1">
        <f t="shared" si="17"/>
        <v>23.719159245093774</v>
      </c>
      <c r="O59" t="s">
        <v>32</v>
      </c>
    </row>
    <row r="60" spans="1:15" x14ac:dyDescent="0.35">
      <c r="A60" s="12">
        <v>50</v>
      </c>
      <c r="B60" s="11" t="s">
        <v>40</v>
      </c>
      <c r="C60" s="10">
        <v>11.9</v>
      </c>
      <c r="D60" s="9" t="s">
        <v>156</v>
      </c>
      <c r="E60" s="8" t="str">
        <f t="shared" si="9"/>
        <v>Significantly Different</v>
      </c>
      <c r="G60">
        <f t="shared" si="10"/>
        <v>11.9</v>
      </c>
      <c r="H60">
        <f t="shared" si="11"/>
        <v>6</v>
      </c>
      <c r="I60" t="str">
        <f t="shared" si="12"/>
        <v>+/-</v>
      </c>
      <c r="J60" t="str">
        <f t="shared" si="13"/>
        <v>2.4</v>
      </c>
      <c r="K60" s="1">
        <f t="shared" si="14"/>
        <v>1.4589665653495441</v>
      </c>
      <c r="L60" s="1">
        <f t="shared" si="15"/>
        <v>38.4</v>
      </c>
      <c r="M60" s="1">
        <f t="shared" si="16"/>
        <v>1.4640236569960239</v>
      </c>
      <c r="N60" s="1">
        <f t="shared" si="17"/>
        <v>26.229084357005227</v>
      </c>
      <c r="O60" t="s">
        <v>29</v>
      </c>
    </row>
    <row r="61" spans="1:15" x14ac:dyDescent="0.35">
      <c r="A61" s="12">
        <v>51</v>
      </c>
      <c r="B61" s="11" t="s">
        <v>28</v>
      </c>
      <c r="C61" s="10">
        <v>5.4</v>
      </c>
      <c r="D61" s="9" t="s">
        <v>121</v>
      </c>
      <c r="E61" s="8" t="str">
        <f t="shared" si="9"/>
        <v>Significantly Different</v>
      </c>
      <c r="G61">
        <f t="shared" si="10"/>
        <v>5.4</v>
      </c>
      <c r="H61">
        <f t="shared" si="11"/>
        <v>6</v>
      </c>
      <c r="I61" t="str">
        <f t="shared" si="12"/>
        <v>+/-</v>
      </c>
      <c r="J61" t="str">
        <f t="shared" si="13"/>
        <v>0.8</v>
      </c>
      <c r="K61" s="1">
        <f t="shared" si="14"/>
        <v>0.48632218844984804</v>
      </c>
      <c r="L61" s="1">
        <f t="shared" si="15"/>
        <v>44.9</v>
      </c>
      <c r="M61" s="1">
        <f t="shared" si="16"/>
        <v>0.50128943776506518</v>
      </c>
      <c r="N61" s="1">
        <f t="shared" si="17"/>
        <v>89.569012664980349</v>
      </c>
      <c r="O61" t="s">
        <v>26</v>
      </c>
    </row>
    <row r="62" spans="1:15" ht="15" thickBot="1" x14ac:dyDescent="0.4">
      <c r="A62" s="7"/>
      <c r="B62" s="6" t="s">
        <v>24</v>
      </c>
      <c r="C62" s="5">
        <v>91.8</v>
      </c>
      <c r="D62" s="4" t="s">
        <v>152</v>
      </c>
      <c r="E62" s="3" t="str">
        <f t="shared" si="9"/>
        <v>Significantly Different</v>
      </c>
      <c r="G62">
        <f t="shared" si="10"/>
        <v>91.8</v>
      </c>
      <c r="H62">
        <f t="shared" si="11"/>
        <v>6</v>
      </c>
      <c r="I62" t="str">
        <f t="shared" si="12"/>
        <v>+/-</v>
      </c>
      <c r="J62" t="str">
        <f t="shared" si="13"/>
        <v>1.7</v>
      </c>
      <c r="K62" s="1">
        <f t="shared" si="14"/>
        <v>1.0334346504559271</v>
      </c>
      <c r="L62" s="1">
        <f t="shared" si="15"/>
        <v>-41.5</v>
      </c>
      <c r="M62" s="1">
        <f t="shared" si="16"/>
        <v>1.0405618704330513</v>
      </c>
      <c r="N62" s="1">
        <f t="shared" si="17"/>
        <v>-39.882299341536431</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x14ac:dyDescent="0.35">
      <c r="A72" s="37" t="s">
        <v>163</v>
      </c>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71:Z71"/>
    <mergeCell ref="A66:Z66"/>
    <mergeCell ref="A67:Z67"/>
    <mergeCell ref="A68:Z68"/>
    <mergeCell ref="A69:Z69"/>
    <mergeCell ref="A70:Z70"/>
  </mergeCells>
  <conditionalFormatting sqref="E10:E62">
    <cfRule type="cellIs" dxfId="384" priority="1" operator="equal">
      <formula>"OTHER ERROR"</formula>
    </cfRule>
    <cfRule type="cellIs" dxfId="383" priority="2" operator="equal">
      <formula>"Statistical Test not applicable"</formula>
    </cfRule>
    <cfRule type="cellIs" dxfId="382" priority="3" operator="equal">
      <formula>"Geography Selected"</formula>
    </cfRule>
  </conditionalFormatting>
  <conditionalFormatting sqref="E10:J62">
    <cfRule type="cellIs" dxfId="381" priority="4" operator="equal">
      <formula>"Not Significantly Different"</formula>
    </cfRule>
  </conditionalFormatting>
  <conditionalFormatting sqref="F10:J62">
    <cfRule type="cellIs" dxfId="38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5632EBE3-F53E-42EC-86DF-A4B7A4D3874C}">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7FCE708E-B51D-4556-9F5F-C9CC0F41A512}"/>
    <hyperlink ref="A68" r:id="rId2" xr:uid="{0078BFD4-7F2A-4D8C-A564-A247BA88D2E0}"/>
    <hyperlink ref="A66" r:id="rId3" xr:uid="{C3B46718-0DF5-4637-ACE8-AC02DA51C0F7}"/>
    <hyperlink ref="A67" r:id="rId4" xr:uid="{6DCE3A32-3BAB-4C52-A026-558A86FAC29B}"/>
  </hyperlinks>
  <pageMargins left="0.7" right="0.7" top="0.75" bottom="0.75" header="0.3" footer="0.3"/>
  <pageSetup orientation="portrait" r:id="rId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FB46B-73C8-4267-9339-E9D3D04E9134}">
  <dimension ref="A1:Z82"/>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182</v>
      </c>
    </row>
    <row r="2" spans="1:16" x14ac:dyDescent="0.35">
      <c r="A2" s="26" t="s">
        <v>106</v>
      </c>
      <c r="B2" t="s">
        <v>181</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23.1</v>
      </c>
      <c r="C6" t="s">
        <v>100</v>
      </c>
      <c r="H6" s="14" t="s">
        <v>99</v>
      </c>
      <c r="I6">
        <f>VLOOKUP($B$4,$B$9:$K$62,6,FALSE)</f>
        <v>23.1</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23.1</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23.1</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36</v>
      </c>
      <c r="C11" s="10">
        <v>64.3</v>
      </c>
      <c r="D11" s="13" t="s">
        <v>180</v>
      </c>
      <c r="E11" s="8" t="str">
        <f t="shared" si="0"/>
        <v>Significantly Different</v>
      </c>
      <c r="G11">
        <f t="shared" si="1"/>
        <v>64.3</v>
      </c>
      <c r="H11">
        <f t="shared" si="2"/>
        <v>6</v>
      </c>
      <c r="I11" t="str">
        <f t="shared" si="3"/>
        <v>+/-</v>
      </c>
      <c r="J11" t="str">
        <f t="shared" si="4"/>
        <v>2.7</v>
      </c>
      <c r="K11" s="1">
        <f t="shared" si="5"/>
        <v>1.6413373860182372</v>
      </c>
      <c r="L11" s="1">
        <f t="shared" si="6"/>
        <v>-41.199999999999996</v>
      </c>
      <c r="M11" s="1">
        <f t="shared" si="7"/>
        <v>1.6424627460311607</v>
      </c>
      <c r="N11" s="1">
        <f t="shared" si="8"/>
        <v>-25.084282793966246</v>
      </c>
      <c r="O11" t="s">
        <v>67</v>
      </c>
    </row>
    <row r="12" spans="1:16" x14ac:dyDescent="0.35">
      <c r="A12" s="12">
        <v>2</v>
      </c>
      <c r="B12" s="11" t="s">
        <v>57</v>
      </c>
      <c r="C12" s="10">
        <v>52.2</v>
      </c>
      <c r="D12" s="9" t="s">
        <v>134</v>
      </c>
      <c r="E12" s="8" t="str">
        <f t="shared" si="0"/>
        <v>Significantly Different</v>
      </c>
      <c r="G12">
        <f t="shared" si="1"/>
        <v>52.2</v>
      </c>
      <c r="H12">
        <f t="shared" si="2"/>
        <v>6</v>
      </c>
      <c r="I12" t="str">
        <f t="shared" si="3"/>
        <v>+/-</v>
      </c>
      <c r="J12" t="str">
        <f t="shared" si="4"/>
        <v>1.3</v>
      </c>
      <c r="K12" s="1">
        <f t="shared" si="5"/>
        <v>0.79027355623100304</v>
      </c>
      <c r="L12" s="1">
        <f t="shared" si="6"/>
        <v>-29.1</v>
      </c>
      <c r="M12" s="1">
        <f t="shared" si="7"/>
        <v>0.79260819516141623</v>
      </c>
      <c r="N12" s="1">
        <f t="shared" si="8"/>
        <v>-36.714230533629205</v>
      </c>
      <c r="O12" t="s">
        <v>59</v>
      </c>
    </row>
    <row r="13" spans="1:16" x14ac:dyDescent="0.35">
      <c r="A13" s="12">
        <v>3</v>
      </c>
      <c r="B13" s="11" t="s">
        <v>81</v>
      </c>
      <c r="C13" s="10">
        <v>47.5</v>
      </c>
      <c r="D13" s="9" t="s">
        <v>142</v>
      </c>
      <c r="E13" s="8" t="str">
        <f t="shared" si="0"/>
        <v>Significantly Different</v>
      </c>
      <c r="G13">
        <f t="shared" si="1"/>
        <v>47.5</v>
      </c>
      <c r="H13">
        <f t="shared" si="2"/>
        <v>6</v>
      </c>
      <c r="I13" t="str">
        <f t="shared" si="3"/>
        <v>+/-</v>
      </c>
      <c r="J13" t="str">
        <f t="shared" si="4"/>
        <v>3.3</v>
      </c>
      <c r="K13" s="1">
        <f t="shared" si="5"/>
        <v>2.0060790273556228</v>
      </c>
      <c r="L13" s="1">
        <f t="shared" si="6"/>
        <v>-24.4</v>
      </c>
      <c r="M13" s="1">
        <f t="shared" si="7"/>
        <v>2.0069998807561307</v>
      </c>
      <c r="N13" s="1">
        <f t="shared" si="8"/>
        <v>-12.157449651071916</v>
      </c>
      <c r="O13" t="s">
        <v>57</v>
      </c>
    </row>
    <row r="14" spans="1:16" x14ac:dyDescent="0.35">
      <c r="A14" s="12">
        <v>4</v>
      </c>
      <c r="B14" s="11" t="s">
        <v>39</v>
      </c>
      <c r="C14" s="10">
        <v>46.2</v>
      </c>
      <c r="D14" s="9" t="s">
        <v>109</v>
      </c>
      <c r="E14" s="8" t="str">
        <f t="shared" si="0"/>
        <v>Significantly Different</v>
      </c>
      <c r="G14">
        <f t="shared" si="1"/>
        <v>46.2</v>
      </c>
      <c r="H14">
        <f t="shared" si="2"/>
        <v>6</v>
      </c>
      <c r="I14" t="str">
        <f t="shared" si="3"/>
        <v>+/-</v>
      </c>
      <c r="J14" t="str">
        <f t="shared" si="4"/>
        <v>0.6</v>
      </c>
      <c r="K14" s="1">
        <f t="shared" si="5"/>
        <v>0.36474164133738601</v>
      </c>
      <c r="L14" s="1">
        <f t="shared" si="6"/>
        <v>-23.1</v>
      </c>
      <c r="M14" s="1">
        <f t="shared" si="7"/>
        <v>0.36977279819442066</v>
      </c>
      <c r="N14" s="1">
        <f t="shared" si="8"/>
        <v>-62.470793181099246</v>
      </c>
      <c r="O14" t="s">
        <v>72</v>
      </c>
    </row>
    <row r="15" spans="1:16" x14ac:dyDescent="0.35">
      <c r="A15" s="12">
        <v>5</v>
      </c>
      <c r="B15" s="11" t="s">
        <v>58</v>
      </c>
      <c r="C15" s="10">
        <v>43.5</v>
      </c>
      <c r="D15" s="9" t="s">
        <v>136</v>
      </c>
      <c r="E15" s="8" t="str">
        <f t="shared" si="0"/>
        <v>Significantly Different</v>
      </c>
      <c r="G15">
        <f t="shared" si="1"/>
        <v>43.5</v>
      </c>
      <c r="H15">
        <f t="shared" si="2"/>
        <v>6</v>
      </c>
      <c r="I15" t="str">
        <f t="shared" si="3"/>
        <v>+/-</v>
      </c>
      <c r="J15" t="str">
        <f t="shared" si="4"/>
        <v>1.9</v>
      </c>
      <c r="K15" s="1">
        <f t="shared" si="5"/>
        <v>1.1550151975683889</v>
      </c>
      <c r="L15" s="1">
        <f t="shared" si="6"/>
        <v>-20.399999999999999</v>
      </c>
      <c r="M15" s="1">
        <f t="shared" si="7"/>
        <v>1.1566138352851334</v>
      </c>
      <c r="N15" s="1">
        <f t="shared" si="8"/>
        <v>-17.637693219337034</v>
      </c>
      <c r="O15" t="s">
        <v>34</v>
      </c>
    </row>
    <row r="16" spans="1:16" x14ac:dyDescent="0.35">
      <c r="A16" s="12">
        <v>6</v>
      </c>
      <c r="B16" s="11" t="s">
        <v>72</v>
      </c>
      <c r="C16" s="10">
        <v>40.200000000000003</v>
      </c>
      <c r="D16" s="9" t="s">
        <v>142</v>
      </c>
      <c r="E16" s="8" t="str">
        <f t="shared" si="0"/>
        <v>Significantly Different</v>
      </c>
      <c r="G16">
        <f t="shared" si="1"/>
        <v>40.200000000000003</v>
      </c>
      <c r="H16">
        <f t="shared" si="2"/>
        <v>6</v>
      </c>
      <c r="I16" t="str">
        <f t="shared" si="3"/>
        <v>+/-</v>
      </c>
      <c r="J16" t="str">
        <f t="shared" si="4"/>
        <v>3.3</v>
      </c>
      <c r="K16" s="1">
        <f t="shared" si="5"/>
        <v>2.0060790273556228</v>
      </c>
      <c r="L16" s="1">
        <f t="shared" si="6"/>
        <v>-17.100000000000001</v>
      </c>
      <c r="M16" s="1">
        <f t="shared" si="7"/>
        <v>2.0069998807561307</v>
      </c>
      <c r="N16" s="1">
        <f t="shared" si="8"/>
        <v>-8.5201798784151563</v>
      </c>
      <c r="O16" t="s">
        <v>73</v>
      </c>
    </row>
    <row r="17" spans="1:15" x14ac:dyDescent="0.35">
      <c r="A17" s="12">
        <v>7</v>
      </c>
      <c r="B17" s="11" t="s">
        <v>73</v>
      </c>
      <c r="C17" s="10">
        <v>37.9</v>
      </c>
      <c r="D17" s="9" t="s">
        <v>139</v>
      </c>
      <c r="E17" s="8" t="str">
        <f t="shared" si="0"/>
        <v>Significantly Different</v>
      </c>
      <c r="G17">
        <f t="shared" si="1"/>
        <v>37.9</v>
      </c>
      <c r="H17">
        <f t="shared" si="2"/>
        <v>6</v>
      </c>
      <c r="I17" t="str">
        <f t="shared" si="3"/>
        <v>+/-</v>
      </c>
      <c r="J17" t="str">
        <f t="shared" si="4"/>
        <v>1.5</v>
      </c>
      <c r="K17" s="1">
        <f t="shared" si="5"/>
        <v>0.91185410334346506</v>
      </c>
      <c r="L17" s="1">
        <f t="shared" si="6"/>
        <v>-14.799999999999997</v>
      </c>
      <c r="M17" s="1">
        <f t="shared" si="7"/>
        <v>0.91387819929318592</v>
      </c>
      <c r="N17" s="1">
        <f t="shared" si="8"/>
        <v>-16.194718302117998</v>
      </c>
      <c r="O17" t="s">
        <v>65</v>
      </c>
    </row>
    <row r="18" spans="1:15" x14ac:dyDescent="0.35">
      <c r="A18" s="12">
        <v>8</v>
      </c>
      <c r="B18" s="11" t="s">
        <v>77</v>
      </c>
      <c r="C18" s="10">
        <v>37.799999999999997</v>
      </c>
      <c r="D18" s="9" t="s">
        <v>170</v>
      </c>
      <c r="E18" s="8" t="str">
        <f t="shared" si="0"/>
        <v>Significantly Different</v>
      </c>
      <c r="G18">
        <f t="shared" si="1"/>
        <v>37.799999999999997</v>
      </c>
      <c r="H18">
        <f t="shared" si="2"/>
        <v>6</v>
      </c>
      <c r="I18" t="str">
        <f t="shared" si="3"/>
        <v>+/-</v>
      </c>
      <c r="J18" t="str">
        <f t="shared" si="4"/>
        <v>2.2</v>
      </c>
      <c r="K18" s="1">
        <f t="shared" si="5"/>
        <v>1.3373860182370823</v>
      </c>
      <c r="L18" s="1">
        <f t="shared" si="6"/>
        <v>-14.699999999999996</v>
      </c>
      <c r="M18" s="1">
        <f t="shared" si="7"/>
        <v>1.3387669024647564</v>
      </c>
      <c r="N18" s="1">
        <f t="shared" si="8"/>
        <v>-10.980253525043342</v>
      </c>
      <c r="O18" t="s">
        <v>61</v>
      </c>
    </row>
    <row r="19" spans="1:15" x14ac:dyDescent="0.35">
      <c r="A19" s="12">
        <v>9</v>
      </c>
      <c r="B19" s="11" t="s">
        <v>26</v>
      </c>
      <c r="C19" s="10">
        <v>37.299999999999997</v>
      </c>
      <c r="D19" s="9" t="s">
        <v>179</v>
      </c>
      <c r="E19" s="8" t="str">
        <f t="shared" si="0"/>
        <v>Significantly Different</v>
      </c>
      <c r="G19">
        <f t="shared" si="1"/>
        <v>37.299999999999997</v>
      </c>
      <c r="H19">
        <f t="shared" si="2"/>
        <v>6</v>
      </c>
      <c r="I19" t="str">
        <f t="shared" si="3"/>
        <v>+/-</v>
      </c>
      <c r="J19" t="str">
        <f t="shared" si="4"/>
        <v>7.1</v>
      </c>
      <c r="K19" s="1">
        <f t="shared" si="5"/>
        <v>4.316109422492401</v>
      </c>
      <c r="L19" s="1">
        <f t="shared" si="6"/>
        <v>-14.199999999999996</v>
      </c>
      <c r="M19" s="1">
        <f t="shared" si="7"/>
        <v>4.3165375017815757</v>
      </c>
      <c r="N19" s="1">
        <f t="shared" si="8"/>
        <v>-3.2896737244004468</v>
      </c>
      <c r="O19" t="s">
        <v>31</v>
      </c>
    </row>
    <row r="20" spans="1:15" x14ac:dyDescent="0.35">
      <c r="A20" s="12">
        <v>10</v>
      </c>
      <c r="B20" s="11" t="s">
        <v>34</v>
      </c>
      <c r="C20" s="10">
        <v>36.6</v>
      </c>
      <c r="D20" s="13" t="s">
        <v>27</v>
      </c>
      <c r="E20" s="8" t="str">
        <f t="shared" si="0"/>
        <v>Significantly Different</v>
      </c>
      <c r="G20">
        <f t="shared" si="1"/>
        <v>36.6</v>
      </c>
      <c r="H20">
        <f t="shared" si="2"/>
        <v>6</v>
      </c>
      <c r="I20" t="str">
        <f t="shared" si="3"/>
        <v>+/-</v>
      </c>
      <c r="J20" t="str">
        <f t="shared" si="4"/>
        <v>0.3</v>
      </c>
      <c r="K20" s="1">
        <f t="shared" si="5"/>
        <v>0.18237082066869301</v>
      </c>
      <c r="L20" s="1">
        <f t="shared" si="6"/>
        <v>-13.5</v>
      </c>
      <c r="M20" s="1">
        <f t="shared" si="7"/>
        <v>0.19223572402239389</v>
      </c>
      <c r="N20" s="1">
        <f t="shared" si="8"/>
        <v>-70.226281138189279</v>
      </c>
      <c r="O20" t="s">
        <v>53</v>
      </c>
    </row>
    <row r="21" spans="1:15" x14ac:dyDescent="0.35">
      <c r="A21" s="12">
        <v>11</v>
      </c>
      <c r="B21" s="11" t="s">
        <v>44</v>
      </c>
      <c r="C21" s="10">
        <v>36.4</v>
      </c>
      <c r="D21" s="9" t="s">
        <v>133</v>
      </c>
      <c r="E21" s="8" t="str">
        <f t="shared" si="0"/>
        <v>Significantly Different</v>
      </c>
      <c r="G21">
        <f t="shared" si="1"/>
        <v>36.4</v>
      </c>
      <c r="H21">
        <f t="shared" si="2"/>
        <v>6</v>
      </c>
      <c r="I21" t="str">
        <f t="shared" si="3"/>
        <v>+/-</v>
      </c>
      <c r="J21" t="str">
        <f t="shared" si="4"/>
        <v>1.4</v>
      </c>
      <c r="K21" s="1">
        <f t="shared" si="5"/>
        <v>0.85106382978723394</v>
      </c>
      <c r="L21" s="1">
        <f t="shared" si="6"/>
        <v>-13.299999999999997</v>
      </c>
      <c r="M21" s="1">
        <f t="shared" si="7"/>
        <v>0.85323214879137987</v>
      </c>
      <c r="N21" s="1">
        <f t="shared" si="8"/>
        <v>-15.587785831604808</v>
      </c>
      <c r="O21" t="s">
        <v>45</v>
      </c>
    </row>
    <row r="22" spans="1:15" x14ac:dyDescent="0.35">
      <c r="A22" s="12">
        <v>12</v>
      </c>
      <c r="B22" s="11" t="s">
        <v>42</v>
      </c>
      <c r="C22" s="10">
        <v>36.1</v>
      </c>
      <c r="D22" s="9" t="s">
        <v>136</v>
      </c>
      <c r="E22" s="8" t="str">
        <f t="shared" si="0"/>
        <v>Significantly Different</v>
      </c>
      <c r="G22">
        <f t="shared" si="1"/>
        <v>36.1</v>
      </c>
      <c r="H22">
        <f t="shared" si="2"/>
        <v>6</v>
      </c>
      <c r="I22" t="str">
        <f t="shared" si="3"/>
        <v>+/-</v>
      </c>
      <c r="J22" t="str">
        <f t="shared" si="4"/>
        <v>1.9</v>
      </c>
      <c r="K22" s="1">
        <f t="shared" si="5"/>
        <v>1.1550151975683889</v>
      </c>
      <c r="L22" s="1">
        <f t="shared" si="6"/>
        <v>-13</v>
      </c>
      <c r="M22" s="1">
        <f t="shared" si="7"/>
        <v>1.1566138352851334</v>
      </c>
      <c r="N22" s="1">
        <f t="shared" si="8"/>
        <v>-11.239706463303012</v>
      </c>
      <c r="O22" t="s">
        <v>28</v>
      </c>
    </row>
    <row r="23" spans="1:15" x14ac:dyDescent="0.35">
      <c r="A23" s="12">
        <v>13</v>
      </c>
      <c r="B23" s="11" t="s">
        <v>64</v>
      </c>
      <c r="C23" s="10">
        <v>34.299999999999997</v>
      </c>
      <c r="D23" s="9" t="s">
        <v>25</v>
      </c>
      <c r="E23" s="8" t="str">
        <f t="shared" si="0"/>
        <v>Significantly Different</v>
      </c>
      <c r="G23">
        <f t="shared" si="1"/>
        <v>34.299999999999997</v>
      </c>
      <c r="H23">
        <f t="shared" si="2"/>
        <v>6</v>
      </c>
      <c r="I23" t="str">
        <f t="shared" si="3"/>
        <v>+/-</v>
      </c>
      <c r="J23" t="str">
        <f t="shared" si="4"/>
        <v>0.7</v>
      </c>
      <c r="K23" s="1">
        <f t="shared" si="5"/>
        <v>0.42553191489361697</v>
      </c>
      <c r="L23" s="1">
        <f t="shared" si="6"/>
        <v>-11.199999999999996</v>
      </c>
      <c r="M23" s="1">
        <f t="shared" si="7"/>
        <v>0.42985214661796195</v>
      </c>
      <c r="N23" s="1">
        <f t="shared" si="8"/>
        <v>-26.055470673161899</v>
      </c>
      <c r="O23" t="s">
        <v>81</v>
      </c>
    </row>
    <row r="24" spans="1:15" x14ac:dyDescent="0.35">
      <c r="A24" s="12">
        <v>14</v>
      </c>
      <c r="B24" s="11" t="s">
        <v>56</v>
      </c>
      <c r="C24" s="10">
        <v>34</v>
      </c>
      <c r="D24" s="9" t="s">
        <v>139</v>
      </c>
      <c r="E24" s="8" t="str">
        <f t="shared" si="0"/>
        <v>Significantly Different</v>
      </c>
      <c r="G24">
        <f t="shared" si="1"/>
        <v>34</v>
      </c>
      <c r="H24">
        <f t="shared" si="2"/>
        <v>6</v>
      </c>
      <c r="I24" t="str">
        <f t="shared" si="3"/>
        <v>+/-</v>
      </c>
      <c r="J24" t="str">
        <f t="shared" si="4"/>
        <v>1.5</v>
      </c>
      <c r="K24" s="1">
        <f t="shared" si="5"/>
        <v>0.91185410334346506</v>
      </c>
      <c r="L24" s="1">
        <f t="shared" si="6"/>
        <v>-10.899999999999999</v>
      </c>
      <c r="M24" s="1">
        <f t="shared" si="7"/>
        <v>0.91387819929318592</v>
      </c>
      <c r="N24" s="1">
        <f t="shared" si="8"/>
        <v>-11.927191181965282</v>
      </c>
      <c r="O24" t="s">
        <v>64</v>
      </c>
    </row>
    <row r="25" spans="1:15" x14ac:dyDescent="0.35">
      <c r="A25" s="12">
        <v>15</v>
      </c>
      <c r="B25" s="11" t="s">
        <v>68</v>
      </c>
      <c r="C25" s="10">
        <v>30.2</v>
      </c>
      <c r="D25" s="9" t="s">
        <v>159</v>
      </c>
      <c r="E25" s="8" t="str">
        <f t="shared" si="0"/>
        <v>Significantly Different</v>
      </c>
      <c r="G25">
        <f t="shared" si="1"/>
        <v>30.2</v>
      </c>
      <c r="H25">
        <f t="shared" si="2"/>
        <v>6</v>
      </c>
      <c r="I25" t="str">
        <f t="shared" si="3"/>
        <v>+/-</v>
      </c>
      <c r="J25" t="str">
        <f t="shared" si="4"/>
        <v>3.1</v>
      </c>
      <c r="K25" s="1">
        <f t="shared" si="5"/>
        <v>1.884498480243161</v>
      </c>
      <c r="L25" s="1">
        <f t="shared" si="6"/>
        <v>-7.0999999999999979</v>
      </c>
      <c r="M25" s="1">
        <f t="shared" si="7"/>
        <v>1.8854787135891578</v>
      </c>
      <c r="N25" s="1">
        <f t="shared" si="8"/>
        <v>-3.7656219340098445</v>
      </c>
      <c r="O25" t="s">
        <v>80</v>
      </c>
    </row>
    <row r="26" spans="1:15" x14ac:dyDescent="0.35">
      <c r="A26" s="12">
        <v>16</v>
      </c>
      <c r="B26" s="11" t="s">
        <v>29</v>
      </c>
      <c r="C26" s="10">
        <v>28.5</v>
      </c>
      <c r="D26" s="9" t="s">
        <v>133</v>
      </c>
      <c r="E26" s="8" t="str">
        <f t="shared" si="0"/>
        <v>Significantly Different</v>
      </c>
      <c r="G26">
        <f t="shared" si="1"/>
        <v>28.5</v>
      </c>
      <c r="H26">
        <f t="shared" si="2"/>
        <v>6</v>
      </c>
      <c r="I26" t="str">
        <f t="shared" si="3"/>
        <v>+/-</v>
      </c>
      <c r="J26" t="str">
        <f t="shared" si="4"/>
        <v>1.4</v>
      </c>
      <c r="K26" s="1">
        <f t="shared" si="5"/>
        <v>0.85106382978723394</v>
      </c>
      <c r="L26" s="1">
        <f t="shared" si="6"/>
        <v>-5.3999999999999986</v>
      </c>
      <c r="M26" s="1">
        <f t="shared" si="7"/>
        <v>0.85323214879137987</v>
      </c>
      <c r="N26" s="1">
        <f t="shared" si="8"/>
        <v>-6.3288754504260121</v>
      </c>
      <c r="O26" t="s">
        <v>79</v>
      </c>
    </row>
    <row r="27" spans="1:15" x14ac:dyDescent="0.35">
      <c r="A27" s="12">
        <v>17</v>
      </c>
      <c r="B27" s="11" t="s">
        <v>80</v>
      </c>
      <c r="C27" s="10">
        <v>25.2</v>
      </c>
      <c r="D27" s="9" t="s">
        <v>135</v>
      </c>
      <c r="E27" s="8" t="str">
        <f t="shared" si="0"/>
        <v>Significantly Different</v>
      </c>
      <c r="G27">
        <f t="shared" si="1"/>
        <v>25.2</v>
      </c>
      <c r="H27">
        <f t="shared" si="2"/>
        <v>6</v>
      </c>
      <c r="I27" t="str">
        <f t="shared" si="3"/>
        <v>+/-</v>
      </c>
      <c r="J27" t="str">
        <f t="shared" si="4"/>
        <v>1.6</v>
      </c>
      <c r="K27" s="1">
        <f t="shared" si="5"/>
        <v>0.97264437689969607</v>
      </c>
      <c r="L27" s="1">
        <f t="shared" si="6"/>
        <v>-2.0999999999999979</v>
      </c>
      <c r="M27" s="1">
        <f t="shared" si="7"/>
        <v>0.97454222139096647</v>
      </c>
      <c r="N27" s="1">
        <f t="shared" si="8"/>
        <v>-2.1548578952307094</v>
      </c>
      <c r="O27" t="s">
        <v>77</v>
      </c>
    </row>
    <row r="28" spans="1:15" x14ac:dyDescent="0.35">
      <c r="A28" s="12">
        <v>18</v>
      </c>
      <c r="B28" s="11" t="s">
        <v>51</v>
      </c>
      <c r="C28" s="10">
        <v>24.4</v>
      </c>
      <c r="D28" s="9" t="s">
        <v>165</v>
      </c>
      <c r="E28" s="8" t="str">
        <f t="shared" si="0"/>
        <v>Not Significantly Different</v>
      </c>
      <c r="G28">
        <f t="shared" si="1"/>
        <v>24.4</v>
      </c>
      <c r="H28">
        <f t="shared" si="2"/>
        <v>6</v>
      </c>
      <c r="I28" t="str">
        <f t="shared" si="3"/>
        <v>+/-</v>
      </c>
      <c r="J28" t="str">
        <f t="shared" si="4"/>
        <v>3.0</v>
      </c>
      <c r="K28" s="1">
        <f t="shared" si="5"/>
        <v>1.8237082066869301</v>
      </c>
      <c r="L28" s="1">
        <f t="shared" si="6"/>
        <v>-1.2999999999999972</v>
      </c>
      <c r="M28" s="1">
        <f t="shared" si="7"/>
        <v>1.8247210966326608</v>
      </c>
      <c r="N28" s="1">
        <f t="shared" si="8"/>
        <v>-0.71243764452497227</v>
      </c>
      <c r="O28" t="s">
        <v>78</v>
      </c>
    </row>
    <row r="29" spans="1:15" x14ac:dyDescent="0.35">
      <c r="A29" s="12">
        <v>19</v>
      </c>
      <c r="B29" s="11" t="s">
        <v>67</v>
      </c>
      <c r="C29" s="10">
        <v>23.1</v>
      </c>
      <c r="D29" s="9" t="s">
        <v>136</v>
      </c>
      <c r="E29" s="8" t="str">
        <f t="shared" si="0"/>
        <v>Not Significantly Different</v>
      </c>
      <c r="G29">
        <f t="shared" si="1"/>
        <v>23.1</v>
      </c>
      <c r="H29">
        <f t="shared" si="2"/>
        <v>6</v>
      </c>
      <c r="I29" t="str">
        <f t="shared" si="3"/>
        <v>+/-</v>
      </c>
      <c r="J29" t="str">
        <f t="shared" si="4"/>
        <v>1.9</v>
      </c>
      <c r="K29" s="1">
        <f t="shared" si="5"/>
        <v>1.1550151975683889</v>
      </c>
      <c r="L29" s="1">
        <f t="shared" si="6"/>
        <v>0</v>
      </c>
      <c r="M29" s="1">
        <f t="shared" si="7"/>
        <v>1.1566138352851334</v>
      </c>
      <c r="N29" s="1">
        <f t="shared" si="8"/>
        <v>0</v>
      </c>
      <c r="O29" t="s">
        <v>55</v>
      </c>
    </row>
    <row r="30" spans="1:15" x14ac:dyDescent="0.35">
      <c r="A30" s="12">
        <v>20</v>
      </c>
      <c r="B30" s="11" t="s">
        <v>63</v>
      </c>
      <c r="C30" s="10">
        <v>22.3</v>
      </c>
      <c r="D30" s="9" t="s">
        <v>137</v>
      </c>
      <c r="E30" s="8" t="str">
        <f t="shared" si="0"/>
        <v>Not Significantly Different</v>
      </c>
      <c r="G30">
        <f t="shared" si="1"/>
        <v>22.3</v>
      </c>
      <c r="H30">
        <f t="shared" si="2"/>
        <v>6</v>
      </c>
      <c r="I30" t="str">
        <f t="shared" si="3"/>
        <v>+/-</v>
      </c>
      <c r="J30" t="str">
        <f t="shared" si="4"/>
        <v>1.2</v>
      </c>
      <c r="K30" s="1">
        <f t="shared" si="5"/>
        <v>0.72948328267477203</v>
      </c>
      <c r="L30" s="1">
        <f t="shared" si="6"/>
        <v>0.80000000000000071</v>
      </c>
      <c r="M30" s="1">
        <f t="shared" si="7"/>
        <v>0.73201182849801194</v>
      </c>
      <c r="N30" s="1">
        <f t="shared" si="8"/>
        <v>1.0928785148752189</v>
      </c>
      <c r="O30" t="s">
        <v>76</v>
      </c>
    </row>
    <row r="31" spans="1:15" x14ac:dyDescent="0.35">
      <c r="A31" s="12">
        <v>21</v>
      </c>
      <c r="B31" s="11" t="s">
        <v>79</v>
      </c>
      <c r="C31" s="10">
        <v>22.2</v>
      </c>
      <c r="D31" s="9" t="s">
        <v>150</v>
      </c>
      <c r="E31" s="8" t="str">
        <f t="shared" si="0"/>
        <v>Not Significantly Different</v>
      </c>
      <c r="G31">
        <f t="shared" si="1"/>
        <v>22.2</v>
      </c>
      <c r="H31">
        <f t="shared" si="2"/>
        <v>6</v>
      </c>
      <c r="I31" t="str">
        <f t="shared" si="3"/>
        <v>+/-</v>
      </c>
      <c r="J31" t="str">
        <f t="shared" si="4"/>
        <v>2.0</v>
      </c>
      <c r="K31" s="1">
        <f t="shared" si="5"/>
        <v>1.21580547112462</v>
      </c>
      <c r="L31" s="1">
        <f t="shared" si="6"/>
        <v>0.90000000000000213</v>
      </c>
      <c r="M31" s="1">
        <f t="shared" si="7"/>
        <v>1.2173242793009595</v>
      </c>
      <c r="N31" s="1">
        <f t="shared" si="8"/>
        <v>0.73932641885432626</v>
      </c>
      <c r="O31" t="s">
        <v>41</v>
      </c>
    </row>
    <row r="32" spans="1:15" x14ac:dyDescent="0.35">
      <c r="A32" s="12">
        <v>22</v>
      </c>
      <c r="B32" s="11" t="s">
        <v>35</v>
      </c>
      <c r="C32" s="10">
        <v>21.1</v>
      </c>
      <c r="D32" s="9" t="s">
        <v>118</v>
      </c>
      <c r="E32" s="8" t="str">
        <f t="shared" si="0"/>
        <v>Significantly Different</v>
      </c>
      <c r="G32">
        <f t="shared" si="1"/>
        <v>21.1</v>
      </c>
      <c r="H32">
        <f t="shared" si="2"/>
        <v>6</v>
      </c>
      <c r="I32" t="str">
        <f t="shared" si="3"/>
        <v>+/-</v>
      </c>
      <c r="J32" t="str">
        <f t="shared" si="4"/>
        <v>0.9</v>
      </c>
      <c r="K32" s="1">
        <f t="shared" si="5"/>
        <v>0.54711246200607899</v>
      </c>
      <c r="L32" s="1">
        <f t="shared" si="6"/>
        <v>2</v>
      </c>
      <c r="M32" s="1">
        <f t="shared" si="7"/>
        <v>0.55047933970440222</v>
      </c>
      <c r="N32" s="1">
        <f t="shared" si="8"/>
        <v>3.6331972078624513</v>
      </c>
      <c r="O32" t="s">
        <v>70</v>
      </c>
    </row>
    <row r="33" spans="1:15" x14ac:dyDescent="0.35">
      <c r="A33" s="12">
        <v>23</v>
      </c>
      <c r="B33" s="11" t="s">
        <v>50</v>
      </c>
      <c r="C33" s="10">
        <v>20.9</v>
      </c>
      <c r="D33" s="9" t="s">
        <v>136</v>
      </c>
      <c r="E33" s="8" t="str">
        <f t="shared" si="0"/>
        <v>Significantly Different</v>
      </c>
      <c r="G33">
        <f t="shared" si="1"/>
        <v>20.9</v>
      </c>
      <c r="H33">
        <f t="shared" si="2"/>
        <v>6</v>
      </c>
      <c r="I33" t="str">
        <f t="shared" si="3"/>
        <v>+/-</v>
      </c>
      <c r="J33" t="str">
        <f t="shared" si="4"/>
        <v>1.9</v>
      </c>
      <c r="K33" s="1">
        <f t="shared" si="5"/>
        <v>1.1550151975683889</v>
      </c>
      <c r="L33" s="1">
        <f t="shared" si="6"/>
        <v>2.2000000000000028</v>
      </c>
      <c r="M33" s="1">
        <f t="shared" si="7"/>
        <v>1.1566138352851334</v>
      </c>
      <c r="N33" s="1">
        <f t="shared" si="8"/>
        <v>1.9021041707128199</v>
      </c>
      <c r="O33" t="s">
        <v>75</v>
      </c>
    </row>
    <row r="34" spans="1:15" x14ac:dyDescent="0.35">
      <c r="A34" s="12">
        <v>24</v>
      </c>
      <c r="B34" s="11" t="s">
        <v>46</v>
      </c>
      <c r="C34" s="10">
        <v>19.7</v>
      </c>
      <c r="D34" s="9" t="s">
        <v>152</v>
      </c>
      <c r="E34" s="8" t="str">
        <f t="shared" si="0"/>
        <v>Significantly Different</v>
      </c>
      <c r="G34">
        <f t="shared" si="1"/>
        <v>19.7</v>
      </c>
      <c r="H34">
        <f t="shared" si="2"/>
        <v>6</v>
      </c>
      <c r="I34" t="str">
        <f t="shared" si="3"/>
        <v>+/-</v>
      </c>
      <c r="J34" t="str">
        <f t="shared" si="4"/>
        <v>1.7</v>
      </c>
      <c r="K34" s="1">
        <f t="shared" si="5"/>
        <v>1.0334346504559271</v>
      </c>
      <c r="L34" s="1">
        <f t="shared" si="6"/>
        <v>3.4000000000000021</v>
      </c>
      <c r="M34" s="1">
        <f t="shared" si="7"/>
        <v>1.0352210556794166</v>
      </c>
      <c r="N34" s="1">
        <f t="shared" si="8"/>
        <v>3.2843226877457385</v>
      </c>
      <c r="O34" t="s">
        <v>74</v>
      </c>
    </row>
    <row r="35" spans="1:15" x14ac:dyDescent="0.35">
      <c r="A35" s="12">
        <v>25</v>
      </c>
      <c r="B35" s="11" t="s">
        <v>45</v>
      </c>
      <c r="C35" s="10">
        <v>18.7</v>
      </c>
      <c r="D35" s="9" t="s">
        <v>118</v>
      </c>
      <c r="E35" s="8" t="str">
        <f t="shared" si="0"/>
        <v>Significantly Different</v>
      </c>
      <c r="G35">
        <f t="shared" si="1"/>
        <v>18.7</v>
      </c>
      <c r="H35">
        <f t="shared" si="2"/>
        <v>6</v>
      </c>
      <c r="I35" t="str">
        <f t="shared" si="3"/>
        <v>+/-</v>
      </c>
      <c r="J35" t="str">
        <f t="shared" si="4"/>
        <v>0.9</v>
      </c>
      <c r="K35" s="1">
        <f t="shared" si="5"/>
        <v>0.54711246200607899</v>
      </c>
      <c r="L35" s="1">
        <f t="shared" si="6"/>
        <v>4.4000000000000021</v>
      </c>
      <c r="M35" s="1">
        <f t="shared" si="7"/>
        <v>0.55047933970440222</v>
      </c>
      <c r="N35" s="1">
        <f t="shared" si="8"/>
        <v>7.9930338572973971</v>
      </c>
      <c r="O35" t="s">
        <v>51</v>
      </c>
    </row>
    <row r="36" spans="1:15" x14ac:dyDescent="0.35">
      <c r="A36" s="12">
        <v>26</v>
      </c>
      <c r="B36" s="11" t="s">
        <v>78</v>
      </c>
      <c r="C36" s="10">
        <v>15.9</v>
      </c>
      <c r="D36" s="9" t="s">
        <v>152</v>
      </c>
      <c r="E36" s="8" t="str">
        <f t="shared" si="0"/>
        <v>Significantly Different</v>
      </c>
      <c r="G36">
        <f t="shared" si="1"/>
        <v>15.9</v>
      </c>
      <c r="H36">
        <f t="shared" si="2"/>
        <v>6</v>
      </c>
      <c r="I36" t="str">
        <f t="shared" si="3"/>
        <v>+/-</v>
      </c>
      <c r="J36" t="str">
        <f t="shared" si="4"/>
        <v>1.7</v>
      </c>
      <c r="K36" s="1">
        <f t="shared" si="5"/>
        <v>1.0334346504559271</v>
      </c>
      <c r="L36" s="1">
        <f t="shared" si="6"/>
        <v>7.2000000000000011</v>
      </c>
      <c r="M36" s="1">
        <f t="shared" si="7"/>
        <v>1.0352210556794166</v>
      </c>
      <c r="N36" s="1">
        <f t="shared" si="8"/>
        <v>6.9550362799321483</v>
      </c>
      <c r="O36" t="s">
        <v>71</v>
      </c>
    </row>
    <row r="37" spans="1:15" x14ac:dyDescent="0.35">
      <c r="A37" s="12">
        <v>27</v>
      </c>
      <c r="B37" s="11" t="s">
        <v>61</v>
      </c>
      <c r="C37" s="10">
        <v>15</v>
      </c>
      <c r="D37" s="9" t="s">
        <v>145</v>
      </c>
      <c r="E37" s="8" t="str">
        <f t="shared" si="0"/>
        <v>Significantly Different</v>
      </c>
      <c r="G37">
        <f t="shared" si="1"/>
        <v>15</v>
      </c>
      <c r="H37">
        <f t="shared" si="2"/>
        <v>6</v>
      </c>
      <c r="I37" t="str">
        <f t="shared" si="3"/>
        <v>+/-</v>
      </c>
      <c r="J37" t="str">
        <f t="shared" si="4"/>
        <v>2.8</v>
      </c>
      <c r="K37" s="1">
        <f t="shared" si="5"/>
        <v>1.7021276595744679</v>
      </c>
      <c r="L37" s="1">
        <f t="shared" si="6"/>
        <v>8.1000000000000014</v>
      </c>
      <c r="M37" s="1">
        <f t="shared" si="7"/>
        <v>1.7032128542397444</v>
      </c>
      <c r="N37" s="1">
        <f t="shared" si="8"/>
        <v>4.7557179831264031</v>
      </c>
      <c r="O37" t="s">
        <v>69</v>
      </c>
    </row>
    <row r="38" spans="1:15" x14ac:dyDescent="0.35">
      <c r="A38" s="12">
        <v>28</v>
      </c>
      <c r="B38" s="11" t="s">
        <v>71</v>
      </c>
      <c r="C38" s="10">
        <v>14.3</v>
      </c>
      <c r="D38" s="9" t="s">
        <v>134</v>
      </c>
      <c r="E38" s="8" t="str">
        <f t="shared" si="0"/>
        <v>Significantly Different</v>
      </c>
      <c r="G38">
        <f t="shared" si="1"/>
        <v>14.3</v>
      </c>
      <c r="H38">
        <f t="shared" si="2"/>
        <v>6</v>
      </c>
      <c r="I38" t="str">
        <f t="shared" si="3"/>
        <v>+/-</v>
      </c>
      <c r="J38" t="str">
        <f t="shared" si="4"/>
        <v>1.3</v>
      </c>
      <c r="K38" s="1">
        <f t="shared" si="5"/>
        <v>0.79027355623100304</v>
      </c>
      <c r="L38" s="1">
        <f t="shared" si="6"/>
        <v>8.8000000000000007</v>
      </c>
      <c r="M38" s="1">
        <f t="shared" si="7"/>
        <v>0.79260819516141623</v>
      </c>
      <c r="N38" s="1">
        <f t="shared" si="8"/>
        <v>11.102585178554536</v>
      </c>
      <c r="O38" t="s">
        <v>68</v>
      </c>
    </row>
    <row r="39" spans="1:15" x14ac:dyDescent="0.35">
      <c r="A39" s="12">
        <v>28</v>
      </c>
      <c r="B39" s="11" t="s">
        <v>69</v>
      </c>
      <c r="C39" s="10">
        <v>14.3</v>
      </c>
      <c r="D39" s="9" t="s">
        <v>178</v>
      </c>
      <c r="E39" s="8" t="str">
        <f t="shared" si="0"/>
        <v>Significantly Different</v>
      </c>
      <c r="G39">
        <f t="shared" si="1"/>
        <v>14.3</v>
      </c>
      <c r="H39">
        <f t="shared" si="2"/>
        <v>6</v>
      </c>
      <c r="I39" t="str">
        <f t="shared" si="3"/>
        <v>+/-</v>
      </c>
      <c r="J39" t="str">
        <f t="shared" si="4"/>
        <v>3.5</v>
      </c>
      <c r="K39" s="1">
        <f t="shared" si="5"/>
        <v>2.1276595744680851</v>
      </c>
      <c r="L39" s="1">
        <f t="shared" si="6"/>
        <v>8.8000000000000007</v>
      </c>
      <c r="M39" s="1">
        <f t="shared" si="7"/>
        <v>2.1285278297886441</v>
      </c>
      <c r="N39" s="1">
        <f t="shared" si="8"/>
        <v>4.1343128696014331</v>
      </c>
      <c r="O39" t="s">
        <v>44</v>
      </c>
    </row>
    <row r="40" spans="1:15" x14ac:dyDescent="0.35">
      <c r="A40" s="12">
        <v>30</v>
      </c>
      <c r="B40" s="11" t="s">
        <v>55</v>
      </c>
      <c r="C40" s="10">
        <v>12.8</v>
      </c>
      <c r="D40" s="9" t="s">
        <v>136</v>
      </c>
      <c r="E40" s="8" t="str">
        <f t="shared" si="0"/>
        <v>Significantly Different</v>
      </c>
      <c r="G40">
        <f t="shared" si="1"/>
        <v>12.8</v>
      </c>
      <c r="H40">
        <f t="shared" si="2"/>
        <v>6</v>
      </c>
      <c r="I40" t="str">
        <f t="shared" si="3"/>
        <v>+/-</v>
      </c>
      <c r="J40" t="str">
        <f t="shared" si="4"/>
        <v>1.9</v>
      </c>
      <c r="K40" s="1">
        <f t="shared" si="5"/>
        <v>1.1550151975683889</v>
      </c>
      <c r="L40" s="1">
        <f t="shared" si="6"/>
        <v>10.3</v>
      </c>
      <c r="M40" s="1">
        <f t="shared" si="7"/>
        <v>1.1566138352851334</v>
      </c>
      <c r="N40" s="1">
        <f t="shared" si="8"/>
        <v>8.9053058901554643</v>
      </c>
      <c r="O40" t="s">
        <v>66</v>
      </c>
    </row>
    <row r="41" spans="1:15" x14ac:dyDescent="0.35">
      <c r="A41" s="12">
        <v>31</v>
      </c>
      <c r="B41" s="11" t="s">
        <v>74</v>
      </c>
      <c r="C41" s="10">
        <v>12.5</v>
      </c>
      <c r="D41" s="9" t="s">
        <v>118</v>
      </c>
      <c r="E41" s="8" t="str">
        <f t="shared" si="0"/>
        <v>Significantly Different</v>
      </c>
      <c r="G41">
        <f t="shared" si="1"/>
        <v>12.5</v>
      </c>
      <c r="H41">
        <f t="shared" si="2"/>
        <v>6</v>
      </c>
      <c r="I41" t="str">
        <f t="shared" si="3"/>
        <v>+/-</v>
      </c>
      <c r="J41" t="str">
        <f t="shared" si="4"/>
        <v>0.9</v>
      </c>
      <c r="K41" s="1">
        <f t="shared" si="5"/>
        <v>0.54711246200607899</v>
      </c>
      <c r="L41" s="1">
        <f t="shared" si="6"/>
        <v>10.600000000000001</v>
      </c>
      <c r="M41" s="1">
        <f t="shared" si="7"/>
        <v>0.55047933970440222</v>
      </c>
      <c r="N41" s="1">
        <f t="shared" si="8"/>
        <v>19.255945201670993</v>
      </c>
      <c r="O41" t="s">
        <v>47</v>
      </c>
    </row>
    <row r="42" spans="1:15" x14ac:dyDescent="0.35">
      <c r="A42" s="12">
        <v>32</v>
      </c>
      <c r="B42" s="11" t="s">
        <v>32</v>
      </c>
      <c r="C42" s="10">
        <v>11.9</v>
      </c>
      <c r="D42" s="9" t="s">
        <v>138</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11.9</v>
      </c>
      <c r="H42">
        <f t="shared" ref="H42:H62" si="11">LEN(TRIM(D42))</f>
        <v>6</v>
      </c>
      <c r="I42" t="str">
        <f t="shared" ref="I42:I73" si="12">IF(H42&gt;=3,MID(TRIM(D42),1,3),"NO")</f>
        <v>+/-</v>
      </c>
      <c r="J42" t="str">
        <f t="shared" ref="J42:J73" si="13">IF(TRIM(I42)="+/-",MID(TRIM(D42),4,H42-3),D42)</f>
        <v>3.9</v>
      </c>
      <c r="K42" s="1">
        <f t="shared" ref="K42:K73" si="14">IF(TRIM(J42)="*****",0,IF(ISERROR(VALUE(J42)),"NA",VALUE(J42/$I$4)))</f>
        <v>2.3708206686930091</v>
      </c>
      <c r="L42" s="1">
        <f t="shared" ref="L42:L62" si="15">IF(AND(ISNUMBER(G42),ISNUMBER($I$6)),$I$6-G42,"N/A")</f>
        <v>11.200000000000001</v>
      </c>
      <c r="M42" s="1">
        <f t="shared" ref="M42:M62" si="16">IF(AND(ISNUMBER(K42),ISNUMBER($I$7)),SQRT(K42^2+($I$7)^2),"N/A")</f>
        <v>2.3715999031162505</v>
      </c>
      <c r="N42" s="1">
        <f t="shared" ref="N42:N73" si="17">IF(AND(ISNUMBER(L42),ISNUMBER(M42),M42&lt;&gt;0),L42/M42,"NA")</f>
        <v>4.7225503700195599</v>
      </c>
      <c r="O42" t="s">
        <v>36</v>
      </c>
    </row>
    <row r="43" spans="1:15" x14ac:dyDescent="0.35">
      <c r="A43" s="12">
        <v>33</v>
      </c>
      <c r="B43" s="11" t="s">
        <v>48</v>
      </c>
      <c r="C43" s="10">
        <v>11</v>
      </c>
      <c r="D43" s="9" t="s">
        <v>143</v>
      </c>
      <c r="E43" s="8" t="str">
        <f t="shared" si="9"/>
        <v>Significantly Different</v>
      </c>
      <c r="G43">
        <f t="shared" si="10"/>
        <v>11</v>
      </c>
      <c r="H43">
        <f t="shared" si="11"/>
        <v>6</v>
      </c>
      <c r="I43" t="str">
        <f t="shared" si="12"/>
        <v>+/-</v>
      </c>
      <c r="J43" t="str">
        <f t="shared" si="13"/>
        <v>3.4</v>
      </c>
      <c r="K43" s="1">
        <f t="shared" si="14"/>
        <v>2.0668693009118542</v>
      </c>
      <c r="L43" s="1">
        <f t="shared" si="15"/>
        <v>12.100000000000001</v>
      </c>
      <c r="M43" s="1">
        <f t="shared" si="16"/>
        <v>2.0677630822729425</v>
      </c>
      <c r="N43" s="1">
        <f t="shared" si="17"/>
        <v>5.8517342260987393</v>
      </c>
      <c r="O43" t="s">
        <v>49</v>
      </c>
    </row>
    <row r="44" spans="1:15" x14ac:dyDescent="0.35">
      <c r="A44" s="12">
        <v>34</v>
      </c>
      <c r="B44" s="11" t="s">
        <v>75</v>
      </c>
      <c r="C44" s="10">
        <v>10.7</v>
      </c>
      <c r="D44" s="9" t="s">
        <v>25</v>
      </c>
      <c r="E44" s="8" t="str">
        <f t="shared" si="9"/>
        <v>Significantly Different</v>
      </c>
      <c r="G44">
        <f t="shared" si="10"/>
        <v>10.7</v>
      </c>
      <c r="H44">
        <f t="shared" si="11"/>
        <v>6</v>
      </c>
      <c r="I44" t="str">
        <f t="shared" si="12"/>
        <v>+/-</v>
      </c>
      <c r="J44" t="str">
        <f t="shared" si="13"/>
        <v>0.7</v>
      </c>
      <c r="K44" s="1">
        <f t="shared" si="14"/>
        <v>0.42553191489361697</v>
      </c>
      <c r="L44" s="1">
        <f t="shared" si="15"/>
        <v>12.400000000000002</v>
      </c>
      <c r="M44" s="1">
        <f t="shared" si="16"/>
        <v>0.42985214661796195</v>
      </c>
      <c r="N44" s="1">
        <f t="shared" si="17"/>
        <v>28.847128245286402</v>
      </c>
      <c r="O44" t="s">
        <v>63</v>
      </c>
    </row>
    <row r="45" spans="1:15" x14ac:dyDescent="0.35">
      <c r="A45" s="12">
        <v>35</v>
      </c>
      <c r="B45" s="11" t="s">
        <v>62</v>
      </c>
      <c r="C45" s="10">
        <v>9.6</v>
      </c>
      <c r="D45" s="9" t="s">
        <v>177</v>
      </c>
      <c r="E45" s="8" t="str">
        <f t="shared" si="9"/>
        <v>Significantly Different</v>
      </c>
      <c r="G45">
        <f t="shared" si="10"/>
        <v>9.6</v>
      </c>
      <c r="H45">
        <f t="shared" si="11"/>
        <v>6</v>
      </c>
      <c r="I45" t="str">
        <f t="shared" si="12"/>
        <v>+/-</v>
      </c>
      <c r="J45" t="str">
        <f t="shared" si="13"/>
        <v>4.4</v>
      </c>
      <c r="K45" s="1">
        <f t="shared" si="14"/>
        <v>2.6747720364741645</v>
      </c>
      <c r="L45" s="1">
        <f t="shared" si="15"/>
        <v>13.500000000000002</v>
      </c>
      <c r="M45" s="1">
        <f t="shared" si="16"/>
        <v>2.6754627458559743</v>
      </c>
      <c r="N45" s="1">
        <f t="shared" si="17"/>
        <v>5.045856093832799</v>
      </c>
      <c r="O45" t="s">
        <v>62</v>
      </c>
    </row>
    <row r="46" spans="1:15" x14ac:dyDescent="0.35">
      <c r="A46" s="12">
        <v>36</v>
      </c>
      <c r="B46" s="11" t="s">
        <v>60</v>
      </c>
      <c r="C46" s="10">
        <v>8.4</v>
      </c>
      <c r="D46" s="9" t="s">
        <v>122</v>
      </c>
      <c r="E46" s="8" t="str">
        <f t="shared" si="9"/>
        <v>Significantly Different</v>
      </c>
      <c r="G46">
        <f t="shared" si="10"/>
        <v>8.4</v>
      </c>
      <c r="H46">
        <f t="shared" si="11"/>
        <v>6</v>
      </c>
      <c r="I46" t="str">
        <f t="shared" si="12"/>
        <v>+/-</v>
      </c>
      <c r="J46" t="str">
        <f t="shared" si="13"/>
        <v>1.0</v>
      </c>
      <c r="K46" s="1">
        <f t="shared" si="14"/>
        <v>0.60790273556231</v>
      </c>
      <c r="L46" s="1">
        <f t="shared" si="15"/>
        <v>14.700000000000001</v>
      </c>
      <c r="M46" s="1">
        <f t="shared" si="16"/>
        <v>0.61093468821403585</v>
      </c>
      <c r="N46" s="1">
        <f t="shared" si="17"/>
        <v>24.061491815062855</v>
      </c>
      <c r="O46" t="s">
        <v>60</v>
      </c>
    </row>
    <row r="47" spans="1:15" x14ac:dyDescent="0.35">
      <c r="A47" s="12">
        <v>37</v>
      </c>
      <c r="B47" s="11" t="s">
        <v>54</v>
      </c>
      <c r="C47" s="10">
        <v>5.7</v>
      </c>
      <c r="D47" s="9" t="s">
        <v>25</v>
      </c>
      <c r="E47" s="8" t="str">
        <f t="shared" si="9"/>
        <v>Significantly Different</v>
      </c>
      <c r="G47">
        <f t="shared" si="10"/>
        <v>5.7</v>
      </c>
      <c r="H47">
        <f t="shared" si="11"/>
        <v>6</v>
      </c>
      <c r="I47" t="str">
        <f t="shared" si="12"/>
        <v>+/-</v>
      </c>
      <c r="J47" t="str">
        <f t="shared" si="13"/>
        <v>0.7</v>
      </c>
      <c r="K47" s="1">
        <f t="shared" si="14"/>
        <v>0.42553191489361697</v>
      </c>
      <c r="L47" s="1">
        <f t="shared" si="15"/>
        <v>17.400000000000002</v>
      </c>
      <c r="M47" s="1">
        <f t="shared" si="16"/>
        <v>0.42985214661796195</v>
      </c>
      <c r="N47" s="1">
        <f t="shared" si="17"/>
        <v>40.479034795805113</v>
      </c>
      <c r="O47" t="s">
        <v>58</v>
      </c>
    </row>
    <row r="48" spans="1:15" x14ac:dyDescent="0.35">
      <c r="A48" s="12">
        <v>38</v>
      </c>
      <c r="B48" s="11" t="s">
        <v>53</v>
      </c>
      <c r="C48" s="10">
        <v>5.2</v>
      </c>
      <c r="D48" s="9" t="s">
        <v>27</v>
      </c>
      <c r="E48" s="8" t="str">
        <f t="shared" si="9"/>
        <v>Significantly Different</v>
      </c>
      <c r="G48">
        <f t="shared" si="10"/>
        <v>5.2</v>
      </c>
      <c r="H48">
        <f t="shared" si="11"/>
        <v>6</v>
      </c>
      <c r="I48" t="str">
        <f t="shared" si="12"/>
        <v>+/-</v>
      </c>
      <c r="J48" t="str">
        <f t="shared" si="13"/>
        <v>0.3</v>
      </c>
      <c r="K48" s="1">
        <f t="shared" si="14"/>
        <v>0.18237082066869301</v>
      </c>
      <c r="L48" s="1">
        <f t="shared" si="15"/>
        <v>17.900000000000002</v>
      </c>
      <c r="M48" s="1">
        <f t="shared" si="16"/>
        <v>0.19223572402239389</v>
      </c>
      <c r="N48" s="1">
        <f t="shared" si="17"/>
        <v>93.114846842488021</v>
      </c>
      <c r="O48" t="s">
        <v>56</v>
      </c>
    </row>
    <row r="49" spans="1:15" x14ac:dyDescent="0.35">
      <c r="A49" s="12">
        <v>39</v>
      </c>
      <c r="B49" s="11" t="s">
        <v>47</v>
      </c>
      <c r="C49" s="10">
        <v>5</v>
      </c>
      <c r="D49" s="9" t="s">
        <v>43</v>
      </c>
      <c r="E49" s="8" t="str">
        <f t="shared" si="9"/>
        <v>Significantly Different</v>
      </c>
      <c r="G49">
        <f t="shared" si="10"/>
        <v>5</v>
      </c>
      <c r="H49">
        <f t="shared" si="11"/>
        <v>6</v>
      </c>
      <c r="I49" t="str">
        <f t="shared" si="12"/>
        <v>+/-</v>
      </c>
      <c r="J49" t="str">
        <f t="shared" si="13"/>
        <v>0.4</v>
      </c>
      <c r="K49" s="1">
        <f t="shared" si="14"/>
        <v>0.24316109422492402</v>
      </c>
      <c r="L49" s="1">
        <f t="shared" si="15"/>
        <v>18.100000000000001</v>
      </c>
      <c r="M49" s="1">
        <f t="shared" si="16"/>
        <v>0.25064471888253259</v>
      </c>
      <c r="N49" s="1">
        <f t="shared" si="17"/>
        <v>72.213769676442951</v>
      </c>
      <c r="O49" t="s">
        <v>54</v>
      </c>
    </row>
    <row r="50" spans="1:15" x14ac:dyDescent="0.35">
      <c r="A50" s="12">
        <v>40</v>
      </c>
      <c r="B50" s="11" t="s">
        <v>49</v>
      </c>
      <c r="C50" s="10">
        <v>4.9000000000000004</v>
      </c>
      <c r="D50" s="9" t="s">
        <v>27</v>
      </c>
      <c r="E50" s="8" t="str">
        <f t="shared" si="9"/>
        <v>Significantly Different</v>
      </c>
      <c r="G50">
        <f t="shared" si="10"/>
        <v>4.9000000000000004</v>
      </c>
      <c r="H50">
        <f t="shared" si="11"/>
        <v>6</v>
      </c>
      <c r="I50" t="str">
        <f t="shared" si="12"/>
        <v>+/-</v>
      </c>
      <c r="J50" t="str">
        <f t="shared" si="13"/>
        <v>0.3</v>
      </c>
      <c r="K50" s="1">
        <f t="shared" si="14"/>
        <v>0.18237082066869301</v>
      </c>
      <c r="L50" s="1">
        <f t="shared" si="15"/>
        <v>18.200000000000003</v>
      </c>
      <c r="M50" s="1">
        <f t="shared" si="16"/>
        <v>0.19223572402239389</v>
      </c>
      <c r="N50" s="1">
        <f t="shared" si="17"/>
        <v>94.675430867781117</v>
      </c>
      <c r="O50" t="s">
        <v>52</v>
      </c>
    </row>
    <row r="51" spans="1:15" x14ac:dyDescent="0.35">
      <c r="A51" s="12">
        <v>40</v>
      </c>
      <c r="B51" s="11" t="s">
        <v>37</v>
      </c>
      <c r="C51" s="10">
        <v>4.9000000000000004</v>
      </c>
      <c r="D51" s="9" t="s">
        <v>30</v>
      </c>
      <c r="E51" s="8" t="str">
        <f t="shared" si="9"/>
        <v>Significantly Different</v>
      </c>
      <c r="G51">
        <f t="shared" si="10"/>
        <v>4.9000000000000004</v>
      </c>
      <c r="H51">
        <f t="shared" si="11"/>
        <v>6</v>
      </c>
      <c r="I51" t="str">
        <f t="shared" si="12"/>
        <v>+/-</v>
      </c>
      <c r="J51" t="str">
        <f t="shared" si="13"/>
        <v>0.5</v>
      </c>
      <c r="K51" s="1">
        <f t="shared" si="14"/>
        <v>0.303951367781155</v>
      </c>
      <c r="L51" s="1">
        <f t="shared" si="15"/>
        <v>18.200000000000003</v>
      </c>
      <c r="M51" s="1">
        <f t="shared" si="16"/>
        <v>0.30997079109986531</v>
      </c>
      <c r="N51" s="1">
        <f t="shared" si="17"/>
        <v>58.715209699020932</v>
      </c>
      <c r="O51" t="s">
        <v>50</v>
      </c>
    </row>
    <row r="52" spans="1:15" x14ac:dyDescent="0.35">
      <c r="A52" s="12">
        <v>42</v>
      </c>
      <c r="B52" s="11" t="s">
        <v>59</v>
      </c>
      <c r="C52" s="10">
        <v>4.5</v>
      </c>
      <c r="D52" s="9" t="s">
        <v>139</v>
      </c>
      <c r="E52" s="8" t="str">
        <f t="shared" si="9"/>
        <v>Significantly Different</v>
      </c>
      <c r="G52">
        <f t="shared" si="10"/>
        <v>4.5</v>
      </c>
      <c r="H52">
        <f t="shared" si="11"/>
        <v>6</v>
      </c>
      <c r="I52" t="str">
        <f t="shared" si="12"/>
        <v>+/-</v>
      </c>
      <c r="J52" t="str">
        <f t="shared" si="13"/>
        <v>1.5</v>
      </c>
      <c r="K52" s="1">
        <f t="shared" si="14"/>
        <v>0.91185410334346506</v>
      </c>
      <c r="L52" s="1">
        <f t="shared" si="15"/>
        <v>18.600000000000001</v>
      </c>
      <c r="M52" s="1">
        <f t="shared" si="16"/>
        <v>0.91387819929318592</v>
      </c>
      <c r="N52" s="1">
        <f t="shared" si="17"/>
        <v>20.352821649959111</v>
      </c>
      <c r="O52" t="s">
        <v>48</v>
      </c>
    </row>
    <row r="53" spans="1:15" x14ac:dyDescent="0.35">
      <c r="A53" s="12">
        <v>42</v>
      </c>
      <c r="B53" s="11" t="s">
        <v>65</v>
      </c>
      <c r="C53" s="10">
        <v>4.5</v>
      </c>
      <c r="D53" s="9" t="s">
        <v>121</v>
      </c>
      <c r="E53" s="8" t="str">
        <f t="shared" si="9"/>
        <v>Significantly Different</v>
      </c>
      <c r="G53">
        <f t="shared" si="10"/>
        <v>4.5</v>
      </c>
      <c r="H53">
        <f t="shared" si="11"/>
        <v>6</v>
      </c>
      <c r="I53" t="str">
        <f t="shared" si="12"/>
        <v>+/-</v>
      </c>
      <c r="J53" t="str">
        <f t="shared" si="13"/>
        <v>0.8</v>
      </c>
      <c r="K53" s="1">
        <f t="shared" si="14"/>
        <v>0.48632218844984804</v>
      </c>
      <c r="L53" s="1">
        <f t="shared" si="15"/>
        <v>18.600000000000001</v>
      </c>
      <c r="M53" s="1">
        <f t="shared" si="16"/>
        <v>0.49010685399991183</v>
      </c>
      <c r="N53" s="1">
        <f t="shared" si="17"/>
        <v>37.950907742260114</v>
      </c>
      <c r="O53" t="s">
        <v>46</v>
      </c>
    </row>
    <row r="54" spans="1:15" x14ac:dyDescent="0.35">
      <c r="A54" s="12">
        <v>44</v>
      </c>
      <c r="B54" s="11" t="s">
        <v>31</v>
      </c>
      <c r="C54" s="10">
        <v>4.3</v>
      </c>
      <c r="D54" s="9" t="s">
        <v>136</v>
      </c>
      <c r="E54" s="8" t="str">
        <f t="shared" si="9"/>
        <v>Significantly Different</v>
      </c>
      <c r="G54">
        <f t="shared" si="10"/>
        <v>4.3</v>
      </c>
      <c r="H54">
        <f t="shared" si="11"/>
        <v>6</v>
      </c>
      <c r="I54" t="str">
        <f t="shared" si="12"/>
        <v>+/-</v>
      </c>
      <c r="J54" t="str">
        <f t="shared" si="13"/>
        <v>1.9</v>
      </c>
      <c r="K54" s="1">
        <f t="shared" si="14"/>
        <v>1.1550151975683889</v>
      </c>
      <c r="L54" s="1">
        <f t="shared" si="15"/>
        <v>18.8</v>
      </c>
      <c r="M54" s="1">
        <f t="shared" si="16"/>
        <v>1.1566138352851334</v>
      </c>
      <c r="N54" s="1">
        <f t="shared" si="17"/>
        <v>16.254344731545896</v>
      </c>
      <c r="O54" t="s">
        <v>39</v>
      </c>
    </row>
    <row r="55" spans="1:15" x14ac:dyDescent="0.35">
      <c r="A55" s="12">
        <v>45</v>
      </c>
      <c r="B55" s="11" t="s">
        <v>41</v>
      </c>
      <c r="C55" s="10">
        <v>3.5</v>
      </c>
      <c r="D55" s="9" t="s">
        <v>30</v>
      </c>
      <c r="E55" s="8" t="str">
        <f t="shared" si="9"/>
        <v>Significantly Different</v>
      </c>
      <c r="G55">
        <f t="shared" si="10"/>
        <v>3.5</v>
      </c>
      <c r="H55">
        <f t="shared" si="11"/>
        <v>6</v>
      </c>
      <c r="I55" t="str">
        <f t="shared" si="12"/>
        <v>+/-</v>
      </c>
      <c r="J55" t="str">
        <f t="shared" si="13"/>
        <v>0.5</v>
      </c>
      <c r="K55" s="1">
        <f t="shared" si="14"/>
        <v>0.303951367781155</v>
      </c>
      <c r="L55" s="1">
        <f t="shared" si="15"/>
        <v>19.600000000000001</v>
      </c>
      <c r="M55" s="1">
        <f t="shared" si="16"/>
        <v>0.30997079109986531</v>
      </c>
      <c r="N55" s="1">
        <f t="shared" si="17"/>
        <v>63.231764291253306</v>
      </c>
      <c r="O55" t="s">
        <v>42</v>
      </c>
    </row>
    <row r="56" spans="1:15" x14ac:dyDescent="0.35">
      <c r="A56" s="12">
        <v>46</v>
      </c>
      <c r="B56" s="11" t="s">
        <v>66</v>
      </c>
      <c r="C56" s="10">
        <v>3</v>
      </c>
      <c r="D56" s="9" t="s">
        <v>139</v>
      </c>
      <c r="E56" s="8" t="str">
        <f t="shared" si="9"/>
        <v>Significantly Different</v>
      </c>
      <c r="G56">
        <f t="shared" si="10"/>
        <v>3</v>
      </c>
      <c r="H56">
        <f t="shared" si="11"/>
        <v>6</v>
      </c>
      <c r="I56" t="str">
        <f t="shared" si="12"/>
        <v>+/-</v>
      </c>
      <c r="J56" t="str">
        <f t="shared" si="13"/>
        <v>1.5</v>
      </c>
      <c r="K56" s="1">
        <f t="shared" si="14"/>
        <v>0.91185410334346506</v>
      </c>
      <c r="L56" s="1">
        <f t="shared" si="15"/>
        <v>20.100000000000001</v>
      </c>
      <c r="M56" s="1">
        <f t="shared" si="16"/>
        <v>0.91387819929318592</v>
      </c>
      <c r="N56" s="1">
        <f t="shared" si="17"/>
        <v>21.994178234633232</v>
      </c>
      <c r="O56" t="s">
        <v>40</v>
      </c>
    </row>
    <row r="57" spans="1:15" x14ac:dyDescent="0.35">
      <c r="A57" s="12">
        <v>47</v>
      </c>
      <c r="B57" s="11" t="s">
        <v>52</v>
      </c>
      <c r="C57" s="10">
        <v>2.4</v>
      </c>
      <c r="D57" s="9" t="s">
        <v>137</v>
      </c>
      <c r="E57" s="8" t="str">
        <f t="shared" si="9"/>
        <v>Significantly Different</v>
      </c>
      <c r="G57">
        <f t="shared" si="10"/>
        <v>2.4</v>
      </c>
      <c r="H57">
        <f t="shared" si="11"/>
        <v>6</v>
      </c>
      <c r="I57" t="str">
        <f t="shared" si="12"/>
        <v>+/-</v>
      </c>
      <c r="J57" t="str">
        <f t="shared" si="13"/>
        <v>1.2</v>
      </c>
      <c r="K57" s="1">
        <f t="shared" si="14"/>
        <v>0.72948328267477203</v>
      </c>
      <c r="L57" s="1">
        <f t="shared" si="15"/>
        <v>20.700000000000003</v>
      </c>
      <c r="M57" s="1">
        <f t="shared" si="16"/>
        <v>0.73201182849801194</v>
      </c>
      <c r="N57" s="1">
        <f t="shared" si="17"/>
        <v>28.278231572396265</v>
      </c>
      <c r="O57" t="s">
        <v>37</v>
      </c>
    </row>
    <row r="58" spans="1:15" x14ac:dyDescent="0.35">
      <c r="A58" s="12">
        <v>48</v>
      </c>
      <c r="B58" s="11" t="s">
        <v>28</v>
      </c>
      <c r="C58" s="10">
        <v>2</v>
      </c>
      <c r="D58" s="9" t="s">
        <v>109</v>
      </c>
      <c r="E58" s="8" t="str">
        <f t="shared" si="9"/>
        <v>Significantly Different</v>
      </c>
      <c r="G58">
        <f t="shared" si="10"/>
        <v>2</v>
      </c>
      <c r="H58">
        <f t="shared" si="11"/>
        <v>6</v>
      </c>
      <c r="I58" t="str">
        <f t="shared" si="12"/>
        <v>+/-</v>
      </c>
      <c r="J58" t="str">
        <f t="shared" si="13"/>
        <v>0.6</v>
      </c>
      <c r="K58" s="1">
        <f t="shared" si="14"/>
        <v>0.36474164133738601</v>
      </c>
      <c r="L58" s="1">
        <f t="shared" si="15"/>
        <v>21.1</v>
      </c>
      <c r="M58" s="1">
        <f t="shared" si="16"/>
        <v>0.36977279819442066</v>
      </c>
      <c r="N58" s="1">
        <f t="shared" si="17"/>
        <v>57.062066498752991</v>
      </c>
      <c r="O58" t="s">
        <v>35</v>
      </c>
    </row>
    <row r="59" spans="1:15" x14ac:dyDescent="0.35">
      <c r="A59" s="12">
        <v>49</v>
      </c>
      <c r="B59" s="11" t="s">
        <v>40</v>
      </c>
      <c r="C59" s="10">
        <v>1.3</v>
      </c>
      <c r="D59" s="9" t="s">
        <v>121</v>
      </c>
      <c r="E59" s="8" t="str">
        <f t="shared" si="9"/>
        <v>Significantly Different</v>
      </c>
      <c r="G59">
        <f t="shared" si="10"/>
        <v>1.3</v>
      </c>
      <c r="H59">
        <f t="shared" si="11"/>
        <v>6</v>
      </c>
      <c r="I59" t="str">
        <f t="shared" si="12"/>
        <v>+/-</v>
      </c>
      <c r="J59" t="str">
        <f t="shared" si="13"/>
        <v>0.8</v>
      </c>
      <c r="K59" s="1">
        <f t="shared" si="14"/>
        <v>0.48632218844984804</v>
      </c>
      <c r="L59" s="1">
        <f t="shared" si="15"/>
        <v>21.8</v>
      </c>
      <c r="M59" s="1">
        <f t="shared" si="16"/>
        <v>0.49010685399991183</v>
      </c>
      <c r="N59" s="1">
        <f t="shared" si="17"/>
        <v>44.480096171036045</v>
      </c>
      <c r="O59" t="s">
        <v>32</v>
      </c>
    </row>
    <row r="60" spans="1:15" x14ac:dyDescent="0.35">
      <c r="A60" s="12">
        <v>50</v>
      </c>
      <c r="B60" s="11" t="s">
        <v>76</v>
      </c>
      <c r="C60" s="10">
        <v>1.2</v>
      </c>
      <c r="D60" s="9" t="s">
        <v>121</v>
      </c>
      <c r="E60" s="8" t="str">
        <f t="shared" si="9"/>
        <v>Significantly Different</v>
      </c>
      <c r="G60">
        <f t="shared" si="10"/>
        <v>1.2</v>
      </c>
      <c r="H60">
        <f t="shared" si="11"/>
        <v>6</v>
      </c>
      <c r="I60" t="str">
        <f t="shared" si="12"/>
        <v>+/-</v>
      </c>
      <c r="J60" t="str">
        <f t="shared" si="13"/>
        <v>0.8</v>
      </c>
      <c r="K60" s="1">
        <f t="shared" si="14"/>
        <v>0.48632218844984804</v>
      </c>
      <c r="L60" s="1">
        <f t="shared" si="15"/>
        <v>21.900000000000002</v>
      </c>
      <c r="M60" s="1">
        <f t="shared" si="16"/>
        <v>0.49010685399991183</v>
      </c>
      <c r="N60" s="1">
        <f t="shared" si="17"/>
        <v>44.684133309435296</v>
      </c>
      <c r="O60" t="s">
        <v>29</v>
      </c>
    </row>
    <row r="61" spans="1:15" x14ac:dyDescent="0.35">
      <c r="A61" s="12">
        <v>50</v>
      </c>
      <c r="B61" s="11" t="s">
        <v>70</v>
      </c>
      <c r="C61" s="10">
        <v>1.2</v>
      </c>
      <c r="D61" s="9" t="s">
        <v>38</v>
      </c>
      <c r="E61" s="8" t="str">
        <f t="shared" si="9"/>
        <v>Significantly Different</v>
      </c>
      <c r="G61">
        <f t="shared" si="10"/>
        <v>1.2</v>
      </c>
      <c r="H61">
        <f t="shared" si="11"/>
        <v>6</v>
      </c>
      <c r="I61" t="str">
        <f t="shared" si="12"/>
        <v>+/-</v>
      </c>
      <c r="J61" t="str">
        <f t="shared" si="13"/>
        <v>0.2</v>
      </c>
      <c r="K61" s="1">
        <f t="shared" si="14"/>
        <v>0.12158054711246201</v>
      </c>
      <c r="L61" s="1">
        <f t="shared" si="15"/>
        <v>21.900000000000002</v>
      </c>
      <c r="M61" s="1">
        <f t="shared" si="16"/>
        <v>0.1359311840425404</v>
      </c>
      <c r="N61" s="1">
        <f t="shared" si="17"/>
        <v>161.11093384683738</v>
      </c>
      <c r="O61" t="s">
        <v>26</v>
      </c>
    </row>
    <row r="62" spans="1:15" ht="15" thickBot="1" x14ac:dyDescent="0.4">
      <c r="A62" s="7"/>
      <c r="B62" s="6" t="s">
        <v>24</v>
      </c>
      <c r="C62" s="5">
        <v>3.7</v>
      </c>
      <c r="D62" s="4" t="s">
        <v>152</v>
      </c>
      <c r="E62" s="3" t="str">
        <f t="shared" si="9"/>
        <v>Significantly Different</v>
      </c>
      <c r="G62">
        <f t="shared" si="10"/>
        <v>3.7</v>
      </c>
      <c r="H62">
        <f t="shared" si="11"/>
        <v>6</v>
      </c>
      <c r="I62" t="str">
        <f t="shared" si="12"/>
        <v>+/-</v>
      </c>
      <c r="J62" t="str">
        <f t="shared" si="13"/>
        <v>1.7</v>
      </c>
      <c r="K62" s="1">
        <f t="shared" si="14"/>
        <v>1.0334346504559271</v>
      </c>
      <c r="L62" s="1">
        <f t="shared" si="15"/>
        <v>19.400000000000002</v>
      </c>
      <c r="M62" s="1">
        <f t="shared" si="16"/>
        <v>1.0352210556794166</v>
      </c>
      <c r="N62" s="1">
        <f t="shared" si="17"/>
        <v>18.739958865372731</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x14ac:dyDescent="0.35">
      <c r="A72" s="37" t="s">
        <v>176</v>
      </c>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71:Z71"/>
    <mergeCell ref="A66:Z66"/>
    <mergeCell ref="A67:Z67"/>
    <mergeCell ref="A68:Z68"/>
    <mergeCell ref="A69:Z69"/>
    <mergeCell ref="A70:Z70"/>
  </mergeCells>
  <conditionalFormatting sqref="E10:E62">
    <cfRule type="cellIs" dxfId="379" priority="1" operator="equal">
      <formula>"OTHER ERROR"</formula>
    </cfRule>
    <cfRule type="cellIs" dxfId="378" priority="2" operator="equal">
      <formula>"Statistical Test not applicable"</formula>
    </cfRule>
    <cfRule type="cellIs" dxfId="377" priority="3" operator="equal">
      <formula>"Geography Selected"</formula>
    </cfRule>
  </conditionalFormatting>
  <conditionalFormatting sqref="E10:J62">
    <cfRule type="cellIs" dxfId="376" priority="4" operator="equal">
      <formula>"Not Significantly Different"</formula>
    </cfRule>
  </conditionalFormatting>
  <conditionalFormatting sqref="F10:J62">
    <cfRule type="cellIs" dxfId="37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7DF7EBFE-4A36-4959-A6A9-4EE9C1C1315F}">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AE1B7C87-94D1-4DF5-AFB9-8E7EB78706D7}"/>
    <hyperlink ref="A68" r:id="rId2" xr:uid="{CB03067F-7902-4C7D-8C38-29065E03BBCC}"/>
    <hyperlink ref="A66" r:id="rId3" xr:uid="{63F9B19F-EDEA-408B-8574-CEFB9C635488}"/>
    <hyperlink ref="A67" r:id="rId4" xr:uid="{9C841A67-FCAA-4C03-926F-11901C1A7E24}"/>
  </hyperlinks>
  <pageMargins left="0.7" right="0.7" top="0.75" bottom="0.75" header="0.3" footer="0.3"/>
  <pageSetup orientation="portrait" r:id="rId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DED2E-9311-45D2-9B5D-13872A38E769}">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184</v>
      </c>
    </row>
    <row r="2" spans="1:16" x14ac:dyDescent="0.35">
      <c r="A2" s="26" t="s">
        <v>106</v>
      </c>
      <c r="B2" t="s">
        <v>183</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66.5</v>
      </c>
      <c r="C6" t="s">
        <v>100</v>
      </c>
      <c r="H6" s="14" t="s">
        <v>99</v>
      </c>
      <c r="I6">
        <f>VLOOKUP($B$4,$B$9:$K$62,6,FALSE)</f>
        <v>66.5</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66.5</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66.5</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75</v>
      </c>
      <c r="C11" s="10">
        <v>81.7</v>
      </c>
      <c r="D11" s="13" t="s">
        <v>38</v>
      </c>
      <c r="E11" s="8" t="str">
        <f t="shared" si="0"/>
        <v>Significantly Different</v>
      </c>
      <c r="G11">
        <f t="shared" si="1"/>
        <v>81.7</v>
      </c>
      <c r="H11">
        <f t="shared" si="2"/>
        <v>6</v>
      </c>
      <c r="I11" t="str">
        <f t="shared" si="3"/>
        <v>+/-</v>
      </c>
      <c r="J11" t="str">
        <f t="shared" si="4"/>
        <v>0.2</v>
      </c>
      <c r="K11" s="1">
        <f t="shared" si="5"/>
        <v>0.12158054711246201</v>
      </c>
      <c r="L11" s="1">
        <f t="shared" si="6"/>
        <v>-15.200000000000003</v>
      </c>
      <c r="M11" s="1">
        <f t="shared" si="7"/>
        <v>0.1359311840425404</v>
      </c>
      <c r="N11" s="1">
        <f t="shared" si="8"/>
        <v>-111.8212874188095</v>
      </c>
      <c r="O11" t="s">
        <v>67</v>
      </c>
    </row>
    <row r="12" spans="1:16" x14ac:dyDescent="0.35">
      <c r="A12" s="12">
        <v>2</v>
      </c>
      <c r="B12" s="11" t="s">
        <v>55</v>
      </c>
      <c r="C12" s="10">
        <v>80.900000000000006</v>
      </c>
      <c r="D12" s="9" t="s">
        <v>43</v>
      </c>
      <c r="E12" s="8" t="str">
        <f t="shared" si="0"/>
        <v>Significantly Different</v>
      </c>
      <c r="G12">
        <f t="shared" si="1"/>
        <v>80.900000000000006</v>
      </c>
      <c r="H12">
        <f t="shared" si="2"/>
        <v>6</v>
      </c>
      <c r="I12" t="str">
        <f t="shared" si="3"/>
        <v>+/-</v>
      </c>
      <c r="J12" t="str">
        <f t="shared" si="4"/>
        <v>0.4</v>
      </c>
      <c r="K12" s="1">
        <f t="shared" si="5"/>
        <v>0.24316109422492402</v>
      </c>
      <c r="L12" s="1">
        <f t="shared" si="6"/>
        <v>-14.400000000000006</v>
      </c>
      <c r="M12" s="1">
        <f t="shared" si="7"/>
        <v>0.25064471888253259</v>
      </c>
      <c r="N12" s="1">
        <f t="shared" si="8"/>
        <v>-57.451838858606571</v>
      </c>
      <c r="O12" t="s">
        <v>59</v>
      </c>
    </row>
    <row r="13" spans="1:16" x14ac:dyDescent="0.35">
      <c r="A13" s="12">
        <v>2</v>
      </c>
      <c r="B13" s="11" t="s">
        <v>49</v>
      </c>
      <c r="C13" s="10">
        <v>80.900000000000006</v>
      </c>
      <c r="D13" s="9" t="s">
        <v>38</v>
      </c>
      <c r="E13" s="8" t="str">
        <f t="shared" si="0"/>
        <v>Significantly Different</v>
      </c>
      <c r="G13">
        <f t="shared" si="1"/>
        <v>80.900000000000006</v>
      </c>
      <c r="H13">
        <f t="shared" si="2"/>
        <v>6</v>
      </c>
      <c r="I13" t="str">
        <f t="shared" si="3"/>
        <v>+/-</v>
      </c>
      <c r="J13" t="str">
        <f t="shared" si="4"/>
        <v>0.2</v>
      </c>
      <c r="K13" s="1">
        <f t="shared" si="5"/>
        <v>0.12158054711246201</v>
      </c>
      <c r="L13" s="1">
        <f t="shared" si="6"/>
        <v>-14.400000000000006</v>
      </c>
      <c r="M13" s="1">
        <f t="shared" si="7"/>
        <v>0.1359311840425404</v>
      </c>
      <c r="N13" s="1">
        <f t="shared" si="8"/>
        <v>-105.93595650203008</v>
      </c>
      <c r="O13" t="s">
        <v>57</v>
      </c>
    </row>
    <row r="14" spans="1:16" x14ac:dyDescent="0.35">
      <c r="A14" s="12">
        <v>4</v>
      </c>
      <c r="B14" s="11" t="s">
        <v>60</v>
      </c>
      <c r="C14" s="10">
        <v>78.7</v>
      </c>
      <c r="D14" s="9" t="s">
        <v>38</v>
      </c>
      <c r="E14" s="8" t="str">
        <f t="shared" si="0"/>
        <v>Significantly Different</v>
      </c>
      <c r="G14">
        <f t="shared" si="1"/>
        <v>78.7</v>
      </c>
      <c r="H14">
        <f t="shared" si="2"/>
        <v>6</v>
      </c>
      <c r="I14" t="str">
        <f t="shared" si="3"/>
        <v>+/-</v>
      </c>
      <c r="J14" t="str">
        <f t="shared" si="4"/>
        <v>0.2</v>
      </c>
      <c r="K14" s="1">
        <f t="shared" si="5"/>
        <v>0.12158054711246201</v>
      </c>
      <c r="L14" s="1">
        <f t="shared" si="6"/>
        <v>-12.200000000000003</v>
      </c>
      <c r="M14" s="1">
        <f t="shared" si="7"/>
        <v>0.1359311840425404</v>
      </c>
      <c r="N14" s="1">
        <f t="shared" si="8"/>
        <v>-89.75129648088658</v>
      </c>
      <c r="O14" t="s">
        <v>72</v>
      </c>
    </row>
    <row r="15" spans="1:16" x14ac:dyDescent="0.35">
      <c r="A15" s="12">
        <v>5</v>
      </c>
      <c r="B15" s="11" t="s">
        <v>64</v>
      </c>
      <c r="C15" s="10">
        <v>77.8</v>
      </c>
      <c r="D15" s="9" t="s">
        <v>27</v>
      </c>
      <c r="E15" s="8" t="str">
        <f t="shared" si="0"/>
        <v>Significantly Different</v>
      </c>
      <c r="G15">
        <f t="shared" si="1"/>
        <v>77.8</v>
      </c>
      <c r="H15">
        <f t="shared" si="2"/>
        <v>6</v>
      </c>
      <c r="I15" t="str">
        <f t="shared" si="3"/>
        <v>+/-</v>
      </c>
      <c r="J15" t="str">
        <f t="shared" si="4"/>
        <v>0.3</v>
      </c>
      <c r="K15" s="1">
        <f t="shared" si="5"/>
        <v>0.18237082066869301</v>
      </c>
      <c r="L15" s="1">
        <f t="shared" si="6"/>
        <v>-11.299999999999997</v>
      </c>
      <c r="M15" s="1">
        <f t="shared" si="7"/>
        <v>0.19223572402239389</v>
      </c>
      <c r="N15" s="1">
        <f t="shared" si="8"/>
        <v>-58.781998286039901</v>
      </c>
      <c r="O15" t="s">
        <v>34</v>
      </c>
    </row>
    <row r="16" spans="1:16" x14ac:dyDescent="0.35">
      <c r="A16" s="12">
        <v>6</v>
      </c>
      <c r="B16" s="11" t="s">
        <v>34</v>
      </c>
      <c r="C16" s="10">
        <v>77.599999999999994</v>
      </c>
      <c r="D16" s="9" t="s">
        <v>38</v>
      </c>
      <c r="E16" s="8" t="str">
        <f t="shared" si="0"/>
        <v>Significantly Different</v>
      </c>
      <c r="G16">
        <f t="shared" si="1"/>
        <v>77.599999999999994</v>
      </c>
      <c r="H16">
        <f t="shared" si="2"/>
        <v>6</v>
      </c>
      <c r="I16" t="str">
        <f t="shared" si="3"/>
        <v>+/-</v>
      </c>
      <c r="J16" t="str">
        <f t="shared" si="4"/>
        <v>0.2</v>
      </c>
      <c r="K16" s="1">
        <f t="shared" si="5"/>
        <v>0.12158054711246201</v>
      </c>
      <c r="L16" s="1">
        <f t="shared" si="6"/>
        <v>-11.099999999999994</v>
      </c>
      <c r="M16" s="1">
        <f t="shared" si="7"/>
        <v>0.1359311840425404</v>
      </c>
      <c r="N16" s="1">
        <f t="shared" si="8"/>
        <v>-81.65896647031478</v>
      </c>
      <c r="O16" t="s">
        <v>73</v>
      </c>
    </row>
    <row r="17" spans="1:15" x14ac:dyDescent="0.35">
      <c r="A17" s="12">
        <v>7</v>
      </c>
      <c r="B17" s="11" t="s">
        <v>54</v>
      </c>
      <c r="C17" s="10">
        <v>76.2</v>
      </c>
      <c r="D17" s="9" t="s">
        <v>27</v>
      </c>
      <c r="E17" s="8" t="str">
        <f t="shared" si="0"/>
        <v>Significantly Different</v>
      </c>
      <c r="G17">
        <f t="shared" si="1"/>
        <v>76.2</v>
      </c>
      <c r="H17">
        <f t="shared" si="2"/>
        <v>6</v>
      </c>
      <c r="I17" t="str">
        <f t="shared" si="3"/>
        <v>+/-</v>
      </c>
      <c r="J17" t="str">
        <f t="shared" si="4"/>
        <v>0.3</v>
      </c>
      <c r="K17" s="1">
        <f t="shared" si="5"/>
        <v>0.18237082066869301</v>
      </c>
      <c r="L17" s="1">
        <f t="shared" si="6"/>
        <v>-9.7000000000000028</v>
      </c>
      <c r="M17" s="1">
        <f t="shared" si="7"/>
        <v>0.19223572402239389</v>
      </c>
      <c r="N17" s="1">
        <f t="shared" si="8"/>
        <v>-50.458883484476758</v>
      </c>
      <c r="O17" t="s">
        <v>65</v>
      </c>
    </row>
    <row r="18" spans="1:15" x14ac:dyDescent="0.35">
      <c r="A18" s="12">
        <v>8</v>
      </c>
      <c r="B18" s="11" t="s">
        <v>79</v>
      </c>
      <c r="C18" s="10">
        <v>74.599999999999994</v>
      </c>
      <c r="D18" s="9" t="s">
        <v>30</v>
      </c>
      <c r="E18" s="8" t="str">
        <f t="shared" si="0"/>
        <v>Significantly Different</v>
      </c>
      <c r="G18">
        <f t="shared" si="1"/>
        <v>74.599999999999994</v>
      </c>
      <c r="H18">
        <f t="shared" si="2"/>
        <v>6</v>
      </c>
      <c r="I18" t="str">
        <f t="shared" si="3"/>
        <v>+/-</v>
      </c>
      <c r="J18" t="str">
        <f t="shared" si="4"/>
        <v>0.5</v>
      </c>
      <c r="K18" s="1">
        <f t="shared" si="5"/>
        <v>0.303951367781155</v>
      </c>
      <c r="L18" s="1">
        <f t="shared" si="6"/>
        <v>-8.0999999999999943</v>
      </c>
      <c r="M18" s="1">
        <f t="shared" si="7"/>
        <v>0.30997079109986531</v>
      </c>
      <c r="N18" s="1">
        <f t="shared" si="8"/>
        <v>-26.131494426487315</v>
      </c>
      <c r="O18" t="s">
        <v>61</v>
      </c>
    </row>
    <row r="19" spans="1:15" x14ac:dyDescent="0.35">
      <c r="A19" s="12">
        <v>9</v>
      </c>
      <c r="B19" s="11" t="s">
        <v>29</v>
      </c>
      <c r="C19" s="10">
        <v>74</v>
      </c>
      <c r="D19" s="9" t="s">
        <v>43</v>
      </c>
      <c r="E19" s="8" t="str">
        <f t="shared" si="0"/>
        <v>Significantly Different</v>
      </c>
      <c r="G19">
        <f t="shared" si="1"/>
        <v>74</v>
      </c>
      <c r="H19">
        <f t="shared" si="2"/>
        <v>6</v>
      </c>
      <c r="I19" t="str">
        <f t="shared" si="3"/>
        <v>+/-</v>
      </c>
      <c r="J19" t="str">
        <f t="shared" si="4"/>
        <v>0.4</v>
      </c>
      <c r="K19" s="1">
        <f t="shared" si="5"/>
        <v>0.24316109422492402</v>
      </c>
      <c r="L19" s="1">
        <f t="shared" si="6"/>
        <v>-7.5</v>
      </c>
      <c r="M19" s="1">
        <f t="shared" si="7"/>
        <v>0.25064471888253259</v>
      </c>
      <c r="N19" s="1">
        <f t="shared" si="8"/>
        <v>-29.922832738857576</v>
      </c>
      <c r="O19" t="s">
        <v>31</v>
      </c>
    </row>
    <row r="20" spans="1:15" x14ac:dyDescent="0.35">
      <c r="A20" s="12">
        <v>10</v>
      </c>
      <c r="B20" s="11" t="s">
        <v>74</v>
      </c>
      <c r="C20" s="10">
        <v>73.599999999999994</v>
      </c>
      <c r="D20" s="13" t="s">
        <v>43</v>
      </c>
      <c r="E20" s="8" t="str">
        <f t="shared" si="0"/>
        <v>Significantly Different</v>
      </c>
      <c r="G20">
        <f t="shared" si="1"/>
        <v>73.599999999999994</v>
      </c>
      <c r="H20">
        <f t="shared" si="2"/>
        <v>6</v>
      </c>
      <c r="I20" t="str">
        <f t="shared" si="3"/>
        <v>+/-</v>
      </c>
      <c r="J20" t="str">
        <f t="shared" si="4"/>
        <v>0.4</v>
      </c>
      <c r="K20" s="1">
        <f t="shared" si="5"/>
        <v>0.24316109422492402</v>
      </c>
      <c r="L20" s="1">
        <f t="shared" si="6"/>
        <v>-7.0999999999999943</v>
      </c>
      <c r="M20" s="1">
        <f t="shared" si="7"/>
        <v>0.25064471888253259</v>
      </c>
      <c r="N20" s="1">
        <f t="shared" si="8"/>
        <v>-28.326948326118483</v>
      </c>
      <c r="O20" t="s">
        <v>53</v>
      </c>
    </row>
    <row r="21" spans="1:15" x14ac:dyDescent="0.35">
      <c r="A21" s="12">
        <v>11</v>
      </c>
      <c r="B21" s="11" t="s">
        <v>51</v>
      </c>
      <c r="C21" s="10">
        <v>72.3</v>
      </c>
      <c r="D21" s="9" t="s">
        <v>30</v>
      </c>
      <c r="E21" s="8" t="str">
        <f t="shared" si="0"/>
        <v>Significantly Different</v>
      </c>
      <c r="G21">
        <f t="shared" si="1"/>
        <v>72.3</v>
      </c>
      <c r="H21">
        <f t="shared" si="2"/>
        <v>6</v>
      </c>
      <c r="I21" t="str">
        <f t="shared" si="3"/>
        <v>+/-</v>
      </c>
      <c r="J21" t="str">
        <f t="shared" si="4"/>
        <v>0.5</v>
      </c>
      <c r="K21" s="1">
        <f t="shared" si="5"/>
        <v>0.303951367781155</v>
      </c>
      <c r="L21" s="1">
        <f t="shared" si="6"/>
        <v>-5.7999999999999972</v>
      </c>
      <c r="M21" s="1">
        <f t="shared" si="7"/>
        <v>0.30997079109986531</v>
      </c>
      <c r="N21" s="1">
        <f t="shared" si="8"/>
        <v>-18.711440453534131</v>
      </c>
      <c r="O21" t="s">
        <v>45</v>
      </c>
    </row>
    <row r="22" spans="1:15" x14ac:dyDescent="0.35">
      <c r="A22" s="12">
        <v>12</v>
      </c>
      <c r="B22" s="11" t="s">
        <v>70</v>
      </c>
      <c r="C22" s="10">
        <v>71.5</v>
      </c>
      <c r="D22" s="9" t="s">
        <v>43</v>
      </c>
      <c r="E22" s="8" t="str">
        <f t="shared" si="0"/>
        <v>Significantly Different</v>
      </c>
      <c r="G22">
        <f t="shared" si="1"/>
        <v>71.5</v>
      </c>
      <c r="H22">
        <f t="shared" si="2"/>
        <v>6</v>
      </c>
      <c r="I22" t="str">
        <f t="shared" si="3"/>
        <v>+/-</v>
      </c>
      <c r="J22" t="str">
        <f t="shared" si="4"/>
        <v>0.4</v>
      </c>
      <c r="K22" s="1">
        <f t="shared" si="5"/>
        <v>0.24316109422492402</v>
      </c>
      <c r="L22" s="1">
        <f t="shared" si="6"/>
        <v>-5</v>
      </c>
      <c r="M22" s="1">
        <f t="shared" si="7"/>
        <v>0.25064471888253259</v>
      </c>
      <c r="N22" s="1">
        <f t="shared" si="8"/>
        <v>-19.948555159238385</v>
      </c>
      <c r="O22" t="s">
        <v>28</v>
      </c>
    </row>
    <row r="23" spans="1:15" x14ac:dyDescent="0.35">
      <c r="A23" s="12">
        <v>13</v>
      </c>
      <c r="B23" s="11" t="s">
        <v>80</v>
      </c>
      <c r="C23" s="10">
        <v>71.3</v>
      </c>
      <c r="D23" s="9" t="s">
        <v>43</v>
      </c>
      <c r="E23" s="8" t="str">
        <f t="shared" si="0"/>
        <v>Significantly Different</v>
      </c>
      <c r="G23">
        <f t="shared" si="1"/>
        <v>71.3</v>
      </c>
      <c r="H23">
        <f t="shared" si="2"/>
        <v>6</v>
      </c>
      <c r="I23" t="str">
        <f t="shared" si="3"/>
        <v>+/-</v>
      </c>
      <c r="J23" t="str">
        <f t="shared" si="4"/>
        <v>0.4</v>
      </c>
      <c r="K23" s="1">
        <f t="shared" si="5"/>
        <v>0.24316109422492402</v>
      </c>
      <c r="L23" s="1">
        <f t="shared" si="6"/>
        <v>-4.7999999999999972</v>
      </c>
      <c r="M23" s="1">
        <f t="shared" si="7"/>
        <v>0.25064471888253259</v>
      </c>
      <c r="N23" s="1">
        <f t="shared" si="8"/>
        <v>-19.150612952868837</v>
      </c>
      <c r="O23" t="s">
        <v>81</v>
      </c>
    </row>
    <row r="24" spans="1:15" x14ac:dyDescent="0.35">
      <c r="A24" s="12">
        <v>14</v>
      </c>
      <c r="B24" s="11" t="s">
        <v>67</v>
      </c>
      <c r="C24" s="10">
        <v>70.400000000000006</v>
      </c>
      <c r="D24" s="9" t="s">
        <v>30</v>
      </c>
      <c r="E24" s="8" t="str">
        <f t="shared" si="0"/>
        <v>Significantly Different</v>
      </c>
      <c r="G24">
        <f t="shared" si="1"/>
        <v>70.400000000000006</v>
      </c>
      <c r="H24">
        <f t="shared" si="2"/>
        <v>6</v>
      </c>
      <c r="I24" t="str">
        <f t="shared" si="3"/>
        <v>+/-</v>
      </c>
      <c r="J24" t="str">
        <f t="shared" si="4"/>
        <v>0.5</v>
      </c>
      <c r="K24" s="1">
        <f t="shared" si="5"/>
        <v>0.303951367781155</v>
      </c>
      <c r="L24" s="1">
        <f t="shared" si="6"/>
        <v>-3.9000000000000057</v>
      </c>
      <c r="M24" s="1">
        <f t="shared" si="7"/>
        <v>0.30997079109986531</v>
      </c>
      <c r="N24" s="1">
        <f t="shared" si="8"/>
        <v>-12.581830649790216</v>
      </c>
      <c r="O24" t="s">
        <v>64</v>
      </c>
    </row>
    <row r="25" spans="1:15" x14ac:dyDescent="0.35">
      <c r="A25" s="12">
        <v>14</v>
      </c>
      <c r="B25" s="11" t="s">
        <v>39</v>
      </c>
      <c r="C25" s="10">
        <v>70.400000000000006</v>
      </c>
      <c r="D25" s="9" t="s">
        <v>38</v>
      </c>
      <c r="E25" s="8" t="str">
        <f t="shared" si="0"/>
        <v>Significantly Different</v>
      </c>
      <c r="G25">
        <f t="shared" si="1"/>
        <v>70.400000000000006</v>
      </c>
      <c r="H25">
        <f t="shared" si="2"/>
        <v>6</v>
      </c>
      <c r="I25" t="str">
        <f t="shared" si="3"/>
        <v>+/-</v>
      </c>
      <c r="J25" t="str">
        <f t="shared" si="4"/>
        <v>0.2</v>
      </c>
      <c r="K25" s="1">
        <f t="shared" si="5"/>
        <v>0.12158054711246201</v>
      </c>
      <c r="L25" s="1">
        <f t="shared" si="6"/>
        <v>-3.9000000000000057</v>
      </c>
      <c r="M25" s="1">
        <f t="shared" si="7"/>
        <v>0.1359311840425404</v>
      </c>
      <c r="N25" s="1">
        <f t="shared" si="8"/>
        <v>-28.690988219299847</v>
      </c>
      <c r="O25" t="s">
        <v>80</v>
      </c>
    </row>
    <row r="26" spans="1:15" x14ac:dyDescent="0.35">
      <c r="A26" s="12">
        <v>16</v>
      </c>
      <c r="B26" s="11" t="s">
        <v>78</v>
      </c>
      <c r="C26" s="10">
        <v>70</v>
      </c>
      <c r="D26" s="9" t="s">
        <v>43</v>
      </c>
      <c r="E26" s="8" t="str">
        <f t="shared" si="0"/>
        <v>Significantly Different</v>
      </c>
      <c r="G26">
        <f t="shared" si="1"/>
        <v>70</v>
      </c>
      <c r="H26">
        <f t="shared" si="2"/>
        <v>6</v>
      </c>
      <c r="I26" t="str">
        <f t="shared" si="3"/>
        <v>+/-</v>
      </c>
      <c r="J26" t="str">
        <f t="shared" si="4"/>
        <v>0.4</v>
      </c>
      <c r="K26" s="1">
        <f t="shared" si="5"/>
        <v>0.24316109422492402</v>
      </c>
      <c r="L26" s="1">
        <f t="shared" si="6"/>
        <v>-3.5</v>
      </c>
      <c r="M26" s="1">
        <f t="shared" si="7"/>
        <v>0.25064471888253259</v>
      </c>
      <c r="N26" s="1">
        <f t="shared" si="8"/>
        <v>-13.963988611466869</v>
      </c>
      <c r="O26" t="s">
        <v>79</v>
      </c>
    </row>
    <row r="27" spans="1:15" x14ac:dyDescent="0.35">
      <c r="A27" s="12">
        <v>17</v>
      </c>
      <c r="B27" s="11" t="s">
        <v>68</v>
      </c>
      <c r="C27" s="10">
        <v>69.5</v>
      </c>
      <c r="D27" s="9" t="s">
        <v>109</v>
      </c>
      <c r="E27" s="8" t="str">
        <f t="shared" si="0"/>
        <v>Significantly Different</v>
      </c>
      <c r="G27">
        <f t="shared" si="1"/>
        <v>69.5</v>
      </c>
      <c r="H27">
        <f t="shared" si="2"/>
        <v>6</v>
      </c>
      <c r="I27" t="str">
        <f t="shared" si="3"/>
        <v>+/-</v>
      </c>
      <c r="J27" t="str">
        <f t="shared" si="4"/>
        <v>0.6</v>
      </c>
      <c r="K27" s="1">
        <f t="shared" si="5"/>
        <v>0.36474164133738601</v>
      </c>
      <c r="L27" s="1">
        <f t="shared" si="6"/>
        <v>-3</v>
      </c>
      <c r="M27" s="1">
        <f t="shared" si="7"/>
        <v>0.36977279819442066</v>
      </c>
      <c r="N27" s="1">
        <f t="shared" si="8"/>
        <v>-8.1130900235193817</v>
      </c>
      <c r="O27" t="s">
        <v>77</v>
      </c>
    </row>
    <row r="28" spans="1:15" x14ac:dyDescent="0.35">
      <c r="A28" s="12">
        <v>18</v>
      </c>
      <c r="B28" s="11" t="s">
        <v>71</v>
      </c>
      <c r="C28" s="10">
        <v>68.599999999999994</v>
      </c>
      <c r="D28" s="9" t="s">
        <v>43</v>
      </c>
      <c r="E28" s="8" t="str">
        <f t="shared" si="0"/>
        <v>Significantly Different</v>
      </c>
      <c r="G28">
        <f t="shared" si="1"/>
        <v>68.599999999999994</v>
      </c>
      <c r="H28">
        <f t="shared" si="2"/>
        <v>6</v>
      </c>
      <c r="I28" t="str">
        <f t="shared" si="3"/>
        <v>+/-</v>
      </c>
      <c r="J28" t="str">
        <f t="shared" si="4"/>
        <v>0.4</v>
      </c>
      <c r="K28" s="1">
        <f t="shared" si="5"/>
        <v>0.24316109422492402</v>
      </c>
      <c r="L28" s="1">
        <f t="shared" si="6"/>
        <v>-2.0999999999999943</v>
      </c>
      <c r="M28" s="1">
        <f t="shared" si="7"/>
        <v>0.25064471888253259</v>
      </c>
      <c r="N28" s="1">
        <f t="shared" si="8"/>
        <v>-8.3783931668800982</v>
      </c>
      <c r="O28" t="s">
        <v>78</v>
      </c>
    </row>
    <row r="29" spans="1:15" x14ac:dyDescent="0.35">
      <c r="A29" s="12">
        <v>19</v>
      </c>
      <c r="B29" s="11" t="s">
        <v>32</v>
      </c>
      <c r="C29" s="10">
        <v>68.400000000000006</v>
      </c>
      <c r="D29" s="9" t="s">
        <v>109</v>
      </c>
      <c r="E29" s="8" t="str">
        <f t="shared" si="0"/>
        <v>Significantly Different</v>
      </c>
      <c r="G29">
        <f t="shared" si="1"/>
        <v>68.400000000000006</v>
      </c>
      <c r="H29">
        <f t="shared" si="2"/>
        <v>6</v>
      </c>
      <c r="I29" t="str">
        <f t="shared" si="3"/>
        <v>+/-</v>
      </c>
      <c r="J29" t="str">
        <f t="shared" si="4"/>
        <v>0.6</v>
      </c>
      <c r="K29" s="1">
        <f t="shared" si="5"/>
        <v>0.36474164133738601</v>
      </c>
      <c r="L29" s="1">
        <f t="shared" si="6"/>
        <v>-1.9000000000000057</v>
      </c>
      <c r="M29" s="1">
        <f t="shared" si="7"/>
        <v>0.36977279819442066</v>
      </c>
      <c r="N29" s="1">
        <f t="shared" si="8"/>
        <v>-5.1382903482289572</v>
      </c>
      <c r="O29" t="s">
        <v>55</v>
      </c>
    </row>
    <row r="30" spans="1:15" x14ac:dyDescent="0.35">
      <c r="A30" s="12">
        <v>20</v>
      </c>
      <c r="B30" s="11" t="s">
        <v>42</v>
      </c>
      <c r="C30" s="10">
        <v>66.5</v>
      </c>
      <c r="D30" s="9" t="s">
        <v>109</v>
      </c>
      <c r="E30" s="8" t="str">
        <f t="shared" si="0"/>
        <v>Not Significantly Different</v>
      </c>
      <c r="G30">
        <f t="shared" si="1"/>
        <v>66.5</v>
      </c>
      <c r="H30">
        <f t="shared" si="2"/>
        <v>6</v>
      </c>
      <c r="I30" t="str">
        <f t="shared" si="3"/>
        <v>+/-</v>
      </c>
      <c r="J30" t="str">
        <f t="shared" si="4"/>
        <v>0.6</v>
      </c>
      <c r="K30" s="1">
        <f t="shared" si="5"/>
        <v>0.36474164133738601</v>
      </c>
      <c r="L30" s="1">
        <f t="shared" si="6"/>
        <v>0</v>
      </c>
      <c r="M30" s="1">
        <f t="shared" si="7"/>
        <v>0.36977279819442066</v>
      </c>
      <c r="N30" s="1">
        <f t="shared" si="8"/>
        <v>0</v>
      </c>
      <c r="O30" t="s">
        <v>76</v>
      </c>
    </row>
    <row r="31" spans="1:15" x14ac:dyDescent="0.35">
      <c r="A31" s="12">
        <v>21</v>
      </c>
      <c r="B31" s="11" t="s">
        <v>47</v>
      </c>
      <c r="C31" s="10">
        <v>66.400000000000006</v>
      </c>
      <c r="D31" s="9" t="s">
        <v>43</v>
      </c>
      <c r="E31" s="8" t="str">
        <f t="shared" si="0"/>
        <v>Not Significantly Different</v>
      </c>
      <c r="G31">
        <f t="shared" si="1"/>
        <v>66.400000000000006</v>
      </c>
      <c r="H31">
        <f t="shared" si="2"/>
        <v>6</v>
      </c>
      <c r="I31" t="str">
        <f t="shared" si="3"/>
        <v>+/-</v>
      </c>
      <c r="J31" t="str">
        <f t="shared" si="4"/>
        <v>0.4</v>
      </c>
      <c r="K31" s="1">
        <f t="shared" si="5"/>
        <v>0.24316109422492402</v>
      </c>
      <c r="L31" s="1">
        <f t="shared" si="6"/>
        <v>9.9999999999994316E-2</v>
      </c>
      <c r="M31" s="1">
        <f t="shared" si="7"/>
        <v>0.25064471888253259</v>
      </c>
      <c r="N31" s="1">
        <f t="shared" si="8"/>
        <v>0.39897110318474499</v>
      </c>
      <c r="O31" t="s">
        <v>41</v>
      </c>
    </row>
    <row r="32" spans="1:15" x14ac:dyDescent="0.35">
      <c r="A32" s="12">
        <v>22</v>
      </c>
      <c r="B32" s="11" t="s">
        <v>62</v>
      </c>
      <c r="C32" s="10">
        <v>65.3</v>
      </c>
      <c r="D32" s="9" t="s">
        <v>129</v>
      </c>
      <c r="E32" s="8" t="str">
        <f t="shared" si="0"/>
        <v>Significantly Different</v>
      </c>
      <c r="G32">
        <f t="shared" si="1"/>
        <v>65.3</v>
      </c>
      <c r="H32">
        <f t="shared" si="2"/>
        <v>6</v>
      </c>
      <c r="I32" t="str">
        <f t="shared" si="3"/>
        <v>+/-</v>
      </c>
      <c r="J32" t="str">
        <f t="shared" si="4"/>
        <v>1.1</v>
      </c>
      <c r="K32" s="1">
        <f t="shared" si="5"/>
        <v>0.66869300911854113</v>
      </c>
      <c r="L32" s="1">
        <f t="shared" si="6"/>
        <v>1.2000000000000028</v>
      </c>
      <c r="M32" s="1">
        <f t="shared" si="7"/>
        <v>0.67145051776214359</v>
      </c>
      <c r="N32" s="1">
        <f t="shared" si="8"/>
        <v>1.7871756268793197</v>
      </c>
      <c r="O32" t="s">
        <v>70</v>
      </c>
    </row>
    <row r="33" spans="1:15" x14ac:dyDescent="0.35">
      <c r="A33" s="12">
        <v>23</v>
      </c>
      <c r="B33" s="11" t="s">
        <v>28</v>
      </c>
      <c r="C33" s="10">
        <v>64.3</v>
      </c>
      <c r="D33" s="9" t="s">
        <v>121</v>
      </c>
      <c r="E33" s="8" t="str">
        <f t="shared" si="0"/>
        <v>Significantly Different</v>
      </c>
      <c r="G33">
        <f t="shared" si="1"/>
        <v>64.3</v>
      </c>
      <c r="H33">
        <f t="shared" si="2"/>
        <v>6</v>
      </c>
      <c r="I33" t="str">
        <f t="shared" si="3"/>
        <v>+/-</v>
      </c>
      <c r="J33" t="str">
        <f t="shared" si="4"/>
        <v>0.8</v>
      </c>
      <c r="K33" s="1">
        <f t="shared" si="5"/>
        <v>0.48632218844984804</v>
      </c>
      <c r="L33" s="1">
        <f t="shared" si="6"/>
        <v>2.2000000000000028</v>
      </c>
      <c r="M33" s="1">
        <f t="shared" si="7"/>
        <v>0.49010685399991183</v>
      </c>
      <c r="N33" s="1">
        <f t="shared" si="8"/>
        <v>4.4888170447834597</v>
      </c>
      <c r="O33" t="s">
        <v>75</v>
      </c>
    </row>
    <row r="34" spans="1:15" x14ac:dyDescent="0.35">
      <c r="A34" s="12">
        <v>24</v>
      </c>
      <c r="B34" s="11" t="s">
        <v>48</v>
      </c>
      <c r="C34" s="10">
        <v>64.2</v>
      </c>
      <c r="D34" s="9" t="s">
        <v>122</v>
      </c>
      <c r="E34" s="8" t="str">
        <f t="shared" si="0"/>
        <v>Significantly Different</v>
      </c>
      <c r="G34">
        <f t="shared" si="1"/>
        <v>64.2</v>
      </c>
      <c r="H34">
        <f t="shared" si="2"/>
        <v>6</v>
      </c>
      <c r="I34" t="str">
        <f t="shared" si="3"/>
        <v>+/-</v>
      </c>
      <c r="J34" t="str">
        <f t="shared" si="4"/>
        <v>1.0</v>
      </c>
      <c r="K34" s="1">
        <f t="shared" si="5"/>
        <v>0.60790273556231</v>
      </c>
      <c r="L34" s="1">
        <f t="shared" si="6"/>
        <v>2.2999999999999972</v>
      </c>
      <c r="M34" s="1">
        <f t="shared" si="7"/>
        <v>0.61093468821403585</v>
      </c>
      <c r="N34" s="1">
        <f t="shared" si="8"/>
        <v>3.7647232091594893</v>
      </c>
      <c r="O34" t="s">
        <v>74</v>
      </c>
    </row>
    <row r="35" spans="1:15" x14ac:dyDescent="0.35">
      <c r="A35" s="12">
        <v>25</v>
      </c>
      <c r="B35" s="11" t="s">
        <v>77</v>
      </c>
      <c r="C35" s="10">
        <v>63.8</v>
      </c>
      <c r="D35" s="9" t="s">
        <v>109</v>
      </c>
      <c r="E35" s="8" t="str">
        <f t="shared" si="0"/>
        <v>Significantly Different</v>
      </c>
      <c r="G35">
        <f t="shared" si="1"/>
        <v>63.8</v>
      </c>
      <c r="H35">
        <f t="shared" si="2"/>
        <v>6</v>
      </c>
      <c r="I35" t="str">
        <f t="shared" si="3"/>
        <v>+/-</v>
      </c>
      <c r="J35" t="str">
        <f t="shared" si="4"/>
        <v>0.6</v>
      </c>
      <c r="K35" s="1">
        <f t="shared" si="5"/>
        <v>0.36474164133738601</v>
      </c>
      <c r="L35" s="1">
        <f t="shared" si="6"/>
        <v>2.7000000000000028</v>
      </c>
      <c r="M35" s="1">
        <f t="shared" si="7"/>
        <v>0.36977279819442066</v>
      </c>
      <c r="N35" s="1">
        <f t="shared" si="8"/>
        <v>7.3017810211674519</v>
      </c>
      <c r="O35" t="s">
        <v>51</v>
      </c>
    </row>
    <row r="36" spans="1:15" x14ac:dyDescent="0.35">
      <c r="A36" s="12">
        <v>26</v>
      </c>
      <c r="B36" s="11" t="s">
        <v>58</v>
      </c>
      <c r="C36" s="10">
        <v>63.4</v>
      </c>
      <c r="D36" s="9" t="s">
        <v>43</v>
      </c>
      <c r="E36" s="8" t="str">
        <f t="shared" si="0"/>
        <v>Significantly Different</v>
      </c>
      <c r="G36">
        <f t="shared" si="1"/>
        <v>63.4</v>
      </c>
      <c r="H36">
        <f t="shared" si="2"/>
        <v>6</v>
      </c>
      <c r="I36" t="str">
        <f t="shared" si="3"/>
        <v>+/-</v>
      </c>
      <c r="J36" t="str">
        <f t="shared" si="4"/>
        <v>0.4</v>
      </c>
      <c r="K36" s="1">
        <f t="shared" si="5"/>
        <v>0.24316109422492402</v>
      </c>
      <c r="L36" s="1">
        <f t="shared" si="6"/>
        <v>3.1000000000000014</v>
      </c>
      <c r="M36" s="1">
        <f t="shared" si="7"/>
        <v>0.25064471888253259</v>
      </c>
      <c r="N36" s="1">
        <f t="shared" si="8"/>
        <v>12.368104198727805</v>
      </c>
      <c r="O36" t="s">
        <v>71</v>
      </c>
    </row>
    <row r="37" spans="1:15" x14ac:dyDescent="0.35">
      <c r="A37" s="12">
        <v>27</v>
      </c>
      <c r="B37" s="11" t="s">
        <v>72</v>
      </c>
      <c r="C37" s="10">
        <v>63.3</v>
      </c>
      <c r="D37" s="9" t="s">
        <v>109</v>
      </c>
      <c r="E37" s="8" t="str">
        <f t="shared" si="0"/>
        <v>Significantly Different</v>
      </c>
      <c r="G37">
        <f t="shared" si="1"/>
        <v>63.3</v>
      </c>
      <c r="H37">
        <f t="shared" si="2"/>
        <v>6</v>
      </c>
      <c r="I37" t="str">
        <f t="shared" si="3"/>
        <v>+/-</v>
      </c>
      <c r="J37" t="str">
        <f t="shared" si="4"/>
        <v>0.6</v>
      </c>
      <c r="K37" s="1">
        <f t="shared" si="5"/>
        <v>0.36474164133738601</v>
      </c>
      <c r="L37" s="1">
        <f t="shared" si="6"/>
        <v>3.2000000000000028</v>
      </c>
      <c r="M37" s="1">
        <f t="shared" si="7"/>
        <v>0.36977279819442066</v>
      </c>
      <c r="N37" s="1">
        <f t="shared" si="8"/>
        <v>8.6539626917540158</v>
      </c>
      <c r="O37" t="s">
        <v>69</v>
      </c>
    </row>
    <row r="38" spans="1:15" x14ac:dyDescent="0.35">
      <c r="A38" s="12">
        <v>28</v>
      </c>
      <c r="B38" s="11" t="s">
        <v>65</v>
      </c>
      <c r="C38" s="10">
        <v>62.5</v>
      </c>
      <c r="D38" s="9" t="s">
        <v>30</v>
      </c>
      <c r="E38" s="8" t="str">
        <f t="shared" si="0"/>
        <v>Significantly Different</v>
      </c>
      <c r="G38">
        <f t="shared" si="1"/>
        <v>62.5</v>
      </c>
      <c r="H38">
        <f t="shared" si="2"/>
        <v>6</v>
      </c>
      <c r="I38" t="str">
        <f t="shared" si="3"/>
        <v>+/-</v>
      </c>
      <c r="J38" t="str">
        <f t="shared" si="4"/>
        <v>0.5</v>
      </c>
      <c r="K38" s="1">
        <f t="shared" si="5"/>
        <v>0.303951367781155</v>
      </c>
      <c r="L38" s="1">
        <f t="shared" si="6"/>
        <v>4</v>
      </c>
      <c r="M38" s="1">
        <f t="shared" si="7"/>
        <v>0.30997079109986531</v>
      </c>
      <c r="N38" s="1">
        <f t="shared" si="8"/>
        <v>12.90444169209251</v>
      </c>
      <c r="O38" t="s">
        <v>68</v>
      </c>
    </row>
    <row r="39" spans="1:15" x14ac:dyDescent="0.35">
      <c r="A39" s="12">
        <v>29</v>
      </c>
      <c r="B39" s="11" t="s">
        <v>76</v>
      </c>
      <c r="C39" s="10">
        <v>61.6</v>
      </c>
      <c r="D39" s="9" t="s">
        <v>121</v>
      </c>
      <c r="E39" s="8" t="str">
        <f t="shared" si="0"/>
        <v>Significantly Different</v>
      </c>
      <c r="G39">
        <f t="shared" si="1"/>
        <v>61.6</v>
      </c>
      <c r="H39">
        <f t="shared" si="2"/>
        <v>6</v>
      </c>
      <c r="I39" t="str">
        <f t="shared" si="3"/>
        <v>+/-</v>
      </c>
      <c r="J39" t="str">
        <f t="shared" si="4"/>
        <v>0.8</v>
      </c>
      <c r="K39" s="1">
        <f t="shared" si="5"/>
        <v>0.48632218844984804</v>
      </c>
      <c r="L39" s="1">
        <f t="shared" si="6"/>
        <v>4.8999999999999986</v>
      </c>
      <c r="M39" s="1">
        <f t="shared" si="7"/>
        <v>0.49010685399991183</v>
      </c>
      <c r="N39" s="1">
        <f t="shared" si="8"/>
        <v>9.9978197815631447</v>
      </c>
      <c r="O39" t="s">
        <v>44</v>
      </c>
    </row>
    <row r="40" spans="1:15" x14ac:dyDescent="0.35">
      <c r="A40" s="12">
        <v>30</v>
      </c>
      <c r="B40" s="11" t="s">
        <v>52</v>
      </c>
      <c r="C40" s="10">
        <v>61.1</v>
      </c>
      <c r="D40" s="9" t="s">
        <v>129</v>
      </c>
      <c r="E40" s="8" t="str">
        <f t="shared" si="0"/>
        <v>Significantly Different</v>
      </c>
      <c r="G40">
        <f t="shared" si="1"/>
        <v>61.1</v>
      </c>
      <c r="H40">
        <f t="shared" si="2"/>
        <v>6</v>
      </c>
      <c r="I40" t="str">
        <f t="shared" si="3"/>
        <v>+/-</v>
      </c>
      <c r="J40" t="str">
        <f t="shared" si="4"/>
        <v>1.1</v>
      </c>
      <c r="K40" s="1">
        <f t="shared" si="5"/>
        <v>0.66869300911854113</v>
      </c>
      <c r="L40" s="1">
        <f t="shared" si="6"/>
        <v>5.3999999999999986</v>
      </c>
      <c r="M40" s="1">
        <f t="shared" si="7"/>
        <v>0.67145051776214359</v>
      </c>
      <c r="N40" s="1">
        <f t="shared" si="8"/>
        <v>8.0422903209569174</v>
      </c>
      <c r="O40" t="s">
        <v>66</v>
      </c>
    </row>
    <row r="41" spans="1:15" x14ac:dyDescent="0.35">
      <c r="A41" s="12">
        <v>31</v>
      </c>
      <c r="B41" s="11" t="s">
        <v>46</v>
      </c>
      <c r="C41" s="10">
        <v>60.7</v>
      </c>
      <c r="D41" s="9" t="s">
        <v>43</v>
      </c>
      <c r="E41" s="8" t="str">
        <f t="shared" si="0"/>
        <v>Significantly Different</v>
      </c>
      <c r="G41">
        <f t="shared" si="1"/>
        <v>60.7</v>
      </c>
      <c r="H41">
        <f t="shared" si="2"/>
        <v>6</v>
      </c>
      <c r="I41" t="str">
        <f t="shared" si="3"/>
        <v>+/-</v>
      </c>
      <c r="J41" t="str">
        <f t="shared" si="4"/>
        <v>0.4</v>
      </c>
      <c r="K41" s="1">
        <f t="shared" si="5"/>
        <v>0.24316109422492402</v>
      </c>
      <c r="L41" s="1">
        <f t="shared" si="6"/>
        <v>5.7999999999999972</v>
      </c>
      <c r="M41" s="1">
        <f t="shared" si="7"/>
        <v>0.25064471888253259</v>
      </c>
      <c r="N41" s="1">
        <f t="shared" si="8"/>
        <v>23.140323984716513</v>
      </c>
      <c r="O41" t="s">
        <v>47</v>
      </c>
    </row>
    <row r="42" spans="1:15" x14ac:dyDescent="0.35">
      <c r="A42" s="12">
        <v>32</v>
      </c>
      <c r="B42" s="11" t="s">
        <v>45</v>
      </c>
      <c r="C42" s="10">
        <v>59.6</v>
      </c>
      <c r="D42" s="9" t="s">
        <v>43</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59.6</v>
      </c>
      <c r="H42">
        <f t="shared" ref="H42:H62" si="11">LEN(TRIM(D42))</f>
        <v>6</v>
      </c>
      <c r="I42" t="str">
        <f t="shared" ref="I42:I73" si="12">IF(H42&gt;=3,MID(TRIM(D42),1,3),"NO")</f>
        <v>+/-</v>
      </c>
      <c r="J42" t="str">
        <f t="shared" ref="J42:J73" si="13">IF(TRIM(I42)="+/-",MID(TRIM(D42),4,H42-3),D42)</f>
        <v>0.4</v>
      </c>
      <c r="K42" s="1">
        <f t="shared" ref="K42:K73" si="14">IF(TRIM(J42)="*****",0,IF(ISERROR(VALUE(J42)),"NA",VALUE(J42/$I$4)))</f>
        <v>0.24316109422492402</v>
      </c>
      <c r="L42" s="1">
        <f t="shared" ref="L42:L62" si="15">IF(AND(ISNUMBER(G42),ISNUMBER($I$6)),$I$6-G42,"N/A")</f>
        <v>6.8999999999999986</v>
      </c>
      <c r="M42" s="1">
        <f t="shared" ref="M42:M62" si="16">IF(AND(ISNUMBER(K42),ISNUMBER($I$7)),SQRT(K42^2+($I$7)^2),"N/A")</f>
        <v>0.25064471888253259</v>
      </c>
      <c r="N42" s="1">
        <f t="shared" ref="N42:N73" si="17">IF(AND(ISNUMBER(L42),ISNUMBER(M42),M42&lt;&gt;0),L42/M42,"NA")</f>
        <v>27.529006119748963</v>
      </c>
      <c r="O42" t="s">
        <v>36</v>
      </c>
    </row>
    <row r="43" spans="1:15" x14ac:dyDescent="0.35">
      <c r="A43" s="12">
        <v>33</v>
      </c>
      <c r="B43" s="11" t="s">
        <v>63</v>
      </c>
      <c r="C43" s="10">
        <v>58.7</v>
      </c>
      <c r="D43" s="9" t="s">
        <v>43</v>
      </c>
      <c r="E43" s="8" t="str">
        <f t="shared" si="9"/>
        <v>Significantly Different</v>
      </c>
      <c r="G43">
        <f t="shared" si="10"/>
        <v>58.7</v>
      </c>
      <c r="H43">
        <f t="shared" si="11"/>
        <v>6</v>
      </c>
      <c r="I43" t="str">
        <f t="shared" si="12"/>
        <v>+/-</v>
      </c>
      <c r="J43" t="str">
        <f t="shared" si="13"/>
        <v>0.4</v>
      </c>
      <c r="K43" s="1">
        <f t="shared" si="14"/>
        <v>0.24316109422492402</v>
      </c>
      <c r="L43" s="1">
        <f t="shared" si="15"/>
        <v>7.7999999999999972</v>
      </c>
      <c r="M43" s="1">
        <f t="shared" si="16"/>
        <v>0.25064471888253259</v>
      </c>
      <c r="N43" s="1">
        <f t="shared" si="17"/>
        <v>31.119746048411869</v>
      </c>
      <c r="O43" t="s">
        <v>49</v>
      </c>
    </row>
    <row r="44" spans="1:15" x14ac:dyDescent="0.35">
      <c r="A44" s="12">
        <v>34</v>
      </c>
      <c r="B44" s="11" t="s">
        <v>36</v>
      </c>
      <c r="C44" s="10">
        <v>58.6</v>
      </c>
      <c r="D44" s="9" t="s">
        <v>25</v>
      </c>
      <c r="E44" s="8" t="str">
        <f t="shared" si="9"/>
        <v>Significantly Different</v>
      </c>
      <c r="G44">
        <f t="shared" si="10"/>
        <v>58.6</v>
      </c>
      <c r="H44">
        <f t="shared" si="11"/>
        <v>6</v>
      </c>
      <c r="I44" t="str">
        <f t="shared" si="12"/>
        <v>+/-</v>
      </c>
      <c r="J44" t="str">
        <f t="shared" si="13"/>
        <v>0.7</v>
      </c>
      <c r="K44" s="1">
        <f t="shared" si="14"/>
        <v>0.42553191489361697</v>
      </c>
      <c r="L44" s="1">
        <f t="shared" si="15"/>
        <v>7.8999999999999986</v>
      </c>
      <c r="M44" s="1">
        <f t="shared" si="16"/>
        <v>0.42985214661796195</v>
      </c>
      <c r="N44" s="1">
        <f t="shared" si="17"/>
        <v>18.378412349819556</v>
      </c>
      <c r="O44" t="s">
        <v>63</v>
      </c>
    </row>
    <row r="45" spans="1:15" x14ac:dyDescent="0.35">
      <c r="A45" s="12">
        <v>35</v>
      </c>
      <c r="B45" s="11" t="s">
        <v>41</v>
      </c>
      <c r="C45" s="10">
        <v>56.7</v>
      </c>
      <c r="D45" s="9" t="s">
        <v>30</v>
      </c>
      <c r="E45" s="8" t="str">
        <f t="shared" si="9"/>
        <v>Significantly Different</v>
      </c>
      <c r="G45">
        <f t="shared" si="10"/>
        <v>56.7</v>
      </c>
      <c r="H45">
        <f t="shared" si="11"/>
        <v>6</v>
      </c>
      <c r="I45" t="str">
        <f t="shared" si="12"/>
        <v>+/-</v>
      </c>
      <c r="J45" t="str">
        <f t="shared" si="13"/>
        <v>0.5</v>
      </c>
      <c r="K45" s="1">
        <f t="shared" si="14"/>
        <v>0.303951367781155</v>
      </c>
      <c r="L45" s="1">
        <f t="shared" si="15"/>
        <v>9.7999999999999972</v>
      </c>
      <c r="M45" s="1">
        <f t="shared" si="16"/>
        <v>0.30997079109986531</v>
      </c>
      <c r="N45" s="1">
        <f t="shared" si="17"/>
        <v>31.615882145626642</v>
      </c>
      <c r="O45" t="s">
        <v>62</v>
      </c>
    </row>
    <row r="46" spans="1:15" x14ac:dyDescent="0.35">
      <c r="A46" s="12">
        <v>36</v>
      </c>
      <c r="B46" s="11" t="s">
        <v>37</v>
      </c>
      <c r="C46" s="10">
        <v>55.8</v>
      </c>
      <c r="D46" s="9" t="s">
        <v>43</v>
      </c>
      <c r="E46" s="8" t="str">
        <f t="shared" si="9"/>
        <v>Significantly Different</v>
      </c>
      <c r="G46">
        <f t="shared" si="10"/>
        <v>55.8</v>
      </c>
      <c r="H46">
        <f t="shared" si="11"/>
        <v>6</v>
      </c>
      <c r="I46" t="str">
        <f t="shared" si="12"/>
        <v>+/-</v>
      </c>
      <c r="J46" t="str">
        <f t="shared" si="13"/>
        <v>0.4</v>
      </c>
      <c r="K46" s="1">
        <f t="shared" si="14"/>
        <v>0.24316109422492402</v>
      </c>
      <c r="L46" s="1">
        <f t="shared" si="15"/>
        <v>10.700000000000003</v>
      </c>
      <c r="M46" s="1">
        <f t="shared" si="16"/>
        <v>0.25064471888253259</v>
      </c>
      <c r="N46" s="1">
        <f t="shared" si="17"/>
        <v>42.689908040770156</v>
      </c>
      <c r="O46" t="s">
        <v>60</v>
      </c>
    </row>
    <row r="47" spans="1:15" x14ac:dyDescent="0.35">
      <c r="A47" s="12">
        <v>37</v>
      </c>
      <c r="B47" s="11" t="s">
        <v>50</v>
      </c>
      <c r="C47" s="10">
        <v>55.6</v>
      </c>
      <c r="D47" s="9" t="s">
        <v>30</v>
      </c>
      <c r="E47" s="8" t="str">
        <f t="shared" si="9"/>
        <v>Significantly Different</v>
      </c>
      <c r="G47">
        <f t="shared" si="10"/>
        <v>55.6</v>
      </c>
      <c r="H47">
        <f t="shared" si="11"/>
        <v>6</v>
      </c>
      <c r="I47" t="str">
        <f t="shared" si="12"/>
        <v>+/-</v>
      </c>
      <c r="J47" t="str">
        <f t="shared" si="13"/>
        <v>0.5</v>
      </c>
      <c r="K47" s="1">
        <f t="shared" si="14"/>
        <v>0.303951367781155</v>
      </c>
      <c r="L47" s="1">
        <f t="shared" si="15"/>
        <v>10.899999999999999</v>
      </c>
      <c r="M47" s="1">
        <f t="shared" si="16"/>
        <v>0.30997079109986531</v>
      </c>
      <c r="N47" s="1">
        <f t="shared" si="17"/>
        <v>35.164603610952085</v>
      </c>
      <c r="O47" t="s">
        <v>58</v>
      </c>
    </row>
    <row r="48" spans="1:15" x14ac:dyDescent="0.35">
      <c r="A48" s="12">
        <v>38</v>
      </c>
      <c r="B48" s="11" t="s">
        <v>35</v>
      </c>
      <c r="C48" s="10">
        <v>54.7</v>
      </c>
      <c r="D48" s="9" t="s">
        <v>43</v>
      </c>
      <c r="E48" s="8" t="str">
        <f t="shared" si="9"/>
        <v>Significantly Different</v>
      </c>
      <c r="G48">
        <f t="shared" si="10"/>
        <v>54.7</v>
      </c>
      <c r="H48">
        <f t="shared" si="11"/>
        <v>6</v>
      </c>
      <c r="I48" t="str">
        <f t="shared" si="12"/>
        <v>+/-</v>
      </c>
      <c r="J48" t="str">
        <f t="shared" si="13"/>
        <v>0.4</v>
      </c>
      <c r="K48" s="1">
        <f t="shared" si="14"/>
        <v>0.24316109422492402</v>
      </c>
      <c r="L48" s="1">
        <f t="shared" si="15"/>
        <v>11.799999999999997</v>
      </c>
      <c r="M48" s="1">
        <f t="shared" si="16"/>
        <v>0.25064471888253259</v>
      </c>
      <c r="N48" s="1">
        <f t="shared" si="17"/>
        <v>47.078590175802574</v>
      </c>
      <c r="O48" t="s">
        <v>56</v>
      </c>
    </row>
    <row r="49" spans="1:15" x14ac:dyDescent="0.35">
      <c r="A49" s="12">
        <v>39</v>
      </c>
      <c r="B49" s="11" t="s">
        <v>69</v>
      </c>
      <c r="C49" s="10">
        <v>52.3</v>
      </c>
      <c r="D49" s="9" t="s">
        <v>121</v>
      </c>
      <c r="E49" s="8" t="str">
        <f t="shared" si="9"/>
        <v>Significantly Different</v>
      </c>
      <c r="G49">
        <f t="shared" si="10"/>
        <v>52.3</v>
      </c>
      <c r="H49">
        <f t="shared" si="11"/>
        <v>6</v>
      </c>
      <c r="I49" t="str">
        <f t="shared" si="12"/>
        <v>+/-</v>
      </c>
      <c r="J49" t="str">
        <f t="shared" si="13"/>
        <v>0.8</v>
      </c>
      <c r="K49" s="1">
        <f t="shared" si="14"/>
        <v>0.48632218844984804</v>
      </c>
      <c r="L49" s="1">
        <f t="shared" si="15"/>
        <v>14.200000000000003</v>
      </c>
      <c r="M49" s="1">
        <f t="shared" si="16"/>
        <v>0.49010685399991183</v>
      </c>
      <c r="N49" s="1">
        <f t="shared" si="17"/>
        <v>28.973273652693209</v>
      </c>
      <c r="O49" t="s">
        <v>54</v>
      </c>
    </row>
    <row r="50" spans="1:15" x14ac:dyDescent="0.35">
      <c r="A50" s="12">
        <v>40</v>
      </c>
      <c r="B50" s="11" t="s">
        <v>56</v>
      </c>
      <c r="C50" s="10">
        <v>50.2</v>
      </c>
      <c r="D50" s="9" t="s">
        <v>30</v>
      </c>
      <c r="E50" s="8" t="str">
        <f t="shared" si="9"/>
        <v>Significantly Different</v>
      </c>
      <c r="G50">
        <f t="shared" si="10"/>
        <v>50.2</v>
      </c>
      <c r="H50">
        <f t="shared" si="11"/>
        <v>6</v>
      </c>
      <c r="I50" t="str">
        <f t="shared" si="12"/>
        <v>+/-</v>
      </c>
      <c r="J50" t="str">
        <f t="shared" si="13"/>
        <v>0.5</v>
      </c>
      <c r="K50" s="1">
        <f t="shared" si="14"/>
        <v>0.303951367781155</v>
      </c>
      <c r="L50" s="1">
        <f t="shared" si="15"/>
        <v>16.299999999999997</v>
      </c>
      <c r="M50" s="1">
        <f t="shared" si="16"/>
        <v>0.30997079109986531</v>
      </c>
      <c r="N50" s="1">
        <f t="shared" si="17"/>
        <v>52.585599895276971</v>
      </c>
      <c r="O50" t="s">
        <v>52</v>
      </c>
    </row>
    <row r="51" spans="1:15" x14ac:dyDescent="0.35">
      <c r="A51" s="12">
        <v>41</v>
      </c>
      <c r="B51" s="11" t="s">
        <v>40</v>
      </c>
      <c r="C51" s="10">
        <v>48.9</v>
      </c>
      <c r="D51" s="9" t="s">
        <v>129</v>
      </c>
      <c r="E51" s="8" t="str">
        <f t="shared" si="9"/>
        <v>Significantly Different</v>
      </c>
      <c r="G51">
        <f t="shared" si="10"/>
        <v>48.9</v>
      </c>
      <c r="H51">
        <f t="shared" si="11"/>
        <v>6</v>
      </c>
      <c r="I51" t="str">
        <f t="shared" si="12"/>
        <v>+/-</v>
      </c>
      <c r="J51" t="str">
        <f t="shared" si="13"/>
        <v>1.1</v>
      </c>
      <c r="K51" s="1">
        <f t="shared" si="14"/>
        <v>0.66869300911854113</v>
      </c>
      <c r="L51" s="1">
        <f t="shared" si="15"/>
        <v>17.600000000000001</v>
      </c>
      <c r="M51" s="1">
        <f t="shared" si="16"/>
        <v>0.67145051776214359</v>
      </c>
      <c r="N51" s="1">
        <f t="shared" si="17"/>
        <v>26.211909194229964</v>
      </c>
      <c r="O51" t="s">
        <v>50</v>
      </c>
    </row>
    <row r="52" spans="1:15" x14ac:dyDescent="0.35">
      <c r="A52" s="12">
        <v>42</v>
      </c>
      <c r="B52" s="11" t="s">
        <v>61</v>
      </c>
      <c r="C52" s="10">
        <v>47.2</v>
      </c>
      <c r="D52" s="9" t="s">
        <v>129</v>
      </c>
      <c r="E52" s="8" t="str">
        <f t="shared" si="9"/>
        <v>Significantly Different</v>
      </c>
      <c r="G52">
        <f t="shared" si="10"/>
        <v>47.2</v>
      </c>
      <c r="H52">
        <f t="shared" si="11"/>
        <v>6</v>
      </c>
      <c r="I52" t="str">
        <f t="shared" si="12"/>
        <v>+/-</v>
      </c>
      <c r="J52" t="str">
        <f t="shared" si="13"/>
        <v>1.1</v>
      </c>
      <c r="K52" s="1">
        <f t="shared" si="14"/>
        <v>0.66869300911854113</v>
      </c>
      <c r="L52" s="1">
        <f t="shared" si="15"/>
        <v>19.299999999999997</v>
      </c>
      <c r="M52" s="1">
        <f t="shared" si="16"/>
        <v>0.67145051776214359</v>
      </c>
      <c r="N52" s="1">
        <f t="shared" si="17"/>
        <v>28.743741332308989</v>
      </c>
      <c r="O52" t="s">
        <v>48</v>
      </c>
    </row>
    <row r="53" spans="1:15" x14ac:dyDescent="0.35">
      <c r="A53" s="12">
        <v>43</v>
      </c>
      <c r="B53" s="11" t="s">
        <v>73</v>
      </c>
      <c r="C53" s="10">
        <v>46.1</v>
      </c>
      <c r="D53" s="9" t="s">
        <v>30</v>
      </c>
      <c r="E53" s="8" t="str">
        <f t="shared" si="9"/>
        <v>Significantly Different</v>
      </c>
      <c r="G53">
        <f t="shared" si="10"/>
        <v>46.1</v>
      </c>
      <c r="H53">
        <f t="shared" si="11"/>
        <v>6</v>
      </c>
      <c r="I53" t="str">
        <f t="shared" si="12"/>
        <v>+/-</v>
      </c>
      <c r="J53" t="str">
        <f t="shared" si="13"/>
        <v>0.5</v>
      </c>
      <c r="K53" s="1">
        <f t="shared" si="14"/>
        <v>0.303951367781155</v>
      </c>
      <c r="L53" s="1">
        <f t="shared" si="15"/>
        <v>20.399999999999999</v>
      </c>
      <c r="M53" s="1">
        <f t="shared" si="16"/>
        <v>0.30997079109986531</v>
      </c>
      <c r="N53" s="1">
        <f t="shared" si="17"/>
        <v>65.812652629671803</v>
      </c>
      <c r="O53" t="s">
        <v>46</v>
      </c>
    </row>
    <row r="54" spans="1:15" x14ac:dyDescent="0.35">
      <c r="A54" s="12">
        <v>43</v>
      </c>
      <c r="B54" s="11" t="s">
        <v>81</v>
      </c>
      <c r="C54" s="10">
        <v>46.1</v>
      </c>
      <c r="D54" s="9" t="s">
        <v>109</v>
      </c>
      <c r="E54" s="8" t="str">
        <f t="shared" si="9"/>
        <v>Significantly Different</v>
      </c>
      <c r="G54">
        <f t="shared" si="10"/>
        <v>46.1</v>
      </c>
      <c r="H54">
        <f t="shared" si="11"/>
        <v>6</v>
      </c>
      <c r="I54" t="str">
        <f t="shared" si="12"/>
        <v>+/-</v>
      </c>
      <c r="J54" t="str">
        <f t="shared" si="13"/>
        <v>0.6</v>
      </c>
      <c r="K54" s="1">
        <f t="shared" si="14"/>
        <v>0.36474164133738601</v>
      </c>
      <c r="L54" s="1">
        <f t="shared" si="15"/>
        <v>20.399999999999999</v>
      </c>
      <c r="M54" s="1">
        <f t="shared" si="16"/>
        <v>0.36977279819442066</v>
      </c>
      <c r="N54" s="1">
        <f t="shared" si="17"/>
        <v>55.169012159931796</v>
      </c>
      <c r="O54" t="s">
        <v>39</v>
      </c>
    </row>
    <row r="55" spans="1:15" x14ac:dyDescent="0.35">
      <c r="A55" s="12">
        <v>45</v>
      </c>
      <c r="B55" s="11" t="s">
        <v>57</v>
      </c>
      <c r="C55" s="10">
        <v>45.5</v>
      </c>
      <c r="D55" s="9" t="s">
        <v>43</v>
      </c>
      <c r="E55" s="8" t="str">
        <f t="shared" si="9"/>
        <v>Significantly Different</v>
      </c>
      <c r="G55">
        <f t="shared" si="10"/>
        <v>45.5</v>
      </c>
      <c r="H55">
        <f t="shared" si="11"/>
        <v>6</v>
      </c>
      <c r="I55" t="str">
        <f t="shared" si="12"/>
        <v>+/-</v>
      </c>
      <c r="J55" t="str">
        <f t="shared" si="13"/>
        <v>0.4</v>
      </c>
      <c r="K55" s="1">
        <f t="shared" si="14"/>
        <v>0.24316109422492402</v>
      </c>
      <c r="L55" s="1">
        <f t="shared" si="15"/>
        <v>21</v>
      </c>
      <c r="M55" s="1">
        <f t="shared" si="16"/>
        <v>0.25064471888253259</v>
      </c>
      <c r="N55" s="1">
        <f t="shared" si="17"/>
        <v>83.783931668801216</v>
      </c>
      <c r="O55" t="s">
        <v>42</v>
      </c>
    </row>
    <row r="56" spans="1:15" x14ac:dyDescent="0.35">
      <c r="A56" s="12">
        <v>46</v>
      </c>
      <c r="B56" s="11" t="s">
        <v>59</v>
      </c>
      <c r="C56" s="10">
        <v>45.3</v>
      </c>
      <c r="D56" s="9" t="s">
        <v>122</v>
      </c>
      <c r="E56" s="8" t="str">
        <f t="shared" si="9"/>
        <v>Significantly Different</v>
      </c>
      <c r="G56">
        <f t="shared" si="10"/>
        <v>45.3</v>
      </c>
      <c r="H56">
        <f t="shared" si="11"/>
        <v>6</v>
      </c>
      <c r="I56" t="str">
        <f t="shared" si="12"/>
        <v>+/-</v>
      </c>
      <c r="J56" t="str">
        <f t="shared" si="13"/>
        <v>1.0</v>
      </c>
      <c r="K56" s="1">
        <f t="shared" si="14"/>
        <v>0.60790273556231</v>
      </c>
      <c r="L56" s="1">
        <f t="shared" si="15"/>
        <v>21.200000000000003</v>
      </c>
      <c r="M56" s="1">
        <f t="shared" si="16"/>
        <v>0.61093468821403585</v>
      </c>
      <c r="N56" s="1">
        <f t="shared" si="17"/>
        <v>34.700926971383169</v>
      </c>
      <c r="O56" t="s">
        <v>40</v>
      </c>
    </row>
    <row r="57" spans="1:15" x14ac:dyDescent="0.35">
      <c r="A57" s="12">
        <v>47</v>
      </c>
      <c r="B57" s="11" t="s">
        <v>53</v>
      </c>
      <c r="C57" s="10">
        <v>44.9</v>
      </c>
      <c r="D57" s="9" t="s">
        <v>27</v>
      </c>
      <c r="E57" s="8" t="str">
        <f t="shared" si="9"/>
        <v>Significantly Different</v>
      </c>
      <c r="G57">
        <f t="shared" si="10"/>
        <v>44.9</v>
      </c>
      <c r="H57">
        <f t="shared" si="11"/>
        <v>6</v>
      </c>
      <c r="I57" t="str">
        <f t="shared" si="12"/>
        <v>+/-</v>
      </c>
      <c r="J57" t="str">
        <f t="shared" si="13"/>
        <v>0.3</v>
      </c>
      <c r="K57" s="1">
        <f t="shared" si="14"/>
        <v>0.18237082066869301</v>
      </c>
      <c r="L57" s="1">
        <f t="shared" si="15"/>
        <v>21.6</v>
      </c>
      <c r="M57" s="1">
        <f t="shared" si="16"/>
        <v>0.19223572402239389</v>
      </c>
      <c r="N57" s="1">
        <f t="shared" si="17"/>
        <v>112.36204982110286</v>
      </c>
      <c r="O57" t="s">
        <v>37</v>
      </c>
    </row>
    <row r="58" spans="1:15" x14ac:dyDescent="0.35">
      <c r="A58" s="12">
        <v>48</v>
      </c>
      <c r="B58" s="11" t="s">
        <v>26</v>
      </c>
      <c r="C58" s="10">
        <v>44.7</v>
      </c>
      <c r="D58" s="9" t="s">
        <v>137</v>
      </c>
      <c r="E58" s="8" t="str">
        <f t="shared" si="9"/>
        <v>Significantly Different</v>
      </c>
      <c r="G58">
        <f t="shared" si="10"/>
        <v>44.7</v>
      </c>
      <c r="H58">
        <f t="shared" si="11"/>
        <v>6</v>
      </c>
      <c r="I58" t="str">
        <f t="shared" si="12"/>
        <v>+/-</v>
      </c>
      <c r="J58" t="str">
        <f t="shared" si="13"/>
        <v>1.2</v>
      </c>
      <c r="K58" s="1">
        <f t="shared" si="14"/>
        <v>0.72948328267477203</v>
      </c>
      <c r="L58" s="1">
        <f t="shared" si="15"/>
        <v>21.799999999999997</v>
      </c>
      <c r="M58" s="1">
        <f t="shared" si="16"/>
        <v>0.73201182849801194</v>
      </c>
      <c r="N58" s="1">
        <f t="shared" si="17"/>
        <v>29.780939530349684</v>
      </c>
      <c r="O58" t="s">
        <v>35</v>
      </c>
    </row>
    <row r="59" spans="1:15" x14ac:dyDescent="0.35">
      <c r="A59" s="12">
        <v>49</v>
      </c>
      <c r="B59" s="11" t="s">
        <v>66</v>
      </c>
      <c r="C59" s="10">
        <v>43.8</v>
      </c>
      <c r="D59" s="9" t="s">
        <v>121</v>
      </c>
      <c r="E59" s="8" t="str">
        <f t="shared" si="9"/>
        <v>Significantly Different</v>
      </c>
      <c r="G59">
        <f t="shared" si="10"/>
        <v>43.8</v>
      </c>
      <c r="H59">
        <f t="shared" si="11"/>
        <v>6</v>
      </c>
      <c r="I59" t="str">
        <f t="shared" si="12"/>
        <v>+/-</v>
      </c>
      <c r="J59" t="str">
        <f t="shared" si="13"/>
        <v>0.8</v>
      </c>
      <c r="K59" s="1">
        <f t="shared" si="14"/>
        <v>0.48632218844984804</v>
      </c>
      <c r="L59" s="1">
        <f t="shared" si="15"/>
        <v>22.700000000000003</v>
      </c>
      <c r="M59" s="1">
        <f t="shared" si="16"/>
        <v>0.49010685399991183</v>
      </c>
      <c r="N59" s="1">
        <f t="shared" si="17"/>
        <v>46.316430416629281</v>
      </c>
      <c r="O59" t="s">
        <v>32</v>
      </c>
    </row>
    <row r="60" spans="1:15" x14ac:dyDescent="0.35">
      <c r="A60" s="12">
        <v>50</v>
      </c>
      <c r="B60" s="11" t="s">
        <v>31</v>
      </c>
      <c r="C60" s="10">
        <v>39.799999999999997</v>
      </c>
      <c r="D60" s="9" t="s">
        <v>133</v>
      </c>
      <c r="E60" s="8" t="str">
        <f t="shared" si="9"/>
        <v>Significantly Different</v>
      </c>
      <c r="G60">
        <f t="shared" si="10"/>
        <v>39.799999999999997</v>
      </c>
      <c r="H60">
        <f t="shared" si="11"/>
        <v>6</v>
      </c>
      <c r="I60" t="str">
        <f t="shared" si="12"/>
        <v>+/-</v>
      </c>
      <c r="J60" t="str">
        <f t="shared" si="13"/>
        <v>1.4</v>
      </c>
      <c r="K60" s="1">
        <f t="shared" si="14"/>
        <v>0.85106382978723394</v>
      </c>
      <c r="L60" s="1">
        <f t="shared" si="15"/>
        <v>26.700000000000003</v>
      </c>
      <c r="M60" s="1">
        <f t="shared" si="16"/>
        <v>0.85323214879137987</v>
      </c>
      <c r="N60" s="1">
        <f t="shared" si="17"/>
        <v>31.292773060439739</v>
      </c>
      <c r="O60" t="s">
        <v>29</v>
      </c>
    </row>
    <row r="61" spans="1:15" x14ac:dyDescent="0.35">
      <c r="A61" s="12">
        <v>51</v>
      </c>
      <c r="B61" s="11" t="s">
        <v>44</v>
      </c>
      <c r="C61" s="10">
        <v>33.799999999999997</v>
      </c>
      <c r="D61" s="9" t="s">
        <v>25</v>
      </c>
      <c r="E61" s="8" t="str">
        <f t="shared" si="9"/>
        <v>Significantly Different</v>
      </c>
      <c r="G61">
        <f t="shared" si="10"/>
        <v>33.799999999999997</v>
      </c>
      <c r="H61">
        <f t="shared" si="11"/>
        <v>6</v>
      </c>
      <c r="I61" t="str">
        <f t="shared" si="12"/>
        <v>+/-</v>
      </c>
      <c r="J61" t="str">
        <f t="shared" si="13"/>
        <v>0.7</v>
      </c>
      <c r="K61" s="1">
        <f t="shared" si="14"/>
        <v>0.42553191489361697</v>
      </c>
      <c r="L61" s="1">
        <f t="shared" si="15"/>
        <v>32.700000000000003</v>
      </c>
      <c r="M61" s="1">
        <f t="shared" si="16"/>
        <v>0.42985214661796195</v>
      </c>
      <c r="N61" s="1">
        <f t="shared" si="17"/>
        <v>76.072668840392367</v>
      </c>
      <c r="O61" t="s">
        <v>26</v>
      </c>
    </row>
    <row r="62" spans="1:15" ht="15" thickBot="1" x14ac:dyDescent="0.4">
      <c r="A62" s="7"/>
      <c r="B62" s="6" t="s">
        <v>24</v>
      </c>
      <c r="C62" s="5">
        <v>94</v>
      </c>
      <c r="D62" s="4" t="s">
        <v>38</v>
      </c>
      <c r="E62" s="3" t="str">
        <f t="shared" si="9"/>
        <v>Significantly Different</v>
      </c>
      <c r="G62">
        <f t="shared" si="10"/>
        <v>94</v>
      </c>
      <c r="H62">
        <f t="shared" si="11"/>
        <v>6</v>
      </c>
      <c r="I62" t="str">
        <f t="shared" si="12"/>
        <v>+/-</v>
      </c>
      <c r="J62" t="str">
        <f t="shared" si="13"/>
        <v>0.2</v>
      </c>
      <c r="K62" s="1">
        <f t="shared" si="14"/>
        <v>0.12158054711246201</v>
      </c>
      <c r="L62" s="1">
        <f t="shared" si="15"/>
        <v>-27.5</v>
      </c>
      <c r="M62" s="1">
        <f t="shared" si="16"/>
        <v>0.1359311840425404</v>
      </c>
      <c r="N62" s="1">
        <f t="shared" si="17"/>
        <v>-202.30825026429349</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374" priority="1" operator="equal">
      <formula>"OTHER ERROR"</formula>
    </cfRule>
    <cfRule type="cellIs" dxfId="373" priority="2" operator="equal">
      <formula>"Statistical Test not applicable"</formula>
    </cfRule>
    <cfRule type="cellIs" dxfId="372" priority="3" operator="equal">
      <formula>"Geography Selected"</formula>
    </cfRule>
  </conditionalFormatting>
  <conditionalFormatting sqref="E10:J62">
    <cfRule type="cellIs" dxfId="371" priority="4" operator="equal">
      <formula>"Not Significantly Different"</formula>
    </cfRule>
  </conditionalFormatting>
  <conditionalFormatting sqref="F10:J62">
    <cfRule type="cellIs" dxfId="37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2E4BC225-4754-48C7-B6EE-048F59A8D667}">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FE18F184-8374-41A6-B4A5-5A470AE484A3}"/>
    <hyperlink ref="A68" r:id="rId2" xr:uid="{FFF90E3E-8B93-40FC-9702-DC502A525CFB}"/>
    <hyperlink ref="A66" r:id="rId3" xr:uid="{425C193E-043D-458E-8926-A8ABAA71CFC9}"/>
    <hyperlink ref="A67" r:id="rId4" xr:uid="{F6B55D38-476E-47F6-A32C-431DEA02A4ED}"/>
  </hyperlinks>
  <pageMargins left="0.7" right="0.7" top="0.75" bottom="0.75" header="0.3" footer="0.3"/>
  <pageSetup orientation="portrait" r:id="rId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67BCC-9154-4593-8325-408073ABF217}">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186</v>
      </c>
    </row>
    <row r="2" spans="1:16" x14ac:dyDescent="0.35">
      <c r="A2" s="26" t="s">
        <v>106</v>
      </c>
      <c r="B2" t="s">
        <v>185</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11.9</v>
      </c>
      <c r="C6" t="s">
        <v>100</v>
      </c>
      <c r="H6" s="14" t="s">
        <v>99</v>
      </c>
      <c r="I6">
        <f>VLOOKUP($B$4,$B$9:$K$62,6,FALSE)</f>
        <v>11.9</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11.9</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11.9</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31</v>
      </c>
      <c r="C11" s="10">
        <v>20.100000000000001</v>
      </c>
      <c r="D11" s="13" t="s">
        <v>133</v>
      </c>
      <c r="E11" s="8" t="str">
        <f t="shared" si="0"/>
        <v>Significantly Different</v>
      </c>
      <c r="G11">
        <f t="shared" si="1"/>
        <v>20.100000000000001</v>
      </c>
      <c r="H11">
        <f t="shared" si="2"/>
        <v>6</v>
      </c>
      <c r="I11" t="str">
        <f t="shared" si="3"/>
        <v>+/-</v>
      </c>
      <c r="J11" t="str">
        <f t="shared" si="4"/>
        <v>1.4</v>
      </c>
      <c r="K11" s="1">
        <f t="shared" si="5"/>
        <v>0.85106382978723394</v>
      </c>
      <c r="L11" s="1">
        <f t="shared" si="6"/>
        <v>-8.2000000000000011</v>
      </c>
      <c r="M11" s="1">
        <f t="shared" si="7"/>
        <v>0.85323214879137987</v>
      </c>
      <c r="N11" s="1">
        <f t="shared" si="8"/>
        <v>-9.6105145728691337</v>
      </c>
      <c r="O11" t="s">
        <v>67</v>
      </c>
    </row>
    <row r="12" spans="1:16" x14ac:dyDescent="0.35">
      <c r="A12" s="12">
        <v>2</v>
      </c>
      <c r="B12" s="11" t="s">
        <v>73</v>
      </c>
      <c r="C12" s="10">
        <v>15.8</v>
      </c>
      <c r="D12" s="9" t="s">
        <v>30</v>
      </c>
      <c r="E12" s="8" t="str">
        <f t="shared" si="0"/>
        <v>Significantly Different</v>
      </c>
      <c r="G12">
        <f t="shared" si="1"/>
        <v>15.8</v>
      </c>
      <c r="H12">
        <f t="shared" si="2"/>
        <v>6</v>
      </c>
      <c r="I12" t="str">
        <f t="shared" si="3"/>
        <v>+/-</v>
      </c>
      <c r="J12" t="str">
        <f t="shared" si="4"/>
        <v>0.5</v>
      </c>
      <c r="K12" s="1">
        <f t="shared" si="5"/>
        <v>0.303951367781155</v>
      </c>
      <c r="L12" s="1">
        <f t="shared" si="6"/>
        <v>-3.9000000000000004</v>
      </c>
      <c r="M12" s="1">
        <f t="shared" si="7"/>
        <v>0.30997079109986531</v>
      </c>
      <c r="N12" s="1">
        <f t="shared" si="8"/>
        <v>-12.581830649790199</v>
      </c>
      <c r="O12" t="s">
        <v>59</v>
      </c>
    </row>
    <row r="13" spans="1:16" x14ac:dyDescent="0.35">
      <c r="A13" s="12">
        <v>3</v>
      </c>
      <c r="B13" s="11" t="s">
        <v>62</v>
      </c>
      <c r="C13" s="10">
        <v>15.3</v>
      </c>
      <c r="D13" s="9" t="s">
        <v>122</v>
      </c>
      <c r="E13" s="8" t="str">
        <f t="shared" si="0"/>
        <v>Significantly Different</v>
      </c>
      <c r="G13">
        <f t="shared" si="1"/>
        <v>15.3</v>
      </c>
      <c r="H13">
        <f t="shared" si="2"/>
        <v>6</v>
      </c>
      <c r="I13" t="str">
        <f t="shared" si="3"/>
        <v>+/-</v>
      </c>
      <c r="J13" t="str">
        <f t="shared" si="4"/>
        <v>1.0</v>
      </c>
      <c r="K13" s="1">
        <f t="shared" si="5"/>
        <v>0.60790273556231</v>
      </c>
      <c r="L13" s="1">
        <f t="shared" si="6"/>
        <v>-3.4000000000000004</v>
      </c>
      <c r="M13" s="1">
        <f t="shared" si="7"/>
        <v>0.61093468821403585</v>
      </c>
      <c r="N13" s="1">
        <f t="shared" si="8"/>
        <v>-5.5652430048444703</v>
      </c>
      <c r="O13" t="s">
        <v>57</v>
      </c>
    </row>
    <row r="14" spans="1:16" x14ac:dyDescent="0.35">
      <c r="A14" s="12">
        <v>4</v>
      </c>
      <c r="B14" s="11" t="s">
        <v>26</v>
      </c>
      <c r="C14" s="10">
        <v>15.1</v>
      </c>
      <c r="D14" s="9" t="s">
        <v>139</v>
      </c>
      <c r="E14" s="8" t="str">
        <f t="shared" si="0"/>
        <v>Significantly Different</v>
      </c>
      <c r="G14">
        <f t="shared" si="1"/>
        <v>15.1</v>
      </c>
      <c r="H14">
        <f t="shared" si="2"/>
        <v>6</v>
      </c>
      <c r="I14" t="str">
        <f t="shared" si="3"/>
        <v>+/-</v>
      </c>
      <c r="J14" t="str">
        <f t="shared" si="4"/>
        <v>1.5</v>
      </c>
      <c r="K14" s="1">
        <f t="shared" si="5"/>
        <v>0.91185410334346506</v>
      </c>
      <c r="L14" s="1">
        <f t="shared" si="6"/>
        <v>-3.1999999999999993</v>
      </c>
      <c r="M14" s="1">
        <f t="shared" si="7"/>
        <v>0.91387819929318592</v>
      </c>
      <c r="N14" s="1">
        <f t="shared" si="8"/>
        <v>-3.5015607139714588</v>
      </c>
      <c r="O14" t="s">
        <v>72</v>
      </c>
    </row>
    <row r="15" spans="1:16" x14ac:dyDescent="0.35">
      <c r="A15" s="12">
        <v>5</v>
      </c>
      <c r="B15" s="11" t="s">
        <v>59</v>
      </c>
      <c r="C15" s="10">
        <v>14.5</v>
      </c>
      <c r="D15" s="9" t="s">
        <v>137</v>
      </c>
      <c r="E15" s="8" t="str">
        <f t="shared" si="0"/>
        <v>Significantly Different</v>
      </c>
      <c r="G15">
        <f t="shared" si="1"/>
        <v>14.5</v>
      </c>
      <c r="H15">
        <f t="shared" si="2"/>
        <v>6</v>
      </c>
      <c r="I15" t="str">
        <f t="shared" si="3"/>
        <v>+/-</v>
      </c>
      <c r="J15" t="str">
        <f t="shared" si="4"/>
        <v>1.2</v>
      </c>
      <c r="K15" s="1">
        <f t="shared" si="5"/>
        <v>0.72948328267477203</v>
      </c>
      <c r="L15" s="1">
        <f t="shared" si="6"/>
        <v>-2.5999999999999996</v>
      </c>
      <c r="M15" s="1">
        <f t="shared" si="7"/>
        <v>0.73201182849801194</v>
      </c>
      <c r="N15" s="1">
        <f t="shared" si="8"/>
        <v>-3.5518551733444577</v>
      </c>
      <c r="O15" t="s">
        <v>34</v>
      </c>
    </row>
    <row r="16" spans="1:16" x14ac:dyDescent="0.35">
      <c r="A16" s="12">
        <v>6</v>
      </c>
      <c r="B16" s="11" t="s">
        <v>81</v>
      </c>
      <c r="C16" s="10">
        <v>14.4</v>
      </c>
      <c r="D16" s="9" t="s">
        <v>109</v>
      </c>
      <c r="E16" s="8" t="str">
        <f t="shared" si="0"/>
        <v>Significantly Different</v>
      </c>
      <c r="G16">
        <f t="shared" si="1"/>
        <v>14.4</v>
      </c>
      <c r="H16">
        <f t="shared" si="2"/>
        <v>6</v>
      </c>
      <c r="I16" t="str">
        <f t="shared" si="3"/>
        <v>+/-</v>
      </c>
      <c r="J16" t="str">
        <f t="shared" si="4"/>
        <v>0.6</v>
      </c>
      <c r="K16" s="1">
        <f t="shared" si="5"/>
        <v>0.36474164133738601</v>
      </c>
      <c r="L16" s="1">
        <f t="shared" si="6"/>
        <v>-2.5</v>
      </c>
      <c r="M16" s="1">
        <f t="shared" si="7"/>
        <v>0.36977279819442066</v>
      </c>
      <c r="N16" s="1">
        <f t="shared" si="8"/>
        <v>-6.7609083529328187</v>
      </c>
      <c r="O16" t="s">
        <v>73</v>
      </c>
    </row>
    <row r="17" spans="1:15" x14ac:dyDescent="0.35">
      <c r="A17" s="12">
        <v>7</v>
      </c>
      <c r="B17" s="11" t="s">
        <v>77</v>
      </c>
      <c r="C17" s="10">
        <v>14.3</v>
      </c>
      <c r="D17" s="9" t="s">
        <v>30</v>
      </c>
      <c r="E17" s="8" t="str">
        <f t="shared" si="0"/>
        <v>Significantly Different</v>
      </c>
      <c r="G17">
        <f t="shared" si="1"/>
        <v>14.3</v>
      </c>
      <c r="H17">
        <f t="shared" si="2"/>
        <v>6</v>
      </c>
      <c r="I17" t="str">
        <f t="shared" si="3"/>
        <v>+/-</v>
      </c>
      <c r="J17" t="str">
        <f t="shared" si="4"/>
        <v>0.5</v>
      </c>
      <c r="K17" s="1">
        <f t="shared" si="5"/>
        <v>0.303951367781155</v>
      </c>
      <c r="L17" s="1">
        <f t="shared" si="6"/>
        <v>-2.4000000000000004</v>
      </c>
      <c r="M17" s="1">
        <f t="shared" si="7"/>
        <v>0.30997079109986531</v>
      </c>
      <c r="N17" s="1">
        <f t="shared" si="8"/>
        <v>-7.7426650152555077</v>
      </c>
      <c r="O17" t="s">
        <v>65</v>
      </c>
    </row>
    <row r="18" spans="1:15" x14ac:dyDescent="0.35">
      <c r="A18" s="12">
        <v>8</v>
      </c>
      <c r="B18" s="11" t="s">
        <v>58</v>
      </c>
      <c r="C18" s="10">
        <v>14.1</v>
      </c>
      <c r="D18" s="9" t="s">
        <v>43</v>
      </c>
      <c r="E18" s="8" t="str">
        <f t="shared" si="0"/>
        <v>Significantly Different</v>
      </c>
      <c r="G18">
        <f t="shared" si="1"/>
        <v>14.1</v>
      </c>
      <c r="H18">
        <f t="shared" si="2"/>
        <v>6</v>
      </c>
      <c r="I18" t="str">
        <f t="shared" si="3"/>
        <v>+/-</v>
      </c>
      <c r="J18" t="str">
        <f t="shared" si="4"/>
        <v>0.4</v>
      </c>
      <c r="K18" s="1">
        <f t="shared" si="5"/>
        <v>0.24316109422492402</v>
      </c>
      <c r="L18" s="1">
        <f t="shared" si="6"/>
        <v>-2.1999999999999993</v>
      </c>
      <c r="M18" s="1">
        <f t="shared" si="7"/>
        <v>0.25064471888253259</v>
      </c>
      <c r="N18" s="1">
        <f t="shared" si="8"/>
        <v>-8.7773642700648864</v>
      </c>
      <c r="O18" t="s">
        <v>61</v>
      </c>
    </row>
    <row r="19" spans="1:15" x14ac:dyDescent="0.35">
      <c r="A19" s="12">
        <v>8</v>
      </c>
      <c r="B19" s="11" t="s">
        <v>56</v>
      </c>
      <c r="C19" s="10">
        <v>14.1</v>
      </c>
      <c r="D19" s="9" t="s">
        <v>30</v>
      </c>
      <c r="E19" s="8" t="str">
        <f t="shared" si="0"/>
        <v>Significantly Different</v>
      </c>
      <c r="G19">
        <f t="shared" si="1"/>
        <v>14.1</v>
      </c>
      <c r="H19">
        <f t="shared" si="2"/>
        <v>6</v>
      </c>
      <c r="I19" t="str">
        <f t="shared" si="3"/>
        <v>+/-</v>
      </c>
      <c r="J19" t="str">
        <f t="shared" si="4"/>
        <v>0.5</v>
      </c>
      <c r="K19" s="1">
        <f t="shared" si="5"/>
        <v>0.303951367781155</v>
      </c>
      <c r="L19" s="1">
        <f t="shared" si="6"/>
        <v>-2.1999999999999993</v>
      </c>
      <c r="M19" s="1">
        <f t="shared" si="7"/>
        <v>0.30997079109986531</v>
      </c>
      <c r="N19" s="1">
        <f t="shared" si="8"/>
        <v>-7.0974429306508782</v>
      </c>
      <c r="O19" t="s">
        <v>31</v>
      </c>
    </row>
    <row r="20" spans="1:15" x14ac:dyDescent="0.35">
      <c r="A20" s="12">
        <v>10</v>
      </c>
      <c r="B20" s="11" t="s">
        <v>35</v>
      </c>
      <c r="C20" s="10">
        <v>14</v>
      </c>
      <c r="D20" s="13" t="s">
        <v>43</v>
      </c>
      <c r="E20" s="8" t="str">
        <f t="shared" si="0"/>
        <v>Significantly Different</v>
      </c>
      <c r="G20">
        <f t="shared" si="1"/>
        <v>14</v>
      </c>
      <c r="H20">
        <f t="shared" si="2"/>
        <v>6</v>
      </c>
      <c r="I20" t="str">
        <f t="shared" si="3"/>
        <v>+/-</v>
      </c>
      <c r="J20" t="str">
        <f t="shared" si="4"/>
        <v>0.4</v>
      </c>
      <c r="K20" s="1">
        <f t="shared" si="5"/>
        <v>0.24316109422492402</v>
      </c>
      <c r="L20" s="1">
        <f t="shared" si="6"/>
        <v>-2.0999999999999996</v>
      </c>
      <c r="M20" s="1">
        <f t="shared" si="7"/>
        <v>0.25064471888253259</v>
      </c>
      <c r="N20" s="1">
        <f t="shared" si="8"/>
        <v>-8.3783931668801195</v>
      </c>
      <c r="O20" t="s">
        <v>53</v>
      </c>
    </row>
    <row r="21" spans="1:15" x14ac:dyDescent="0.35">
      <c r="A21" s="12">
        <v>11</v>
      </c>
      <c r="B21" s="11" t="s">
        <v>42</v>
      </c>
      <c r="C21" s="10">
        <v>13.8</v>
      </c>
      <c r="D21" s="9" t="s">
        <v>109</v>
      </c>
      <c r="E21" s="8" t="str">
        <f t="shared" si="0"/>
        <v>Significantly Different</v>
      </c>
      <c r="G21">
        <f t="shared" si="1"/>
        <v>13.8</v>
      </c>
      <c r="H21">
        <f t="shared" si="2"/>
        <v>6</v>
      </c>
      <c r="I21" t="str">
        <f t="shared" si="3"/>
        <v>+/-</v>
      </c>
      <c r="J21" t="str">
        <f t="shared" si="4"/>
        <v>0.6</v>
      </c>
      <c r="K21" s="1">
        <f t="shared" si="5"/>
        <v>0.36474164133738601</v>
      </c>
      <c r="L21" s="1">
        <f t="shared" si="6"/>
        <v>-1.9000000000000004</v>
      </c>
      <c r="M21" s="1">
        <f t="shared" si="7"/>
        <v>0.36977279819442066</v>
      </c>
      <c r="N21" s="1">
        <f t="shared" si="8"/>
        <v>-5.138290348228943</v>
      </c>
      <c r="O21" t="s">
        <v>45</v>
      </c>
    </row>
    <row r="22" spans="1:15" x14ac:dyDescent="0.35">
      <c r="A22" s="12">
        <v>12</v>
      </c>
      <c r="B22" s="11" t="s">
        <v>39</v>
      </c>
      <c r="C22" s="10">
        <v>13.6</v>
      </c>
      <c r="D22" s="9" t="s">
        <v>38</v>
      </c>
      <c r="E22" s="8" t="str">
        <f t="shared" si="0"/>
        <v>Significantly Different</v>
      </c>
      <c r="G22">
        <f t="shared" si="1"/>
        <v>13.6</v>
      </c>
      <c r="H22">
        <f t="shared" si="2"/>
        <v>6</v>
      </c>
      <c r="I22" t="str">
        <f t="shared" si="3"/>
        <v>+/-</v>
      </c>
      <c r="J22" t="str">
        <f t="shared" si="4"/>
        <v>0.2</v>
      </c>
      <c r="K22" s="1">
        <f t="shared" si="5"/>
        <v>0.12158054711246201</v>
      </c>
      <c r="L22" s="1">
        <f t="shared" si="6"/>
        <v>-1.6999999999999993</v>
      </c>
      <c r="M22" s="1">
        <f t="shared" si="7"/>
        <v>0.1359311840425404</v>
      </c>
      <c r="N22" s="1">
        <f t="shared" si="8"/>
        <v>-12.50632819815632</v>
      </c>
      <c r="O22" t="s">
        <v>28</v>
      </c>
    </row>
    <row r="23" spans="1:15" x14ac:dyDescent="0.35">
      <c r="A23" s="12">
        <v>13</v>
      </c>
      <c r="B23" s="11" t="s">
        <v>57</v>
      </c>
      <c r="C23" s="10">
        <v>13.4</v>
      </c>
      <c r="D23" s="9" t="s">
        <v>43</v>
      </c>
      <c r="E23" s="8" t="str">
        <f t="shared" si="0"/>
        <v>Significantly Different</v>
      </c>
      <c r="G23">
        <f t="shared" si="1"/>
        <v>13.4</v>
      </c>
      <c r="H23">
        <f t="shared" si="2"/>
        <v>6</v>
      </c>
      <c r="I23" t="str">
        <f t="shared" si="3"/>
        <v>+/-</v>
      </c>
      <c r="J23" t="str">
        <f t="shared" si="4"/>
        <v>0.4</v>
      </c>
      <c r="K23" s="1">
        <f t="shared" si="5"/>
        <v>0.24316109422492402</v>
      </c>
      <c r="L23" s="1">
        <f t="shared" si="6"/>
        <v>-1.5</v>
      </c>
      <c r="M23" s="1">
        <f t="shared" si="7"/>
        <v>0.25064471888253259</v>
      </c>
      <c r="N23" s="1">
        <f t="shared" si="8"/>
        <v>-5.9845665477715153</v>
      </c>
      <c r="O23" t="s">
        <v>81</v>
      </c>
    </row>
    <row r="24" spans="1:15" x14ac:dyDescent="0.35">
      <c r="A24" s="12">
        <v>14</v>
      </c>
      <c r="B24" s="11" t="s">
        <v>44</v>
      </c>
      <c r="C24" s="10">
        <v>13.1</v>
      </c>
      <c r="D24" s="9" t="s">
        <v>109</v>
      </c>
      <c r="E24" s="8" t="str">
        <f t="shared" si="0"/>
        <v>Significantly Different</v>
      </c>
      <c r="G24">
        <f t="shared" si="1"/>
        <v>13.1</v>
      </c>
      <c r="H24">
        <f t="shared" si="2"/>
        <v>6</v>
      </c>
      <c r="I24" t="str">
        <f t="shared" si="3"/>
        <v>+/-</v>
      </c>
      <c r="J24" t="str">
        <f t="shared" si="4"/>
        <v>0.6</v>
      </c>
      <c r="K24" s="1">
        <f t="shared" si="5"/>
        <v>0.36474164133738601</v>
      </c>
      <c r="L24" s="1">
        <f t="shared" si="6"/>
        <v>-1.1999999999999993</v>
      </c>
      <c r="M24" s="1">
        <f t="shared" si="7"/>
        <v>0.36977279819442066</v>
      </c>
      <c r="N24" s="1">
        <f t="shared" si="8"/>
        <v>-3.2452360094077508</v>
      </c>
      <c r="O24" t="s">
        <v>64</v>
      </c>
    </row>
    <row r="25" spans="1:15" x14ac:dyDescent="0.35">
      <c r="A25" s="12">
        <v>15</v>
      </c>
      <c r="B25" s="11" t="s">
        <v>69</v>
      </c>
      <c r="C25" s="10">
        <v>13</v>
      </c>
      <c r="D25" s="9" t="s">
        <v>121</v>
      </c>
      <c r="E25" s="8" t="str">
        <f t="shared" si="0"/>
        <v>Significantly Different</v>
      </c>
      <c r="G25">
        <f t="shared" si="1"/>
        <v>13</v>
      </c>
      <c r="H25">
        <f t="shared" si="2"/>
        <v>6</v>
      </c>
      <c r="I25" t="str">
        <f t="shared" si="3"/>
        <v>+/-</v>
      </c>
      <c r="J25" t="str">
        <f t="shared" si="4"/>
        <v>0.8</v>
      </c>
      <c r="K25" s="1">
        <f t="shared" si="5"/>
        <v>0.48632218844984804</v>
      </c>
      <c r="L25" s="1">
        <f t="shared" si="6"/>
        <v>-1.0999999999999996</v>
      </c>
      <c r="M25" s="1">
        <f t="shared" si="7"/>
        <v>0.49010685399991183</v>
      </c>
      <c r="N25" s="1">
        <f t="shared" si="8"/>
        <v>-2.2444085223917263</v>
      </c>
      <c r="O25" t="s">
        <v>80</v>
      </c>
    </row>
    <row r="26" spans="1:15" x14ac:dyDescent="0.35">
      <c r="A26" s="12">
        <v>15</v>
      </c>
      <c r="B26" s="11" t="s">
        <v>50</v>
      </c>
      <c r="C26" s="10">
        <v>13</v>
      </c>
      <c r="D26" s="9" t="s">
        <v>43</v>
      </c>
      <c r="E26" s="8" t="str">
        <f t="shared" si="0"/>
        <v>Significantly Different</v>
      </c>
      <c r="G26">
        <f t="shared" si="1"/>
        <v>13</v>
      </c>
      <c r="H26">
        <f t="shared" si="2"/>
        <v>6</v>
      </c>
      <c r="I26" t="str">
        <f t="shared" si="3"/>
        <v>+/-</v>
      </c>
      <c r="J26" t="str">
        <f t="shared" si="4"/>
        <v>0.4</v>
      </c>
      <c r="K26" s="1">
        <f t="shared" si="5"/>
        <v>0.24316109422492402</v>
      </c>
      <c r="L26" s="1">
        <f t="shared" si="6"/>
        <v>-1.0999999999999996</v>
      </c>
      <c r="M26" s="1">
        <f t="shared" si="7"/>
        <v>0.25064471888253259</v>
      </c>
      <c r="N26" s="1">
        <f t="shared" si="8"/>
        <v>-4.3886821350324432</v>
      </c>
      <c r="O26" t="s">
        <v>79</v>
      </c>
    </row>
    <row r="27" spans="1:15" x14ac:dyDescent="0.35">
      <c r="A27" s="12">
        <v>15</v>
      </c>
      <c r="B27" s="11" t="s">
        <v>48</v>
      </c>
      <c r="C27" s="10">
        <v>13</v>
      </c>
      <c r="D27" s="9" t="s">
        <v>122</v>
      </c>
      <c r="E27" s="8" t="str">
        <f t="shared" si="0"/>
        <v>Significantly Different</v>
      </c>
      <c r="G27">
        <f t="shared" si="1"/>
        <v>13</v>
      </c>
      <c r="H27">
        <f t="shared" si="2"/>
        <v>6</v>
      </c>
      <c r="I27" t="str">
        <f t="shared" si="3"/>
        <v>+/-</v>
      </c>
      <c r="J27" t="str">
        <f t="shared" si="4"/>
        <v>1.0</v>
      </c>
      <c r="K27" s="1">
        <f t="shared" si="5"/>
        <v>0.60790273556231</v>
      </c>
      <c r="L27" s="1">
        <f t="shared" si="6"/>
        <v>-1.0999999999999996</v>
      </c>
      <c r="M27" s="1">
        <f t="shared" si="7"/>
        <v>0.61093468821403585</v>
      </c>
      <c r="N27" s="1">
        <f t="shared" si="8"/>
        <v>-1.8005197956849748</v>
      </c>
      <c r="O27" t="s">
        <v>77</v>
      </c>
    </row>
    <row r="28" spans="1:15" x14ac:dyDescent="0.35">
      <c r="A28" s="12">
        <v>18</v>
      </c>
      <c r="B28" s="11" t="s">
        <v>45</v>
      </c>
      <c r="C28" s="10">
        <v>12.8</v>
      </c>
      <c r="D28" s="9" t="s">
        <v>27</v>
      </c>
      <c r="E28" s="8" t="str">
        <f t="shared" si="0"/>
        <v>Significantly Different</v>
      </c>
      <c r="G28">
        <f t="shared" si="1"/>
        <v>12.8</v>
      </c>
      <c r="H28">
        <f t="shared" si="2"/>
        <v>6</v>
      </c>
      <c r="I28" t="str">
        <f t="shared" si="3"/>
        <v>+/-</v>
      </c>
      <c r="J28" t="str">
        <f t="shared" si="4"/>
        <v>0.3</v>
      </c>
      <c r="K28" s="1">
        <f t="shared" si="5"/>
        <v>0.18237082066869301</v>
      </c>
      <c r="L28" s="1">
        <f t="shared" si="6"/>
        <v>-0.90000000000000036</v>
      </c>
      <c r="M28" s="1">
        <f t="shared" si="7"/>
        <v>0.19223572402239389</v>
      </c>
      <c r="N28" s="1">
        <f t="shared" si="8"/>
        <v>-4.6817520758792872</v>
      </c>
      <c r="O28" t="s">
        <v>78</v>
      </c>
    </row>
    <row r="29" spans="1:15" x14ac:dyDescent="0.35">
      <c r="A29" s="12">
        <v>19</v>
      </c>
      <c r="B29" s="11" t="s">
        <v>72</v>
      </c>
      <c r="C29" s="10">
        <v>12.7</v>
      </c>
      <c r="D29" s="9" t="s">
        <v>30</v>
      </c>
      <c r="E29" s="8" t="str">
        <f t="shared" si="0"/>
        <v>Significantly Different</v>
      </c>
      <c r="G29">
        <f t="shared" si="1"/>
        <v>12.7</v>
      </c>
      <c r="H29">
        <f t="shared" si="2"/>
        <v>6</v>
      </c>
      <c r="I29" t="str">
        <f t="shared" si="3"/>
        <v>+/-</v>
      </c>
      <c r="J29" t="str">
        <f t="shared" si="4"/>
        <v>0.5</v>
      </c>
      <c r="K29" s="1">
        <f t="shared" si="5"/>
        <v>0.303951367781155</v>
      </c>
      <c r="L29" s="1">
        <f t="shared" si="6"/>
        <v>-0.79999999999999893</v>
      </c>
      <c r="M29" s="1">
        <f t="shared" si="7"/>
        <v>0.30997079109986531</v>
      </c>
      <c r="N29" s="1">
        <f t="shared" si="8"/>
        <v>-2.5808883384184989</v>
      </c>
      <c r="O29" t="s">
        <v>55</v>
      </c>
    </row>
    <row r="30" spans="1:15" x14ac:dyDescent="0.35">
      <c r="A30" s="12">
        <v>19</v>
      </c>
      <c r="B30" s="11" t="s">
        <v>37</v>
      </c>
      <c r="C30" s="10">
        <v>12.7</v>
      </c>
      <c r="D30" s="9" t="s">
        <v>27</v>
      </c>
      <c r="E30" s="8" t="str">
        <f t="shared" si="0"/>
        <v>Significantly Different</v>
      </c>
      <c r="G30">
        <f t="shared" si="1"/>
        <v>12.7</v>
      </c>
      <c r="H30">
        <f t="shared" si="2"/>
        <v>6</v>
      </c>
      <c r="I30" t="str">
        <f t="shared" si="3"/>
        <v>+/-</v>
      </c>
      <c r="J30" t="str">
        <f t="shared" si="4"/>
        <v>0.3</v>
      </c>
      <c r="K30" s="1">
        <f t="shared" si="5"/>
        <v>0.18237082066869301</v>
      </c>
      <c r="L30" s="1">
        <f t="shared" si="6"/>
        <v>-0.79999999999999893</v>
      </c>
      <c r="M30" s="1">
        <f t="shared" si="7"/>
        <v>0.19223572402239389</v>
      </c>
      <c r="N30" s="1">
        <f t="shared" si="8"/>
        <v>-4.1615574007815814</v>
      </c>
      <c r="O30" t="s">
        <v>76</v>
      </c>
    </row>
    <row r="31" spans="1:15" x14ac:dyDescent="0.35">
      <c r="A31" s="12">
        <v>21</v>
      </c>
      <c r="B31" s="11" t="s">
        <v>71</v>
      </c>
      <c r="C31" s="10">
        <v>12.6</v>
      </c>
      <c r="D31" s="9" t="s">
        <v>43</v>
      </c>
      <c r="E31" s="8" t="str">
        <f t="shared" si="0"/>
        <v>Significantly Different</v>
      </c>
      <c r="G31">
        <f t="shared" si="1"/>
        <v>12.6</v>
      </c>
      <c r="H31">
        <f t="shared" si="2"/>
        <v>6</v>
      </c>
      <c r="I31" t="str">
        <f t="shared" si="3"/>
        <v>+/-</v>
      </c>
      <c r="J31" t="str">
        <f t="shared" si="4"/>
        <v>0.4</v>
      </c>
      <c r="K31" s="1">
        <f t="shared" si="5"/>
        <v>0.24316109422492402</v>
      </c>
      <c r="L31" s="1">
        <f t="shared" si="6"/>
        <v>-0.69999999999999929</v>
      </c>
      <c r="M31" s="1">
        <f t="shared" si="7"/>
        <v>0.25064471888253259</v>
      </c>
      <c r="N31" s="1">
        <f t="shared" si="8"/>
        <v>-2.7927977222933711</v>
      </c>
      <c r="O31" t="s">
        <v>41</v>
      </c>
    </row>
    <row r="32" spans="1:15" x14ac:dyDescent="0.35">
      <c r="A32" s="12">
        <v>21</v>
      </c>
      <c r="B32" s="11" t="s">
        <v>46</v>
      </c>
      <c r="C32" s="10">
        <v>12.6</v>
      </c>
      <c r="D32" s="9" t="s">
        <v>27</v>
      </c>
      <c r="E32" s="8" t="str">
        <f t="shared" si="0"/>
        <v>Significantly Different</v>
      </c>
      <c r="G32">
        <f t="shared" si="1"/>
        <v>12.6</v>
      </c>
      <c r="H32">
        <f t="shared" si="2"/>
        <v>6</v>
      </c>
      <c r="I32" t="str">
        <f t="shared" si="3"/>
        <v>+/-</v>
      </c>
      <c r="J32" t="str">
        <f t="shared" si="4"/>
        <v>0.3</v>
      </c>
      <c r="K32" s="1">
        <f t="shared" si="5"/>
        <v>0.18237082066869301</v>
      </c>
      <c r="L32" s="1">
        <f t="shared" si="6"/>
        <v>-0.69999999999999929</v>
      </c>
      <c r="M32" s="1">
        <f t="shared" si="7"/>
        <v>0.19223572402239389</v>
      </c>
      <c r="N32" s="1">
        <f t="shared" si="8"/>
        <v>-3.641362725683885</v>
      </c>
      <c r="O32" t="s">
        <v>70</v>
      </c>
    </row>
    <row r="33" spans="1:15" x14ac:dyDescent="0.35">
      <c r="A33" s="12">
        <v>23</v>
      </c>
      <c r="B33" s="11" t="s">
        <v>53</v>
      </c>
      <c r="C33" s="10">
        <v>12.5</v>
      </c>
      <c r="D33" s="9" t="s">
        <v>38</v>
      </c>
      <c r="E33" s="8" t="str">
        <f t="shared" si="0"/>
        <v>Significantly Different</v>
      </c>
      <c r="G33">
        <f t="shared" si="1"/>
        <v>12.5</v>
      </c>
      <c r="H33">
        <f t="shared" si="2"/>
        <v>6</v>
      </c>
      <c r="I33" t="str">
        <f t="shared" si="3"/>
        <v>+/-</v>
      </c>
      <c r="J33" t="str">
        <f t="shared" si="4"/>
        <v>0.2</v>
      </c>
      <c r="K33" s="1">
        <f t="shared" si="5"/>
        <v>0.12158054711246201</v>
      </c>
      <c r="L33" s="1">
        <f t="shared" si="6"/>
        <v>-0.59999999999999964</v>
      </c>
      <c r="M33" s="1">
        <f t="shared" si="7"/>
        <v>0.1359311840425404</v>
      </c>
      <c r="N33" s="1">
        <f t="shared" si="8"/>
        <v>-4.4139981875845828</v>
      </c>
      <c r="O33" t="s">
        <v>75</v>
      </c>
    </row>
    <row r="34" spans="1:15" x14ac:dyDescent="0.35">
      <c r="A34" s="12">
        <v>23</v>
      </c>
      <c r="B34" s="11" t="s">
        <v>80</v>
      </c>
      <c r="C34" s="10">
        <v>12.5</v>
      </c>
      <c r="D34" s="9" t="s">
        <v>43</v>
      </c>
      <c r="E34" s="8" t="str">
        <f t="shared" si="0"/>
        <v>Significantly Different</v>
      </c>
      <c r="G34">
        <f t="shared" si="1"/>
        <v>12.5</v>
      </c>
      <c r="H34">
        <f t="shared" si="2"/>
        <v>6</v>
      </c>
      <c r="I34" t="str">
        <f t="shared" si="3"/>
        <v>+/-</v>
      </c>
      <c r="J34" t="str">
        <f t="shared" si="4"/>
        <v>0.4</v>
      </c>
      <c r="K34" s="1">
        <f t="shared" si="5"/>
        <v>0.24316109422492402</v>
      </c>
      <c r="L34" s="1">
        <f t="shared" si="6"/>
        <v>-0.59999999999999964</v>
      </c>
      <c r="M34" s="1">
        <f t="shared" si="7"/>
        <v>0.25064471888253259</v>
      </c>
      <c r="N34" s="1">
        <f t="shared" si="8"/>
        <v>-2.3938266191086046</v>
      </c>
      <c r="O34" t="s">
        <v>74</v>
      </c>
    </row>
    <row r="35" spans="1:15" x14ac:dyDescent="0.35">
      <c r="A35" s="12">
        <v>23</v>
      </c>
      <c r="B35" s="11" t="s">
        <v>79</v>
      </c>
      <c r="C35" s="10">
        <v>12.5</v>
      </c>
      <c r="D35" s="9" t="s">
        <v>43</v>
      </c>
      <c r="E35" s="8" t="str">
        <f t="shared" si="0"/>
        <v>Significantly Different</v>
      </c>
      <c r="G35">
        <f t="shared" si="1"/>
        <v>12.5</v>
      </c>
      <c r="H35">
        <f t="shared" si="2"/>
        <v>6</v>
      </c>
      <c r="I35" t="str">
        <f t="shared" si="3"/>
        <v>+/-</v>
      </c>
      <c r="J35" t="str">
        <f t="shared" si="4"/>
        <v>0.4</v>
      </c>
      <c r="K35" s="1">
        <f t="shared" si="5"/>
        <v>0.24316109422492402</v>
      </c>
      <c r="L35" s="1">
        <f t="shared" si="6"/>
        <v>-0.59999999999999964</v>
      </c>
      <c r="M35" s="1">
        <f t="shared" si="7"/>
        <v>0.25064471888253259</v>
      </c>
      <c r="N35" s="1">
        <f t="shared" si="8"/>
        <v>-2.3938266191086046</v>
      </c>
      <c r="O35" t="s">
        <v>51</v>
      </c>
    </row>
    <row r="36" spans="1:15" x14ac:dyDescent="0.35">
      <c r="A36" s="12">
        <v>26</v>
      </c>
      <c r="B36" s="11" t="s">
        <v>78</v>
      </c>
      <c r="C36" s="10">
        <v>12.4</v>
      </c>
      <c r="D36" s="9" t="s">
        <v>43</v>
      </c>
      <c r="E36" s="8" t="str">
        <f t="shared" si="0"/>
        <v>Significantly Different</v>
      </c>
      <c r="G36">
        <f t="shared" si="1"/>
        <v>12.4</v>
      </c>
      <c r="H36">
        <f t="shared" si="2"/>
        <v>6</v>
      </c>
      <c r="I36" t="str">
        <f t="shared" si="3"/>
        <v>+/-</v>
      </c>
      <c r="J36" t="str">
        <f t="shared" si="4"/>
        <v>0.4</v>
      </c>
      <c r="K36" s="1">
        <f t="shared" si="5"/>
        <v>0.24316109422492402</v>
      </c>
      <c r="L36" s="1">
        <f t="shared" si="6"/>
        <v>-0.5</v>
      </c>
      <c r="M36" s="1">
        <f t="shared" si="7"/>
        <v>0.25064471888253259</v>
      </c>
      <c r="N36" s="1">
        <f t="shared" si="8"/>
        <v>-1.9948555159238384</v>
      </c>
      <c r="O36" t="s">
        <v>71</v>
      </c>
    </row>
    <row r="37" spans="1:15" x14ac:dyDescent="0.35">
      <c r="A37" s="12">
        <v>27</v>
      </c>
      <c r="B37" s="11" t="s">
        <v>67</v>
      </c>
      <c r="C37" s="10">
        <v>12.2</v>
      </c>
      <c r="D37" s="9" t="s">
        <v>43</v>
      </c>
      <c r="E37" s="8" t="str">
        <f t="shared" si="0"/>
        <v>Not Significantly Different</v>
      </c>
      <c r="G37">
        <f t="shared" si="1"/>
        <v>12.2</v>
      </c>
      <c r="H37">
        <f t="shared" si="2"/>
        <v>6</v>
      </c>
      <c r="I37" t="str">
        <f t="shared" si="3"/>
        <v>+/-</v>
      </c>
      <c r="J37" t="str">
        <f t="shared" si="4"/>
        <v>0.4</v>
      </c>
      <c r="K37" s="1">
        <f t="shared" si="5"/>
        <v>0.24316109422492402</v>
      </c>
      <c r="L37" s="1">
        <f t="shared" si="6"/>
        <v>-0.29999999999999893</v>
      </c>
      <c r="M37" s="1">
        <f t="shared" si="7"/>
        <v>0.25064471888253259</v>
      </c>
      <c r="N37" s="1">
        <f t="shared" si="8"/>
        <v>-1.1969133095542988</v>
      </c>
      <c r="O37" t="s">
        <v>69</v>
      </c>
    </row>
    <row r="38" spans="1:15" x14ac:dyDescent="0.35">
      <c r="A38" s="12">
        <v>27</v>
      </c>
      <c r="B38" s="11" t="s">
        <v>74</v>
      </c>
      <c r="C38" s="10">
        <v>12.2</v>
      </c>
      <c r="D38" s="9" t="s">
        <v>27</v>
      </c>
      <c r="E38" s="8" t="str">
        <f t="shared" si="0"/>
        <v>Not Significantly Different</v>
      </c>
      <c r="G38">
        <f t="shared" si="1"/>
        <v>12.2</v>
      </c>
      <c r="H38">
        <f t="shared" si="2"/>
        <v>6</v>
      </c>
      <c r="I38" t="str">
        <f t="shared" si="3"/>
        <v>+/-</v>
      </c>
      <c r="J38" t="str">
        <f t="shared" si="4"/>
        <v>0.3</v>
      </c>
      <c r="K38" s="1">
        <f t="shared" si="5"/>
        <v>0.18237082066869301</v>
      </c>
      <c r="L38" s="1">
        <f t="shared" si="6"/>
        <v>-0.29999999999999893</v>
      </c>
      <c r="M38" s="1">
        <f t="shared" si="7"/>
        <v>0.19223572402239389</v>
      </c>
      <c r="N38" s="1">
        <f t="shared" si="8"/>
        <v>-1.5605840252930896</v>
      </c>
      <c r="O38" t="s">
        <v>68</v>
      </c>
    </row>
    <row r="39" spans="1:15" x14ac:dyDescent="0.35">
      <c r="A39" s="12">
        <v>27</v>
      </c>
      <c r="B39" s="11" t="s">
        <v>63</v>
      </c>
      <c r="C39" s="10">
        <v>12.2</v>
      </c>
      <c r="D39" s="9" t="s">
        <v>27</v>
      </c>
      <c r="E39" s="8" t="str">
        <f t="shared" si="0"/>
        <v>Not Significantly Different</v>
      </c>
      <c r="G39">
        <f t="shared" si="1"/>
        <v>12.2</v>
      </c>
      <c r="H39">
        <f t="shared" si="2"/>
        <v>6</v>
      </c>
      <c r="I39" t="str">
        <f t="shared" si="3"/>
        <v>+/-</v>
      </c>
      <c r="J39" t="str">
        <f t="shared" si="4"/>
        <v>0.3</v>
      </c>
      <c r="K39" s="1">
        <f t="shared" si="5"/>
        <v>0.18237082066869301</v>
      </c>
      <c r="L39" s="1">
        <f t="shared" si="6"/>
        <v>-0.29999999999999893</v>
      </c>
      <c r="M39" s="1">
        <f t="shared" si="7"/>
        <v>0.19223572402239389</v>
      </c>
      <c r="N39" s="1">
        <f t="shared" si="8"/>
        <v>-1.5605840252930896</v>
      </c>
      <c r="O39" t="s">
        <v>44</v>
      </c>
    </row>
    <row r="40" spans="1:15" x14ac:dyDescent="0.35">
      <c r="A40" s="12">
        <v>30</v>
      </c>
      <c r="B40" s="11" t="s">
        <v>68</v>
      </c>
      <c r="C40" s="10">
        <v>12</v>
      </c>
      <c r="D40" s="9" t="s">
        <v>109</v>
      </c>
      <c r="E40" s="8" t="str">
        <f t="shared" si="0"/>
        <v>Not Significantly Different</v>
      </c>
      <c r="G40">
        <f t="shared" si="1"/>
        <v>12</v>
      </c>
      <c r="H40">
        <f t="shared" si="2"/>
        <v>6</v>
      </c>
      <c r="I40" t="str">
        <f t="shared" si="3"/>
        <v>+/-</v>
      </c>
      <c r="J40" t="str">
        <f t="shared" si="4"/>
        <v>0.6</v>
      </c>
      <c r="K40" s="1">
        <f t="shared" si="5"/>
        <v>0.36474164133738601</v>
      </c>
      <c r="L40" s="1">
        <f t="shared" si="6"/>
        <v>-9.9999999999999645E-2</v>
      </c>
      <c r="M40" s="1">
        <f t="shared" si="7"/>
        <v>0.36977279819442066</v>
      </c>
      <c r="N40" s="1">
        <f t="shared" si="8"/>
        <v>-0.27043633411731177</v>
      </c>
      <c r="O40" t="s">
        <v>66</v>
      </c>
    </row>
    <row r="41" spans="1:15" x14ac:dyDescent="0.35">
      <c r="A41" s="12">
        <v>31</v>
      </c>
      <c r="B41" s="11" t="s">
        <v>29</v>
      </c>
      <c r="C41" s="10">
        <v>11.9</v>
      </c>
      <c r="D41" s="9" t="s">
        <v>43</v>
      </c>
      <c r="E41" s="8" t="str">
        <f t="shared" si="0"/>
        <v>Not Significantly Different</v>
      </c>
      <c r="G41">
        <f t="shared" si="1"/>
        <v>11.9</v>
      </c>
      <c r="H41">
        <f t="shared" si="2"/>
        <v>6</v>
      </c>
      <c r="I41" t="str">
        <f t="shared" si="3"/>
        <v>+/-</v>
      </c>
      <c r="J41" t="str">
        <f t="shared" si="4"/>
        <v>0.4</v>
      </c>
      <c r="K41" s="1">
        <f t="shared" si="5"/>
        <v>0.24316109422492402</v>
      </c>
      <c r="L41" s="1">
        <f t="shared" si="6"/>
        <v>0</v>
      </c>
      <c r="M41" s="1">
        <f t="shared" si="7"/>
        <v>0.25064471888253259</v>
      </c>
      <c r="N41" s="1">
        <f t="shared" si="8"/>
        <v>0</v>
      </c>
      <c r="O41" t="s">
        <v>47</v>
      </c>
    </row>
    <row r="42" spans="1:15" x14ac:dyDescent="0.35">
      <c r="A42" s="12">
        <v>32</v>
      </c>
      <c r="B42" s="11" t="s">
        <v>60</v>
      </c>
      <c r="C42" s="10">
        <v>11.7</v>
      </c>
      <c r="D42" s="9" t="s">
        <v>27</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11.7</v>
      </c>
      <c r="H42">
        <f t="shared" ref="H42:H62" si="11">LEN(TRIM(D42))</f>
        <v>6</v>
      </c>
      <c r="I42" t="str">
        <f t="shared" ref="I42:I73" si="12">IF(H42&gt;=3,MID(TRIM(D42),1,3),"NO")</f>
        <v>+/-</v>
      </c>
      <c r="J42" t="str">
        <f t="shared" ref="J42:J73" si="13">IF(TRIM(I42)="+/-",MID(TRIM(D42),4,H42-3),D42)</f>
        <v>0.3</v>
      </c>
      <c r="K42" s="1">
        <f t="shared" ref="K42:K73" si="14">IF(TRIM(J42)="*****",0,IF(ISERROR(VALUE(J42)),"NA",VALUE(J42/$I$4)))</f>
        <v>0.18237082066869301</v>
      </c>
      <c r="L42" s="1">
        <f t="shared" ref="L42:L62" si="15">IF(AND(ISNUMBER(G42),ISNUMBER($I$6)),$I$6-G42,"N/A")</f>
        <v>0.20000000000000107</v>
      </c>
      <c r="M42" s="1">
        <f t="shared" ref="M42:M62" si="16">IF(AND(ISNUMBER(K42),ISNUMBER($I$7)),SQRT(K42^2+($I$7)^2),"N/A")</f>
        <v>0.19223572402239389</v>
      </c>
      <c r="N42" s="1">
        <f t="shared" ref="N42:N73" si="17">IF(AND(ISNUMBER(L42),ISNUMBER(M42),M42&lt;&gt;0),L42/M42,"NA")</f>
        <v>1.0403893501954022</v>
      </c>
      <c r="O42" t="s">
        <v>36</v>
      </c>
    </row>
    <row r="43" spans="1:15" x14ac:dyDescent="0.35">
      <c r="A43" s="12">
        <v>33</v>
      </c>
      <c r="B43" s="11" t="s">
        <v>28</v>
      </c>
      <c r="C43" s="10">
        <v>11.4</v>
      </c>
      <c r="D43" s="9" t="s">
        <v>25</v>
      </c>
      <c r="E43" s="8" t="str">
        <f t="shared" si="9"/>
        <v>Not Significantly Different</v>
      </c>
      <c r="G43">
        <f t="shared" si="10"/>
        <v>11.4</v>
      </c>
      <c r="H43">
        <f t="shared" si="11"/>
        <v>6</v>
      </c>
      <c r="I43" t="str">
        <f t="shared" si="12"/>
        <v>+/-</v>
      </c>
      <c r="J43" t="str">
        <f t="shared" si="13"/>
        <v>0.7</v>
      </c>
      <c r="K43" s="1">
        <f t="shared" si="14"/>
        <v>0.42553191489361697</v>
      </c>
      <c r="L43" s="1">
        <f t="shared" si="15"/>
        <v>0.5</v>
      </c>
      <c r="M43" s="1">
        <f t="shared" si="16"/>
        <v>0.42985214661796195</v>
      </c>
      <c r="N43" s="1">
        <f t="shared" si="17"/>
        <v>1.1631906550518709</v>
      </c>
      <c r="O43" t="s">
        <v>49</v>
      </c>
    </row>
    <row r="44" spans="1:15" x14ac:dyDescent="0.35">
      <c r="A44" s="12">
        <v>34</v>
      </c>
      <c r="B44" s="11" t="s">
        <v>55</v>
      </c>
      <c r="C44" s="10">
        <v>11.3</v>
      </c>
      <c r="D44" s="9" t="s">
        <v>43</v>
      </c>
      <c r="E44" s="8" t="str">
        <f t="shared" si="9"/>
        <v>Significantly Different</v>
      </c>
      <c r="G44">
        <f t="shared" si="10"/>
        <v>11.3</v>
      </c>
      <c r="H44">
        <f t="shared" si="11"/>
        <v>6</v>
      </c>
      <c r="I44" t="str">
        <f t="shared" si="12"/>
        <v>+/-</v>
      </c>
      <c r="J44" t="str">
        <f t="shared" si="13"/>
        <v>0.4</v>
      </c>
      <c r="K44" s="1">
        <f t="shared" si="14"/>
        <v>0.24316109422492402</v>
      </c>
      <c r="L44" s="1">
        <f t="shared" si="15"/>
        <v>0.59999999999999964</v>
      </c>
      <c r="M44" s="1">
        <f t="shared" si="16"/>
        <v>0.25064471888253259</v>
      </c>
      <c r="N44" s="1">
        <f t="shared" si="17"/>
        <v>2.3938266191086046</v>
      </c>
      <c r="O44" t="s">
        <v>63</v>
      </c>
    </row>
    <row r="45" spans="1:15" x14ac:dyDescent="0.35">
      <c r="A45" s="12">
        <v>34</v>
      </c>
      <c r="B45" s="11" t="s">
        <v>70</v>
      </c>
      <c r="C45" s="10">
        <v>11.3</v>
      </c>
      <c r="D45" s="9" t="s">
        <v>27</v>
      </c>
      <c r="E45" s="8" t="str">
        <f t="shared" si="9"/>
        <v>Significantly Different</v>
      </c>
      <c r="G45">
        <f t="shared" si="10"/>
        <v>11.3</v>
      </c>
      <c r="H45">
        <f t="shared" si="11"/>
        <v>6</v>
      </c>
      <c r="I45" t="str">
        <f t="shared" si="12"/>
        <v>+/-</v>
      </c>
      <c r="J45" t="str">
        <f t="shared" si="13"/>
        <v>0.3</v>
      </c>
      <c r="K45" s="1">
        <f t="shared" si="14"/>
        <v>0.18237082066869301</v>
      </c>
      <c r="L45" s="1">
        <f t="shared" si="15"/>
        <v>0.59999999999999964</v>
      </c>
      <c r="M45" s="1">
        <f t="shared" si="16"/>
        <v>0.19223572402239389</v>
      </c>
      <c r="N45" s="1">
        <f t="shared" si="17"/>
        <v>3.1211680505861885</v>
      </c>
      <c r="O45" t="s">
        <v>62</v>
      </c>
    </row>
    <row r="46" spans="1:15" x14ac:dyDescent="0.35">
      <c r="A46" s="12">
        <v>34</v>
      </c>
      <c r="B46" s="11" t="s">
        <v>36</v>
      </c>
      <c r="C46" s="10">
        <v>11.3</v>
      </c>
      <c r="D46" s="9" t="s">
        <v>25</v>
      </c>
      <c r="E46" s="8" t="str">
        <f t="shared" si="9"/>
        <v>Not Significantly Different</v>
      </c>
      <c r="G46">
        <f t="shared" si="10"/>
        <v>11.3</v>
      </c>
      <c r="H46">
        <f t="shared" si="11"/>
        <v>6</v>
      </c>
      <c r="I46" t="str">
        <f t="shared" si="12"/>
        <v>+/-</v>
      </c>
      <c r="J46" t="str">
        <f t="shared" si="13"/>
        <v>0.7</v>
      </c>
      <c r="K46" s="1">
        <f t="shared" si="14"/>
        <v>0.42553191489361697</v>
      </c>
      <c r="L46" s="1">
        <f t="shared" si="15"/>
        <v>0.59999999999999964</v>
      </c>
      <c r="M46" s="1">
        <f t="shared" si="16"/>
        <v>0.42985214661796195</v>
      </c>
      <c r="N46" s="1">
        <f t="shared" si="17"/>
        <v>1.3958287860622443</v>
      </c>
      <c r="O46" t="s">
        <v>60</v>
      </c>
    </row>
    <row r="47" spans="1:15" x14ac:dyDescent="0.35">
      <c r="A47" s="12">
        <v>37</v>
      </c>
      <c r="B47" s="11" t="s">
        <v>40</v>
      </c>
      <c r="C47" s="10">
        <v>11.2</v>
      </c>
      <c r="D47" s="9" t="s">
        <v>121</v>
      </c>
      <c r="E47" s="8" t="str">
        <f t="shared" si="9"/>
        <v>Not Significantly Different</v>
      </c>
      <c r="G47">
        <f t="shared" si="10"/>
        <v>11.2</v>
      </c>
      <c r="H47">
        <f t="shared" si="11"/>
        <v>6</v>
      </c>
      <c r="I47" t="str">
        <f t="shared" si="12"/>
        <v>+/-</v>
      </c>
      <c r="J47" t="str">
        <f t="shared" si="13"/>
        <v>0.8</v>
      </c>
      <c r="K47" s="1">
        <f t="shared" si="14"/>
        <v>0.48632218844984804</v>
      </c>
      <c r="L47" s="1">
        <f t="shared" si="15"/>
        <v>0.70000000000000107</v>
      </c>
      <c r="M47" s="1">
        <f t="shared" si="16"/>
        <v>0.49010685399991183</v>
      </c>
      <c r="N47" s="1">
        <f t="shared" si="17"/>
        <v>1.4282599687947375</v>
      </c>
      <c r="O47" t="s">
        <v>58</v>
      </c>
    </row>
    <row r="48" spans="1:15" x14ac:dyDescent="0.35">
      <c r="A48" s="12">
        <v>38</v>
      </c>
      <c r="B48" s="11" t="s">
        <v>64</v>
      </c>
      <c r="C48" s="10">
        <v>11.1</v>
      </c>
      <c r="D48" s="9" t="s">
        <v>38</v>
      </c>
      <c r="E48" s="8" t="str">
        <f t="shared" si="9"/>
        <v>Significantly Different</v>
      </c>
      <c r="G48">
        <f t="shared" si="10"/>
        <v>11.1</v>
      </c>
      <c r="H48">
        <f t="shared" si="11"/>
        <v>6</v>
      </c>
      <c r="I48" t="str">
        <f t="shared" si="12"/>
        <v>+/-</v>
      </c>
      <c r="J48" t="str">
        <f t="shared" si="13"/>
        <v>0.2</v>
      </c>
      <c r="K48" s="1">
        <f t="shared" si="14"/>
        <v>0.12158054711246201</v>
      </c>
      <c r="L48" s="1">
        <f t="shared" si="15"/>
        <v>0.80000000000000071</v>
      </c>
      <c r="M48" s="1">
        <f t="shared" si="16"/>
        <v>0.1359311840425404</v>
      </c>
      <c r="N48" s="1">
        <f t="shared" si="17"/>
        <v>5.8853309167794521</v>
      </c>
      <c r="O48" t="s">
        <v>56</v>
      </c>
    </row>
    <row r="49" spans="1:15" x14ac:dyDescent="0.35">
      <c r="A49" s="12">
        <v>38</v>
      </c>
      <c r="B49" s="11" t="s">
        <v>75</v>
      </c>
      <c r="C49" s="10">
        <v>11.1</v>
      </c>
      <c r="D49" s="9" t="s">
        <v>27</v>
      </c>
      <c r="E49" s="8" t="str">
        <f t="shared" si="9"/>
        <v>Significantly Different</v>
      </c>
      <c r="G49">
        <f t="shared" si="10"/>
        <v>11.1</v>
      </c>
      <c r="H49">
        <f t="shared" si="11"/>
        <v>6</v>
      </c>
      <c r="I49" t="str">
        <f t="shared" si="12"/>
        <v>+/-</v>
      </c>
      <c r="J49" t="str">
        <f t="shared" si="13"/>
        <v>0.3</v>
      </c>
      <c r="K49" s="1">
        <f t="shared" si="14"/>
        <v>0.18237082066869301</v>
      </c>
      <c r="L49" s="1">
        <f t="shared" si="15"/>
        <v>0.80000000000000071</v>
      </c>
      <c r="M49" s="1">
        <f t="shared" si="16"/>
        <v>0.19223572402239389</v>
      </c>
      <c r="N49" s="1">
        <f t="shared" si="17"/>
        <v>4.1615574007815903</v>
      </c>
      <c r="O49" t="s">
        <v>54</v>
      </c>
    </row>
    <row r="50" spans="1:15" x14ac:dyDescent="0.35">
      <c r="A50" s="12">
        <v>40</v>
      </c>
      <c r="B50" s="11" t="s">
        <v>65</v>
      </c>
      <c r="C50" s="10">
        <v>10.9</v>
      </c>
      <c r="D50" s="9" t="s">
        <v>30</v>
      </c>
      <c r="E50" s="8" t="str">
        <f t="shared" si="9"/>
        <v>Significantly Different</v>
      </c>
      <c r="G50">
        <f t="shared" si="10"/>
        <v>10.9</v>
      </c>
      <c r="H50">
        <f t="shared" si="11"/>
        <v>6</v>
      </c>
      <c r="I50" t="str">
        <f t="shared" si="12"/>
        <v>+/-</v>
      </c>
      <c r="J50" t="str">
        <f t="shared" si="13"/>
        <v>0.5</v>
      </c>
      <c r="K50" s="1">
        <f t="shared" si="14"/>
        <v>0.303951367781155</v>
      </c>
      <c r="L50" s="1">
        <f t="shared" si="15"/>
        <v>1</v>
      </c>
      <c r="M50" s="1">
        <f t="shared" si="16"/>
        <v>0.30997079109986531</v>
      </c>
      <c r="N50" s="1">
        <f t="shared" si="17"/>
        <v>3.2261104230231274</v>
      </c>
      <c r="O50" t="s">
        <v>52</v>
      </c>
    </row>
    <row r="51" spans="1:15" x14ac:dyDescent="0.35">
      <c r="A51" s="12">
        <v>41</v>
      </c>
      <c r="B51" s="11" t="s">
        <v>41</v>
      </c>
      <c r="C51" s="10">
        <v>10.7</v>
      </c>
      <c r="D51" s="9" t="s">
        <v>27</v>
      </c>
      <c r="E51" s="8" t="str">
        <f t="shared" si="9"/>
        <v>Significantly Different</v>
      </c>
      <c r="G51">
        <f t="shared" si="10"/>
        <v>10.7</v>
      </c>
      <c r="H51">
        <f t="shared" si="11"/>
        <v>6</v>
      </c>
      <c r="I51" t="str">
        <f t="shared" si="12"/>
        <v>+/-</v>
      </c>
      <c r="J51" t="str">
        <f t="shared" si="13"/>
        <v>0.3</v>
      </c>
      <c r="K51" s="1">
        <f t="shared" si="14"/>
        <v>0.18237082066869301</v>
      </c>
      <c r="L51" s="1">
        <f t="shared" si="15"/>
        <v>1.2000000000000011</v>
      </c>
      <c r="M51" s="1">
        <f t="shared" si="16"/>
        <v>0.19223572402239389</v>
      </c>
      <c r="N51" s="1">
        <f t="shared" si="17"/>
        <v>6.2423361011723859</v>
      </c>
      <c r="O51" t="s">
        <v>50</v>
      </c>
    </row>
    <row r="52" spans="1:15" x14ac:dyDescent="0.35">
      <c r="A52" s="12">
        <v>42</v>
      </c>
      <c r="B52" s="11" t="s">
        <v>51</v>
      </c>
      <c r="C52" s="10">
        <v>10.6</v>
      </c>
      <c r="D52" s="9" t="s">
        <v>30</v>
      </c>
      <c r="E52" s="8" t="str">
        <f t="shared" si="9"/>
        <v>Significantly Different</v>
      </c>
      <c r="G52">
        <f t="shared" si="10"/>
        <v>10.6</v>
      </c>
      <c r="H52">
        <f t="shared" si="11"/>
        <v>6</v>
      </c>
      <c r="I52" t="str">
        <f t="shared" si="12"/>
        <v>+/-</v>
      </c>
      <c r="J52" t="str">
        <f t="shared" si="13"/>
        <v>0.5</v>
      </c>
      <c r="K52" s="1">
        <f t="shared" si="14"/>
        <v>0.303951367781155</v>
      </c>
      <c r="L52" s="1">
        <f t="shared" si="15"/>
        <v>1.3000000000000007</v>
      </c>
      <c r="M52" s="1">
        <f t="shared" si="16"/>
        <v>0.30997079109986531</v>
      </c>
      <c r="N52" s="1">
        <f t="shared" si="17"/>
        <v>4.1939435499300686</v>
      </c>
      <c r="O52" t="s">
        <v>48</v>
      </c>
    </row>
    <row r="53" spans="1:15" x14ac:dyDescent="0.35">
      <c r="A53" s="12">
        <v>43</v>
      </c>
      <c r="B53" s="11" t="s">
        <v>34</v>
      </c>
      <c r="C53" s="10">
        <v>10.3</v>
      </c>
      <c r="D53" s="9" t="s">
        <v>33</v>
      </c>
      <c r="E53" s="8" t="str">
        <f t="shared" si="9"/>
        <v>Significantly Different</v>
      </c>
      <c r="G53">
        <f t="shared" si="10"/>
        <v>10.3</v>
      </c>
      <c r="H53">
        <f t="shared" si="11"/>
        <v>6</v>
      </c>
      <c r="I53" t="str">
        <f t="shared" si="12"/>
        <v>+/-</v>
      </c>
      <c r="J53" t="str">
        <f t="shared" si="13"/>
        <v>0.1</v>
      </c>
      <c r="K53" s="1">
        <f t="shared" si="14"/>
        <v>6.0790273556231005E-2</v>
      </c>
      <c r="L53" s="1">
        <f t="shared" si="15"/>
        <v>1.5999999999999996</v>
      </c>
      <c r="M53" s="1">
        <f t="shared" si="16"/>
        <v>8.5970429323592404E-2</v>
      </c>
      <c r="N53" s="1">
        <f t="shared" si="17"/>
        <v>18.611050480829928</v>
      </c>
      <c r="O53" t="s">
        <v>46</v>
      </c>
    </row>
    <row r="54" spans="1:15" x14ac:dyDescent="0.35">
      <c r="A54" s="12">
        <v>43</v>
      </c>
      <c r="B54" s="11" t="s">
        <v>61</v>
      </c>
      <c r="C54" s="10">
        <v>10.3</v>
      </c>
      <c r="D54" s="9" t="s">
        <v>121</v>
      </c>
      <c r="E54" s="8" t="str">
        <f t="shared" si="9"/>
        <v>Significantly Different</v>
      </c>
      <c r="G54">
        <f t="shared" si="10"/>
        <v>10.3</v>
      </c>
      <c r="H54">
        <f t="shared" si="11"/>
        <v>6</v>
      </c>
      <c r="I54" t="str">
        <f t="shared" si="12"/>
        <v>+/-</v>
      </c>
      <c r="J54" t="str">
        <f t="shared" si="13"/>
        <v>0.8</v>
      </c>
      <c r="K54" s="1">
        <f t="shared" si="14"/>
        <v>0.48632218844984804</v>
      </c>
      <c r="L54" s="1">
        <f t="shared" si="15"/>
        <v>1.5999999999999996</v>
      </c>
      <c r="M54" s="1">
        <f t="shared" si="16"/>
        <v>0.49010685399991183</v>
      </c>
      <c r="N54" s="1">
        <f t="shared" si="17"/>
        <v>3.2645942143879658</v>
      </c>
      <c r="O54" t="s">
        <v>39</v>
      </c>
    </row>
    <row r="55" spans="1:15" x14ac:dyDescent="0.35">
      <c r="A55" s="12">
        <v>43</v>
      </c>
      <c r="B55" s="11" t="s">
        <v>54</v>
      </c>
      <c r="C55" s="10">
        <v>10.3</v>
      </c>
      <c r="D55" s="9" t="s">
        <v>38</v>
      </c>
      <c r="E55" s="8" t="str">
        <f t="shared" si="9"/>
        <v>Significantly Different</v>
      </c>
      <c r="G55">
        <f t="shared" si="10"/>
        <v>10.3</v>
      </c>
      <c r="H55">
        <f t="shared" si="11"/>
        <v>6</v>
      </c>
      <c r="I55" t="str">
        <f t="shared" si="12"/>
        <v>+/-</v>
      </c>
      <c r="J55" t="str">
        <f t="shared" si="13"/>
        <v>0.2</v>
      </c>
      <c r="K55" s="1">
        <f t="shared" si="14"/>
        <v>0.12158054711246201</v>
      </c>
      <c r="L55" s="1">
        <f t="shared" si="15"/>
        <v>1.5999999999999996</v>
      </c>
      <c r="M55" s="1">
        <f t="shared" si="16"/>
        <v>0.1359311840425404</v>
      </c>
      <c r="N55" s="1">
        <f t="shared" si="17"/>
        <v>11.770661833558892</v>
      </c>
      <c r="O55" t="s">
        <v>42</v>
      </c>
    </row>
    <row r="56" spans="1:15" x14ac:dyDescent="0.35">
      <c r="A56" s="12">
        <v>46</v>
      </c>
      <c r="B56" s="11" t="s">
        <v>32</v>
      </c>
      <c r="C56" s="10">
        <v>10.199999999999999</v>
      </c>
      <c r="D56" s="9" t="s">
        <v>109</v>
      </c>
      <c r="E56" s="8" t="str">
        <f t="shared" si="9"/>
        <v>Significantly Different</v>
      </c>
      <c r="G56">
        <f t="shared" si="10"/>
        <v>10.199999999999999</v>
      </c>
      <c r="H56">
        <f t="shared" si="11"/>
        <v>6</v>
      </c>
      <c r="I56" t="str">
        <f t="shared" si="12"/>
        <v>+/-</v>
      </c>
      <c r="J56" t="str">
        <f t="shared" si="13"/>
        <v>0.6</v>
      </c>
      <c r="K56" s="1">
        <f t="shared" si="14"/>
        <v>0.36474164133738601</v>
      </c>
      <c r="L56" s="1">
        <f t="shared" si="15"/>
        <v>1.7000000000000011</v>
      </c>
      <c r="M56" s="1">
        <f t="shared" si="16"/>
        <v>0.36977279819442066</v>
      </c>
      <c r="N56" s="1">
        <f t="shared" si="17"/>
        <v>4.5974176799943196</v>
      </c>
      <c r="O56" t="s">
        <v>40</v>
      </c>
    </row>
    <row r="57" spans="1:15" x14ac:dyDescent="0.35">
      <c r="A57" s="12">
        <v>47</v>
      </c>
      <c r="B57" s="11" t="s">
        <v>76</v>
      </c>
      <c r="C57" s="10">
        <v>10</v>
      </c>
      <c r="D57" s="9" t="s">
        <v>109</v>
      </c>
      <c r="E57" s="8" t="str">
        <f t="shared" si="9"/>
        <v>Significantly Different</v>
      </c>
      <c r="G57">
        <f t="shared" si="10"/>
        <v>10</v>
      </c>
      <c r="H57">
        <f t="shared" si="11"/>
        <v>6</v>
      </c>
      <c r="I57" t="str">
        <f t="shared" si="12"/>
        <v>+/-</v>
      </c>
      <c r="J57" t="str">
        <f t="shared" si="13"/>
        <v>0.6</v>
      </c>
      <c r="K57" s="1">
        <f t="shared" si="14"/>
        <v>0.36474164133738601</v>
      </c>
      <c r="L57" s="1">
        <f t="shared" si="15"/>
        <v>1.9000000000000004</v>
      </c>
      <c r="M57" s="1">
        <f t="shared" si="16"/>
        <v>0.36977279819442066</v>
      </c>
      <c r="N57" s="1">
        <f t="shared" si="17"/>
        <v>5.138290348228943</v>
      </c>
      <c r="O57" t="s">
        <v>37</v>
      </c>
    </row>
    <row r="58" spans="1:15" x14ac:dyDescent="0.35">
      <c r="A58" s="12">
        <v>48</v>
      </c>
      <c r="B58" s="11" t="s">
        <v>66</v>
      </c>
      <c r="C58" s="10">
        <v>9.9</v>
      </c>
      <c r="D58" s="9" t="s">
        <v>109</v>
      </c>
      <c r="E58" s="8" t="str">
        <f t="shared" si="9"/>
        <v>Significantly Different</v>
      </c>
      <c r="G58">
        <f t="shared" si="10"/>
        <v>9.9</v>
      </c>
      <c r="H58">
        <f t="shared" si="11"/>
        <v>6</v>
      </c>
      <c r="I58" t="str">
        <f t="shared" si="12"/>
        <v>+/-</v>
      </c>
      <c r="J58" t="str">
        <f t="shared" si="13"/>
        <v>0.6</v>
      </c>
      <c r="K58" s="1">
        <f t="shared" si="14"/>
        <v>0.36474164133738601</v>
      </c>
      <c r="L58" s="1">
        <f t="shared" si="15"/>
        <v>2</v>
      </c>
      <c r="M58" s="1">
        <f t="shared" si="16"/>
        <v>0.36977279819442066</v>
      </c>
      <c r="N58" s="1">
        <f t="shared" si="17"/>
        <v>5.4087266823462548</v>
      </c>
      <c r="O58" t="s">
        <v>35</v>
      </c>
    </row>
    <row r="59" spans="1:15" x14ac:dyDescent="0.35">
      <c r="A59" s="12">
        <v>48</v>
      </c>
      <c r="B59" s="11" t="s">
        <v>52</v>
      </c>
      <c r="C59" s="10">
        <v>9.9</v>
      </c>
      <c r="D59" s="9" t="s">
        <v>121</v>
      </c>
      <c r="E59" s="8" t="str">
        <f t="shared" si="9"/>
        <v>Significantly Different</v>
      </c>
      <c r="G59">
        <f t="shared" si="10"/>
        <v>9.9</v>
      </c>
      <c r="H59">
        <f t="shared" si="11"/>
        <v>6</v>
      </c>
      <c r="I59" t="str">
        <f t="shared" si="12"/>
        <v>+/-</v>
      </c>
      <c r="J59" t="str">
        <f t="shared" si="13"/>
        <v>0.8</v>
      </c>
      <c r="K59" s="1">
        <f t="shared" si="14"/>
        <v>0.48632218844984804</v>
      </c>
      <c r="L59" s="1">
        <f t="shared" si="15"/>
        <v>2</v>
      </c>
      <c r="M59" s="1">
        <f t="shared" si="16"/>
        <v>0.49010685399991183</v>
      </c>
      <c r="N59" s="1">
        <f t="shared" si="17"/>
        <v>4.0807427679849582</v>
      </c>
      <c r="O59" t="s">
        <v>32</v>
      </c>
    </row>
    <row r="60" spans="1:15" x14ac:dyDescent="0.35">
      <c r="A60" s="12">
        <v>50</v>
      </c>
      <c r="B60" s="11" t="s">
        <v>49</v>
      </c>
      <c r="C60" s="10">
        <v>9.6999999999999993</v>
      </c>
      <c r="D60" s="9" t="s">
        <v>38</v>
      </c>
      <c r="E60" s="8" t="str">
        <f t="shared" si="9"/>
        <v>Significantly Different</v>
      </c>
      <c r="G60">
        <f t="shared" si="10"/>
        <v>9.6999999999999993</v>
      </c>
      <c r="H60">
        <f t="shared" si="11"/>
        <v>6</v>
      </c>
      <c r="I60" t="str">
        <f t="shared" si="12"/>
        <v>+/-</v>
      </c>
      <c r="J60" t="str">
        <f t="shared" si="13"/>
        <v>0.2</v>
      </c>
      <c r="K60" s="1">
        <f t="shared" si="14"/>
        <v>0.12158054711246201</v>
      </c>
      <c r="L60" s="1">
        <f t="shared" si="15"/>
        <v>2.2000000000000011</v>
      </c>
      <c r="M60" s="1">
        <f t="shared" si="16"/>
        <v>0.1359311840425404</v>
      </c>
      <c r="N60" s="1">
        <f t="shared" si="17"/>
        <v>16.184660021143486</v>
      </c>
      <c r="O60" t="s">
        <v>29</v>
      </c>
    </row>
    <row r="61" spans="1:15" x14ac:dyDescent="0.35">
      <c r="A61" s="12">
        <v>51</v>
      </c>
      <c r="B61" s="11" t="s">
        <v>47</v>
      </c>
      <c r="C61" s="10">
        <v>8.8000000000000007</v>
      </c>
      <c r="D61" s="9" t="s">
        <v>27</v>
      </c>
      <c r="E61" s="8" t="str">
        <f t="shared" si="9"/>
        <v>Significantly Different</v>
      </c>
      <c r="G61">
        <f t="shared" si="10"/>
        <v>8.8000000000000007</v>
      </c>
      <c r="H61">
        <f t="shared" si="11"/>
        <v>6</v>
      </c>
      <c r="I61" t="str">
        <f t="shared" si="12"/>
        <v>+/-</v>
      </c>
      <c r="J61" t="str">
        <f t="shared" si="13"/>
        <v>0.3</v>
      </c>
      <c r="K61" s="1">
        <f t="shared" si="14"/>
        <v>0.18237082066869301</v>
      </c>
      <c r="L61" s="1">
        <f t="shared" si="15"/>
        <v>3.0999999999999996</v>
      </c>
      <c r="M61" s="1">
        <f t="shared" si="16"/>
        <v>0.19223572402239389</v>
      </c>
      <c r="N61" s="1">
        <f t="shared" si="17"/>
        <v>16.126034928028648</v>
      </c>
      <c r="O61" t="s">
        <v>26</v>
      </c>
    </row>
    <row r="62" spans="1:15" ht="15" thickBot="1" x14ac:dyDescent="0.4">
      <c r="A62" s="7"/>
      <c r="B62" s="6" t="s">
        <v>24</v>
      </c>
      <c r="C62" s="5">
        <v>5.7</v>
      </c>
      <c r="D62" s="4" t="s">
        <v>27</v>
      </c>
      <c r="E62" s="3" t="str">
        <f t="shared" si="9"/>
        <v>Significantly Different</v>
      </c>
      <c r="G62">
        <f t="shared" si="10"/>
        <v>5.7</v>
      </c>
      <c r="H62">
        <f t="shared" si="11"/>
        <v>6</v>
      </c>
      <c r="I62" t="str">
        <f t="shared" si="12"/>
        <v>+/-</v>
      </c>
      <c r="J62" t="str">
        <f t="shared" si="13"/>
        <v>0.3</v>
      </c>
      <c r="K62" s="1">
        <f t="shared" si="14"/>
        <v>0.18237082066869301</v>
      </c>
      <c r="L62" s="1">
        <f t="shared" si="15"/>
        <v>6.2</v>
      </c>
      <c r="M62" s="1">
        <f t="shared" si="16"/>
        <v>0.19223572402239389</v>
      </c>
      <c r="N62" s="1">
        <f t="shared" si="17"/>
        <v>32.252069856057304</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369" priority="1" operator="equal">
      <formula>"OTHER ERROR"</formula>
    </cfRule>
    <cfRule type="cellIs" dxfId="368" priority="2" operator="equal">
      <formula>"Statistical Test not applicable"</formula>
    </cfRule>
    <cfRule type="cellIs" dxfId="367" priority="3" operator="equal">
      <formula>"Geography Selected"</formula>
    </cfRule>
  </conditionalFormatting>
  <conditionalFormatting sqref="E10:J62">
    <cfRule type="cellIs" dxfId="366" priority="4" operator="equal">
      <formula>"Not Significantly Different"</formula>
    </cfRule>
  </conditionalFormatting>
  <conditionalFormatting sqref="F10:J62">
    <cfRule type="cellIs" dxfId="36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68D83709-FE7B-46B8-8D53-4EE083218144}">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9364FAEE-EEBA-409E-A3A8-E4076FC1F23B}"/>
    <hyperlink ref="A68" r:id="rId2" xr:uid="{025D5A35-DCC6-4E3C-A313-69E4347A5CAB}"/>
    <hyperlink ref="A66" r:id="rId3" xr:uid="{D91F2CF8-88AD-41E0-993C-0540348976FE}"/>
    <hyperlink ref="A67" r:id="rId4" xr:uid="{9E8955CD-C088-464B-B162-524033E60D48}"/>
  </hyperlinks>
  <pageMargins left="0.7" right="0.7" top="0.75" bottom="0.75" header="0.3" footer="0.3"/>
  <pageSetup orientation="portrait" r:id="rId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85B60-155F-4F54-994F-C0CCA07CC5BA}">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188</v>
      </c>
    </row>
    <row r="2" spans="1:16" x14ac:dyDescent="0.35">
      <c r="A2" s="26" t="s">
        <v>106</v>
      </c>
      <c r="B2" t="s">
        <v>187</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9.4</v>
      </c>
      <c r="C6" t="s">
        <v>100</v>
      </c>
      <c r="H6" s="14" t="s">
        <v>99</v>
      </c>
      <c r="I6">
        <f>VLOOKUP($B$4,$B$9:$K$62,6,FALSE)</f>
        <v>9.4</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9.4</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9.4</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73</v>
      </c>
      <c r="C11" s="10">
        <v>11.8</v>
      </c>
      <c r="D11" s="13" t="s">
        <v>43</v>
      </c>
      <c r="E11" s="8" t="str">
        <f t="shared" si="0"/>
        <v>Significantly Different</v>
      </c>
      <c r="G11">
        <f t="shared" si="1"/>
        <v>11.8</v>
      </c>
      <c r="H11">
        <f t="shared" si="2"/>
        <v>6</v>
      </c>
      <c r="I11" t="str">
        <f t="shared" si="3"/>
        <v>+/-</v>
      </c>
      <c r="J11" t="str">
        <f t="shared" si="4"/>
        <v>0.4</v>
      </c>
      <c r="K11" s="1">
        <f t="shared" si="5"/>
        <v>0.24316109422492402</v>
      </c>
      <c r="L11" s="1">
        <f t="shared" si="6"/>
        <v>-2.4000000000000004</v>
      </c>
      <c r="M11" s="1">
        <f t="shared" si="7"/>
        <v>0.25064471888253259</v>
      </c>
      <c r="N11" s="1">
        <f t="shared" si="8"/>
        <v>-9.5753064764344256</v>
      </c>
      <c r="O11" t="s">
        <v>67</v>
      </c>
    </row>
    <row r="12" spans="1:16" x14ac:dyDescent="0.35">
      <c r="A12" s="12">
        <v>2</v>
      </c>
      <c r="B12" s="11" t="s">
        <v>39</v>
      </c>
      <c r="C12" s="10">
        <v>11.3</v>
      </c>
      <c r="D12" s="9" t="s">
        <v>38</v>
      </c>
      <c r="E12" s="8" t="str">
        <f t="shared" si="0"/>
        <v>Significantly Different</v>
      </c>
      <c r="G12">
        <f t="shared" si="1"/>
        <v>11.3</v>
      </c>
      <c r="H12">
        <f t="shared" si="2"/>
        <v>6</v>
      </c>
      <c r="I12" t="str">
        <f t="shared" si="3"/>
        <v>+/-</v>
      </c>
      <c r="J12" t="str">
        <f t="shared" si="4"/>
        <v>0.2</v>
      </c>
      <c r="K12" s="1">
        <f t="shared" si="5"/>
        <v>0.12158054711246201</v>
      </c>
      <c r="L12" s="1">
        <f t="shared" si="6"/>
        <v>-1.9000000000000004</v>
      </c>
      <c r="M12" s="1">
        <f t="shared" si="7"/>
        <v>0.1359311840425404</v>
      </c>
      <c r="N12" s="1">
        <f t="shared" si="8"/>
        <v>-13.977660927351188</v>
      </c>
      <c r="O12" t="s">
        <v>59</v>
      </c>
    </row>
    <row r="13" spans="1:16" x14ac:dyDescent="0.35">
      <c r="A13" s="12">
        <v>3</v>
      </c>
      <c r="B13" s="11" t="s">
        <v>58</v>
      </c>
      <c r="C13" s="10">
        <v>11.1</v>
      </c>
      <c r="D13" s="9" t="s">
        <v>43</v>
      </c>
      <c r="E13" s="8" t="str">
        <f t="shared" si="0"/>
        <v>Significantly Different</v>
      </c>
      <c r="G13">
        <f t="shared" si="1"/>
        <v>11.1</v>
      </c>
      <c r="H13">
        <f t="shared" si="2"/>
        <v>6</v>
      </c>
      <c r="I13" t="str">
        <f t="shared" si="3"/>
        <v>+/-</v>
      </c>
      <c r="J13" t="str">
        <f t="shared" si="4"/>
        <v>0.4</v>
      </c>
      <c r="K13" s="1">
        <f t="shared" si="5"/>
        <v>0.24316109422492402</v>
      </c>
      <c r="L13" s="1">
        <f t="shared" si="6"/>
        <v>-1.6999999999999993</v>
      </c>
      <c r="M13" s="1">
        <f t="shared" si="7"/>
        <v>0.25064471888253259</v>
      </c>
      <c r="N13" s="1">
        <f t="shared" si="8"/>
        <v>-6.7825087541410483</v>
      </c>
      <c r="O13" t="s">
        <v>57</v>
      </c>
    </row>
    <row r="14" spans="1:16" x14ac:dyDescent="0.35">
      <c r="A14" s="12">
        <v>3</v>
      </c>
      <c r="B14" s="11" t="s">
        <v>56</v>
      </c>
      <c r="C14" s="10">
        <v>11.1</v>
      </c>
      <c r="D14" s="9" t="s">
        <v>43</v>
      </c>
      <c r="E14" s="8" t="str">
        <f t="shared" si="0"/>
        <v>Significantly Different</v>
      </c>
      <c r="G14">
        <f t="shared" si="1"/>
        <v>11.1</v>
      </c>
      <c r="H14">
        <f t="shared" si="2"/>
        <v>6</v>
      </c>
      <c r="I14" t="str">
        <f t="shared" si="3"/>
        <v>+/-</v>
      </c>
      <c r="J14" t="str">
        <f t="shared" si="4"/>
        <v>0.4</v>
      </c>
      <c r="K14" s="1">
        <f t="shared" si="5"/>
        <v>0.24316109422492402</v>
      </c>
      <c r="L14" s="1">
        <f t="shared" si="6"/>
        <v>-1.6999999999999993</v>
      </c>
      <c r="M14" s="1">
        <f t="shared" si="7"/>
        <v>0.25064471888253259</v>
      </c>
      <c r="N14" s="1">
        <f t="shared" si="8"/>
        <v>-6.7825087541410483</v>
      </c>
      <c r="O14" t="s">
        <v>72</v>
      </c>
    </row>
    <row r="15" spans="1:16" x14ac:dyDescent="0.35">
      <c r="A15" s="12">
        <v>5</v>
      </c>
      <c r="B15" s="11" t="s">
        <v>77</v>
      </c>
      <c r="C15" s="10">
        <v>11</v>
      </c>
      <c r="D15" s="9" t="s">
        <v>30</v>
      </c>
      <c r="E15" s="8" t="str">
        <f t="shared" si="0"/>
        <v>Significantly Different</v>
      </c>
      <c r="G15">
        <f t="shared" si="1"/>
        <v>11</v>
      </c>
      <c r="H15">
        <f t="shared" si="2"/>
        <v>6</v>
      </c>
      <c r="I15" t="str">
        <f t="shared" si="3"/>
        <v>+/-</v>
      </c>
      <c r="J15" t="str">
        <f t="shared" si="4"/>
        <v>0.5</v>
      </c>
      <c r="K15" s="1">
        <f t="shared" si="5"/>
        <v>0.303951367781155</v>
      </c>
      <c r="L15" s="1">
        <f t="shared" si="6"/>
        <v>-1.5999999999999996</v>
      </c>
      <c r="M15" s="1">
        <f t="shared" si="7"/>
        <v>0.30997079109986531</v>
      </c>
      <c r="N15" s="1">
        <f t="shared" si="8"/>
        <v>-5.161776676837003</v>
      </c>
      <c r="O15" t="s">
        <v>34</v>
      </c>
    </row>
    <row r="16" spans="1:16" x14ac:dyDescent="0.35">
      <c r="A16" s="12">
        <v>5</v>
      </c>
      <c r="B16" s="11" t="s">
        <v>42</v>
      </c>
      <c r="C16" s="10">
        <v>11</v>
      </c>
      <c r="D16" s="9" t="s">
        <v>30</v>
      </c>
      <c r="E16" s="8" t="str">
        <f t="shared" si="0"/>
        <v>Significantly Different</v>
      </c>
      <c r="G16">
        <f t="shared" si="1"/>
        <v>11</v>
      </c>
      <c r="H16">
        <f t="shared" si="2"/>
        <v>6</v>
      </c>
      <c r="I16" t="str">
        <f t="shared" si="3"/>
        <v>+/-</v>
      </c>
      <c r="J16" t="str">
        <f t="shared" si="4"/>
        <v>0.5</v>
      </c>
      <c r="K16" s="1">
        <f t="shared" si="5"/>
        <v>0.303951367781155</v>
      </c>
      <c r="L16" s="1">
        <f t="shared" si="6"/>
        <v>-1.5999999999999996</v>
      </c>
      <c r="M16" s="1">
        <f t="shared" si="7"/>
        <v>0.30997079109986531</v>
      </c>
      <c r="N16" s="1">
        <f t="shared" si="8"/>
        <v>-5.161776676837003</v>
      </c>
      <c r="O16" t="s">
        <v>73</v>
      </c>
    </row>
    <row r="17" spans="1:15" x14ac:dyDescent="0.35">
      <c r="A17" s="12">
        <v>7</v>
      </c>
      <c r="B17" s="11" t="s">
        <v>35</v>
      </c>
      <c r="C17" s="10">
        <v>10.8</v>
      </c>
      <c r="D17" s="9" t="s">
        <v>43</v>
      </c>
      <c r="E17" s="8" t="str">
        <f t="shared" si="0"/>
        <v>Significantly Different</v>
      </c>
      <c r="G17">
        <f t="shared" si="1"/>
        <v>10.8</v>
      </c>
      <c r="H17">
        <f t="shared" si="2"/>
        <v>6</v>
      </c>
      <c r="I17" t="str">
        <f t="shared" si="3"/>
        <v>+/-</v>
      </c>
      <c r="J17" t="str">
        <f t="shared" si="4"/>
        <v>0.4</v>
      </c>
      <c r="K17" s="1">
        <f t="shared" si="5"/>
        <v>0.24316109422492402</v>
      </c>
      <c r="L17" s="1">
        <f t="shared" si="6"/>
        <v>-1.4000000000000004</v>
      </c>
      <c r="M17" s="1">
        <f t="shared" si="7"/>
        <v>0.25064471888253259</v>
      </c>
      <c r="N17" s="1">
        <f t="shared" si="8"/>
        <v>-5.5855954445867493</v>
      </c>
      <c r="O17" t="s">
        <v>65</v>
      </c>
    </row>
    <row r="18" spans="1:15" x14ac:dyDescent="0.35">
      <c r="A18" s="12">
        <v>8</v>
      </c>
      <c r="B18" s="11" t="s">
        <v>62</v>
      </c>
      <c r="C18" s="10">
        <v>10.7</v>
      </c>
      <c r="D18" s="9" t="s">
        <v>118</v>
      </c>
      <c r="E18" s="8" t="str">
        <f t="shared" si="0"/>
        <v>Significantly Different</v>
      </c>
      <c r="G18">
        <f t="shared" si="1"/>
        <v>10.7</v>
      </c>
      <c r="H18">
        <f t="shared" si="2"/>
        <v>6</v>
      </c>
      <c r="I18" t="str">
        <f t="shared" si="3"/>
        <v>+/-</v>
      </c>
      <c r="J18" t="str">
        <f t="shared" si="4"/>
        <v>0.9</v>
      </c>
      <c r="K18" s="1">
        <f t="shared" si="5"/>
        <v>0.54711246200607899</v>
      </c>
      <c r="L18" s="1">
        <f t="shared" si="6"/>
        <v>-1.2999999999999989</v>
      </c>
      <c r="M18" s="1">
        <f t="shared" si="7"/>
        <v>0.55047933970440222</v>
      </c>
      <c r="N18" s="1">
        <f t="shared" si="8"/>
        <v>-2.3615781851105915</v>
      </c>
      <c r="O18" t="s">
        <v>61</v>
      </c>
    </row>
    <row r="19" spans="1:15" x14ac:dyDescent="0.35">
      <c r="A19" s="12">
        <v>9</v>
      </c>
      <c r="B19" s="11" t="s">
        <v>31</v>
      </c>
      <c r="C19" s="10">
        <v>10.3</v>
      </c>
      <c r="D19" s="9" t="s">
        <v>137</v>
      </c>
      <c r="E19" s="8" t="str">
        <f t="shared" si="0"/>
        <v>Not Significantly Different</v>
      </c>
      <c r="G19">
        <f t="shared" si="1"/>
        <v>10.3</v>
      </c>
      <c r="H19">
        <f t="shared" si="2"/>
        <v>6</v>
      </c>
      <c r="I19" t="str">
        <f t="shared" si="3"/>
        <v>+/-</v>
      </c>
      <c r="J19" t="str">
        <f t="shared" si="4"/>
        <v>1.2</v>
      </c>
      <c r="K19" s="1">
        <f t="shared" si="5"/>
        <v>0.72948328267477203</v>
      </c>
      <c r="L19" s="1">
        <f t="shared" si="6"/>
        <v>-0.90000000000000036</v>
      </c>
      <c r="M19" s="1">
        <f t="shared" si="7"/>
        <v>0.73201182849801194</v>
      </c>
      <c r="N19" s="1">
        <f t="shared" si="8"/>
        <v>-1.2294883292346206</v>
      </c>
      <c r="O19" t="s">
        <v>31</v>
      </c>
    </row>
    <row r="20" spans="1:15" x14ac:dyDescent="0.35">
      <c r="A20" s="12">
        <v>10</v>
      </c>
      <c r="B20" s="11" t="s">
        <v>80</v>
      </c>
      <c r="C20" s="10">
        <v>10.199999999999999</v>
      </c>
      <c r="D20" s="13" t="s">
        <v>43</v>
      </c>
      <c r="E20" s="8" t="str">
        <f t="shared" si="0"/>
        <v>Significantly Different</v>
      </c>
      <c r="G20">
        <f t="shared" si="1"/>
        <v>10.199999999999999</v>
      </c>
      <c r="H20">
        <f t="shared" si="2"/>
        <v>6</v>
      </c>
      <c r="I20" t="str">
        <f t="shared" si="3"/>
        <v>+/-</v>
      </c>
      <c r="J20" t="str">
        <f t="shared" si="4"/>
        <v>0.4</v>
      </c>
      <c r="K20" s="1">
        <f t="shared" si="5"/>
        <v>0.24316109422492402</v>
      </c>
      <c r="L20" s="1">
        <f t="shared" si="6"/>
        <v>-0.79999999999999893</v>
      </c>
      <c r="M20" s="1">
        <f t="shared" si="7"/>
        <v>0.25064471888253259</v>
      </c>
      <c r="N20" s="1">
        <f t="shared" si="8"/>
        <v>-3.1917688254781371</v>
      </c>
      <c r="O20" t="s">
        <v>53</v>
      </c>
    </row>
    <row r="21" spans="1:15" x14ac:dyDescent="0.35">
      <c r="A21" s="12">
        <v>10</v>
      </c>
      <c r="B21" s="11" t="s">
        <v>79</v>
      </c>
      <c r="C21" s="10">
        <v>10.199999999999999</v>
      </c>
      <c r="D21" s="9" t="s">
        <v>43</v>
      </c>
      <c r="E21" s="8" t="str">
        <f t="shared" si="0"/>
        <v>Significantly Different</v>
      </c>
      <c r="G21">
        <f t="shared" si="1"/>
        <v>10.199999999999999</v>
      </c>
      <c r="H21">
        <f t="shared" si="2"/>
        <v>6</v>
      </c>
      <c r="I21" t="str">
        <f t="shared" si="3"/>
        <v>+/-</v>
      </c>
      <c r="J21" t="str">
        <f t="shared" si="4"/>
        <v>0.4</v>
      </c>
      <c r="K21" s="1">
        <f t="shared" si="5"/>
        <v>0.24316109422492402</v>
      </c>
      <c r="L21" s="1">
        <f t="shared" si="6"/>
        <v>-0.79999999999999893</v>
      </c>
      <c r="M21" s="1">
        <f t="shared" si="7"/>
        <v>0.25064471888253259</v>
      </c>
      <c r="N21" s="1">
        <f t="shared" si="8"/>
        <v>-3.1917688254781371</v>
      </c>
      <c r="O21" t="s">
        <v>45</v>
      </c>
    </row>
    <row r="22" spans="1:15" x14ac:dyDescent="0.35">
      <c r="A22" s="12">
        <v>12</v>
      </c>
      <c r="B22" s="11" t="s">
        <v>74</v>
      </c>
      <c r="C22" s="10">
        <v>10.1</v>
      </c>
      <c r="D22" s="9" t="s">
        <v>27</v>
      </c>
      <c r="E22" s="8" t="str">
        <f t="shared" si="0"/>
        <v>Significantly Different</v>
      </c>
      <c r="G22">
        <f t="shared" si="1"/>
        <v>10.1</v>
      </c>
      <c r="H22">
        <f t="shared" si="2"/>
        <v>6</v>
      </c>
      <c r="I22" t="str">
        <f t="shared" si="3"/>
        <v>+/-</v>
      </c>
      <c r="J22" t="str">
        <f t="shared" si="4"/>
        <v>0.3</v>
      </c>
      <c r="K22" s="1">
        <f t="shared" si="5"/>
        <v>0.18237082066869301</v>
      </c>
      <c r="L22" s="1">
        <f t="shared" si="6"/>
        <v>-0.69999999999999929</v>
      </c>
      <c r="M22" s="1">
        <f t="shared" si="7"/>
        <v>0.19223572402239389</v>
      </c>
      <c r="N22" s="1">
        <f t="shared" si="8"/>
        <v>-3.641362725683885</v>
      </c>
      <c r="O22" t="s">
        <v>28</v>
      </c>
    </row>
    <row r="23" spans="1:15" x14ac:dyDescent="0.35">
      <c r="A23" s="12">
        <v>13</v>
      </c>
      <c r="B23" s="11" t="s">
        <v>71</v>
      </c>
      <c r="C23" s="10">
        <v>10</v>
      </c>
      <c r="D23" s="9" t="s">
        <v>27</v>
      </c>
      <c r="E23" s="8" t="str">
        <f t="shared" si="0"/>
        <v>Significantly Different</v>
      </c>
      <c r="G23">
        <f t="shared" si="1"/>
        <v>10</v>
      </c>
      <c r="H23">
        <f t="shared" si="2"/>
        <v>6</v>
      </c>
      <c r="I23" t="str">
        <f t="shared" si="3"/>
        <v>+/-</v>
      </c>
      <c r="J23" t="str">
        <f t="shared" si="4"/>
        <v>0.3</v>
      </c>
      <c r="K23" s="1">
        <f t="shared" si="5"/>
        <v>0.18237082066869301</v>
      </c>
      <c r="L23" s="1">
        <f t="shared" si="6"/>
        <v>-0.59999999999999964</v>
      </c>
      <c r="M23" s="1">
        <f t="shared" si="7"/>
        <v>0.19223572402239389</v>
      </c>
      <c r="N23" s="1">
        <f t="shared" si="8"/>
        <v>-3.1211680505861885</v>
      </c>
      <c r="O23" t="s">
        <v>81</v>
      </c>
    </row>
    <row r="24" spans="1:15" x14ac:dyDescent="0.35">
      <c r="A24" s="12">
        <v>13</v>
      </c>
      <c r="B24" s="11" t="s">
        <v>60</v>
      </c>
      <c r="C24" s="10">
        <v>10</v>
      </c>
      <c r="D24" s="9" t="s">
        <v>27</v>
      </c>
      <c r="E24" s="8" t="str">
        <f t="shared" si="0"/>
        <v>Significantly Different</v>
      </c>
      <c r="G24">
        <f t="shared" si="1"/>
        <v>10</v>
      </c>
      <c r="H24">
        <f t="shared" si="2"/>
        <v>6</v>
      </c>
      <c r="I24" t="str">
        <f t="shared" si="3"/>
        <v>+/-</v>
      </c>
      <c r="J24" t="str">
        <f t="shared" si="4"/>
        <v>0.3</v>
      </c>
      <c r="K24" s="1">
        <f t="shared" si="5"/>
        <v>0.18237082066869301</v>
      </c>
      <c r="L24" s="1">
        <f t="shared" si="6"/>
        <v>-0.59999999999999964</v>
      </c>
      <c r="M24" s="1">
        <f t="shared" si="7"/>
        <v>0.19223572402239389</v>
      </c>
      <c r="N24" s="1">
        <f t="shared" si="8"/>
        <v>-3.1211680505861885</v>
      </c>
      <c r="O24" t="s">
        <v>64</v>
      </c>
    </row>
    <row r="25" spans="1:15" x14ac:dyDescent="0.35">
      <c r="A25" s="12">
        <v>13</v>
      </c>
      <c r="B25" s="11" t="s">
        <v>26</v>
      </c>
      <c r="C25" s="10">
        <v>10</v>
      </c>
      <c r="D25" s="9" t="s">
        <v>129</v>
      </c>
      <c r="E25" s="8" t="str">
        <f t="shared" si="0"/>
        <v>Not Significantly Different</v>
      </c>
      <c r="G25">
        <f t="shared" si="1"/>
        <v>10</v>
      </c>
      <c r="H25">
        <f t="shared" si="2"/>
        <v>6</v>
      </c>
      <c r="I25" t="str">
        <f t="shared" si="3"/>
        <v>+/-</v>
      </c>
      <c r="J25" t="str">
        <f t="shared" si="4"/>
        <v>1.1</v>
      </c>
      <c r="K25" s="1">
        <f t="shared" si="5"/>
        <v>0.66869300911854113</v>
      </c>
      <c r="L25" s="1">
        <f t="shared" si="6"/>
        <v>-0.59999999999999964</v>
      </c>
      <c r="M25" s="1">
        <f t="shared" si="7"/>
        <v>0.67145051776214359</v>
      </c>
      <c r="N25" s="1">
        <f t="shared" si="8"/>
        <v>-0.89358781343965721</v>
      </c>
      <c r="O25" t="s">
        <v>80</v>
      </c>
    </row>
    <row r="26" spans="1:15" x14ac:dyDescent="0.35">
      <c r="A26" s="12">
        <v>16</v>
      </c>
      <c r="B26" s="11" t="s">
        <v>81</v>
      </c>
      <c r="C26" s="10">
        <v>9.9</v>
      </c>
      <c r="D26" s="9" t="s">
        <v>109</v>
      </c>
      <c r="E26" s="8" t="str">
        <f t="shared" si="0"/>
        <v>Not Significantly Different</v>
      </c>
      <c r="G26">
        <f t="shared" si="1"/>
        <v>9.9</v>
      </c>
      <c r="H26">
        <f t="shared" si="2"/>
        <v>6</v>
      </c>
      <c r="I26" t="str">
        <f t="shared" si="3"/>
        <v>+/-</v>
      </c>
      <c r="J26" t="str">
        <f t="shared" si="4"/>
        <v>0.6</v>
      </c>
      <c r="K26" s="1">
        <f t="shared" si="5"/>
        <v>0.36474164133738601</v>
      </c>
      <c r="L26" s="1">
        <f t="shared" si="6"/>
        <v>-0.5</v>
      </c>
      <c r="M26" s="1">
        <f t="shared" si="7"/>
        <v>0.36977279819442066</v>
      </c>
      <c r="N26" s="1">
        <f t="shared" si="8"/>
        <v>-1.3521816705865637</v>
      </c>
      <c r="O26" t="s">
        <v>79</v>
      </c>
    </row>
    <row r="27" spans="1:15" x14ac:dyDescent="0.35">
      <c r="A27" s="12">
        <v>16</v>
      </c>
      <c r="B27" s="11" t="s">
        <v>78</v>
      </c>
      <c r="C27" s="10">
        <v>9.9</v>
      </c>
      <c r="D27" s="9" t="s">
        <v>43</v>
      </c>
      <c r="E27" s="8" t="str">
        <f t="shared" si="0"/>
        <v>Significantly Different</v>
      </c>
      <c r="G27">
        <f t="shared" si="1"/>
        <v>9.9</v>
      </c>
      <c r="H27">
        <f t="shared" si="2"/>
        <v>6</v>
      </c>
      <c r="I27" t="str">
        <f t="shared" si="3"/>
        <v>+/-</v>
      </c>
      <c r="J27" t="str">
        <f t="shared" si="4"/>
        <v>0.4</v>
      </c>
      <c r="K27" s="1">
        <f t="shared" si="5"/>
        <v>0.24316109422492402</v>
      </c>
      <c r="L27" s="1">
        <f t="shared" si="6"/>
        <v>-0.5</v>
      </c>
      <c r="M27" s="1">
        <f t="shared" si="7"/>
        <v>0.25064471888253259</v>
      </c>
      <c r="N27" s="1">
        <f t="shared" si="8"/>
        <v>-1.9948555159238384</v>
      </c>
      <c r="O27" t="s">
        <v>77</v>
      </c>
    </row>
    <row r="28" spans="1:15" x14ac:dyDescent="0.35">
      <c r="A28" s="12">
        <v>18</v>
      </c>
      <c r="B28" s="11" t="s">
        <v>72</v>
      </c>
      <c r="C28" s="10">
        <v>9.8000000000000007</v>
      </c>
      <c r="D28" s="9" t="s">
        <v>30</v>
      </c>
      <c r="E28" s="8" t="str">
        <f t="shared" si="0"/>
        <v>Not Significantly Different</v>
      </c>
      <c r="G28">
        <f t="shared" si="1"/>
        <v>9.8000000000000007</v>
      </c>
      <c r="H28">
        <f t="shared" si="2"/>
        <v>6</v>
      </c>
      <c r="I28" t="str">
        <f t="shared" si="3"/>
        <v>+/-</v>
      </c>
      <c r="J28" t="str">
        <f t="shared" si="4"/>
        <v>0.5</v>
      </c>
      <c r="K28" s="1">
        <f t="shared" si="5"/>
        <v>0.303951367781155</v>
      </c>
      <c r="L28" s="1">
        <f t="shared" si="6"/>
        <v>-0.40000000000000036</v>
      </c>
      <c r="M28" s="1">
        <f t="shared" si="7"/>
        <v>0.30997079109986531</v>
      </c>
      <c r="N28" s="1">
        <f t="shared" si="8"/>
        <v>-1.2904441692092523</v>
      </c>
      <c r="O28" t="s">
        <v>78</v>
      </c>
    </row>
    <row r="29" spans="1:15" x14ac:dyDescent="0.35">
      <c r="A29" s="12">
        <v>18</v>
      </c>
      <c r="B29" s="11" t="s">
        <v>45</v>
      </c>
      <c r="C29" s="10">
        <v>9.8000000000000007</v>
      </c>
      <c r="D29" s="9" t="s">
        <v>27</v>
      </c>
      <c r="E29" s="8" t="str">
        <f t="shared" si="0"/>
        <v>Significantly Different</v>
      </c>
      <c r="G29">
        <f t="shared" si="1"/>
        <v>9.8000000000000007</v>
      </c>
      <c r="H29">
        <f t="shared" si="2"/>
        <v>6</v>
      </c>
      <c r="I29" t="str">
        <f t="shared" si="3"/>
        <v>+/-</v>
      </c>
      <c r="J29" t="str">
        <f t="shared" si="4"/>
        <v>0.3</v>
      </c>
      <c r="K29" s="1">
        <f t="shared" si="5"/>
        <v>0.18237082066869301</v>
      </c>
      <c r="L29" s="1">
        <f t="shared" si="6"/>
        <v>-0.40000000000000036</v>
      </c>
      <c r="M29" s="1">
        <f t="shared" si="7"/>
        <v>0.19223572402239389</v>
      </c>
      <c r="N29" s="1">
        <f t="shared" si="8"/>
        <v>-2.0807787003907952</v>
      </c>
      <c r="O29" t="s">
        <v>55</v>
      </c>
    </row>
    <row r="30" spans="1:15" x14ac:dyDescent="0.35">
      <c r="A30" s="12">
        <v>18</v>
      </c>
      <c r="B30" s="11" t="s">
        <v>29</v>
      </c>
      <c r="C30" s="10">
        <v>9.8000000000000007</v>
      </c>
      <c r="D30" s="9" t="s">
        <v>43</v>
      </c>
      <c r="E30" s="8" t="str">
        <f t="shared" si="0"/>
        <v>Not Significantly Different</v>
      </c>
      <c r="G30">
        <f t="shared" si="1"/>
        <v>9.8000000000000007</v>
      </c>
      <c r="H30">
        <f t="shared" si="2"/>
        <v>6</v>
      </c>
      <c r="I30" t="str">
        <f t="shared" si="3"/>
        <v>+/-</v>
      </c>
      <c r="J30" t="str">
        <f t="shared" si="4"/>
        <v>0.4</v>
      </c>
      <c r="K30" s="1">
        <f t="shared" si="5"/>
        <v>0.24316109422492402</v>
      </c>
      <c r="L30" s="1">
        <f t="shared" si="6"/>
        <v>-0.40000000000000036</v>
      </c>
      <c r="M30" s="1">
        <f t="shared" si="7"/>
        <v>0.25064471888253259</v>
      </c>
      <c r="N30" s="1">
        <f t="shared" si="8"/>
        <v>-1.5958844127390721</v>
      </c>
      <c r="O30" t="s">
        <v>76</v>
      </c>
    </row>
    <row r="31" spans="1:15" x14ac:dyDescent="0.35">
      <c r="A31" s="12">
        <v>21</v>
      </c>
      <c r="B31" s="11" t="s">
        <v>55</v>
      </c>
      <c r="C31" s="10">
        <v>9.6</v>
      </c>
      <c r="D31" s="9" t="s">
        <v>43</v>
      </c>
      <c r="E31" s="8" t="str">
        <f t="shared" si="0"/>
        <v>Not Significantly Different</v>
      </c>
      <c r="G31">
        <f t="shared" si="1"/>
        <v>9.6</v>
      </c>
      <c r="H31">
        <f t="shared" si="2"/>
        <v>6</v>
      </c>
      <c r="I31" t="str">
        <f t="shared" si="3"/>
        <v>+/-</v>
      </c>
      <c r="J31" t="str">
        <f t="shared" si="4"/>
        <v>0.4</v>
      </c>
      <c r="K31" s="1">
        <f t="shared" si="5"/>
        <v>0.24316109422492402</v>
      </c>
      <c r="L31" s="1">
        <f t="shared" si="6"/>
        <v>-0.19999999999999929</v>
      </c>
      <c r="M31" s="1">
        <f t="shared" si="7"/>
        <v>0.25064471888253259</v>
      </c>
      <c r="N31" s="1">
        <f t="shared" si="8"/>
        <v>-0.7979422063695325</v>
      </c>
      <c r="O31" t="s">
        <v>41</v>
      </c>
    </row>
    <row r="32" spans="1:15" x14ac:dyDescent="0.35">
      <c r="A32" s="12">
        <v>21</v>
      </c>
      <c r="B32" s="11" t="s">
        <v>75</v>
      </c>
      <c r="C32" s="10">
        <v>9.6</v>
      </c>
      <c r="D32" s="9" t="s">
        <v>38</v>
      </c>
      <c r="E32" s="8" t="str">
        <f t="shared" si="0"/>
        <v>Not Significantly Different</v>
      </c>
      <c r="G32">
        <f t="shared" si="1"/>
        <v>9.6</v>
      </c>
      <c r="H32">
        <f t="shared" si="2"/>
        <v>6</v>
      </c>
      <c r="I32" t="str">
        <f t="shared" si="3"/>
        <v>+/-</v>
      </c>
      <c r="J32" t="str">
        <f t="shared" si="4"/>
        <v>0.2</v>
      </c>
      <c r="K32" s="1">
        <f t="shared" si="5"/>
        <v>0.12158054711246201</v>
      </c>
      <c r="L32" s="1">
        <f t="shared" si="6"/>
        <v>-0.19999999999999929</v>
      </c>
      <c r="M32" s="1">
        <f t="shared" si="7"/>
        <v>0.1359311840425404</v>
      </c>
      <c r="N32" s="1">
        <f t="shared" si="8"/>
        <v>-1.4713327291948566</v>
      </c>
      <c r="O32" t="s">
        <v>70</v>
      </c>
    </row>
    <row r="33" spans="1:15" x14ac:dyDescent="0.35">
      <c r="A33" s="12">
        <v>21</v>
      </c>
      <c r="B33" s="11" t="s">
        <v>37</v>
      </c>
      <c r="C33" s="10">
        <v>9.6</v>
      </c>
      <c r="D33" s="9" t="s">
        <v>27</v>
      </c>
      <c r="E33" s="8" t="str">
        <f t="shared" si="0"/>
        <v>Not Significantly Different</v>
      </c>
      <c r="G33">
        <f t="shared" si="1"/>
        <v>9.6</v>
      </c>
      <c r="H33">
        <f t="shared" si="2"/>
        <v>6</v>
      </c>
      <c r="I33" t="str">
        <f t="shared" si="3"/>
        <v>+/-</v>
      </c>
      <c r="J33" t="str">
        <f t="shared" si="4"/>
        <v>0.3</v>
      </c>
      <c r="K33" s="1">
        <f t="shared" si="5"/>
        <v>0.18237082066869301</v>
      </c>
      <c r="L33" s="1">
        <f t="shared" si="6"/>
        <v>-0.19999999999999929</v>
      </c>
      <c r="M33" s="1">
        <f t="shared" si="7"/>
        <v>0.19223572402239389</v>
      </c>
      <c r="N33" s="1">
        <f t="shared" si="8"/>
        <v>-1.0403893501953931</v>
      </c>
      <c r="O33" t="s">
        <v>75</v>
      </c>
    </row>
    <row r="34" spans="1:15" x14ac:dyDescent="0.35">
      <c r="A34" s="12">
        <v>24</v>
      </c>
      <c r="B34" s="11" t="s">
        <v>57</v>
      </c>
      <c r="C34" s="10">
        <v>9.5</v>
      </c>
      <c r="D34" s="9" t="s">
        <v>43</v>
      </c>
      <c r="E34" s="8" t="str">
        <f t="shared" si="0"/>
        <v>Not Significantly Different</v>
      </c>
      <c r="G34">
        <f t="shared" si="1"/>
        <v>9.5</v>
      </c>
      <c r="H34">
        <f t="shared" si="2"/>
        <v>6</v>
      </c>
      <c r="I34" t="str">
        <f t="shared" si="3"/>
        <v>+/-</v>
      </c>
      <c r="J34" t="str">
        <f t="shared" si="4"/>
        <v>0.4</v>
      </c>
      <c r="K34" s="1">
        <f t="shared" si="5"/>
        <v>0.24316109422492402</v>
      </c>
      <c r="L34" s="1">
        <f t="shared" si="6"/>
        <v>-9.9999999999999645E-2</v>
      </c>
      <c r="M34" s="1">
        <f t="shared" si="7"/>
        <v>0.25064471888253259</v>
      </c>
      <c r="N34" s="1">
        <f t="shared" si="8"/>
        <v>-0.39897110318476625</v>
      </c>
      <c r="O34" t="s">
        <v>74</v>
      </c>
    </row>
    <row r="35" spans="1:15" x14ac:dyDescent="0.35">
      <c r="A35" s="12">
        <v>24</v>
      </c>
      <c r="B35" s="11" t="s">
        <v>68</v>
      </c>
      <c r="C35" s="10">
        <v>9.5</v>
      </c>
      <c r="D35" s="9" t="s">
        <v>30</v>
      </c>
      <c r="E35" s="8" t="str">
        <f t="shared" si="0"/>
        <v>Not Significantly Different</v>
      </c>
      <c r="G35">
        <f t="shared" si="1"/>
        <v>9.5</v>
      </c>
      <c r="H35">
        <f t="shared" si="2"/>
        <v>6</v>
      </c>
      <c r="I35" t="str">
        <f t="shared" si="3"/>
        <v>+/-</v>
      </c>
      <c r="J35" t="str">
        <f t="shared" si="4"/>
        <v>0.5</v>
      </c>
      <c r="K35" s="1">
        <f t="shared" si="5"/>
        <v>0.303951367781155</v>
      </c>
      <c r="L35" s="1">
        <f t="shared" si="6"/>
        <v>-9.9999999999999645E-2</v>
      </c>
      <c r="M35" s="1">
        <f t="shared" si="7"/>
        <v>0.30997079109986531</v>
      </c>
      <c r="N35" s="1">
        <f t="shared" si="8"/>
        <v>-0.32261104230231163</v>
      </c>
      <c r="O35" t="s">
        <v>51</v>
      </c>
    </row>
    <row r="36" spans="1:15" x14ac:dyDescent="0.35">
      <c r="A36" s="12">
        <v>24</v>
      </c>
      <c r="B36" s="11" t="s">
        <v>48</v>
      </c>
      <c r="C36" s="10">
        <v>9.5</v>
      </c>
      <c r="D36" s="9" t="s">
        <v>121</v>
      </c>
      <c r="E36" s="8" t="str">
        <f t="shared" si="0"/>
        <v>Not Significantly Different</v>
      </c>
      <c r="G36">
        <f t="shared" si="1"/>
        <v>9.5</v>
      </c>
      <c r="H36">
        <f t="shared" si="2"/>
        <v>6</v>
      </c>
      <c r="I36" t="str">
        <f t="shared" si="3"/>
        <v>+/-</v>
      </c>
      <c r="J36" t="str">
        <f t="shared" si="4"/>
        <v>0.8</v>
      </c>
      <c r="K36" s="1">
        <f t="shared" si="5"/>
        <v>0.48632218844984804</v>
      </c>
      <c r="L36" s="1">
        <f t="shared" si="6"/>
        <v>-9.9999999999999645E-2</v>
      </c>
      <c r="M36" s="1">
        <f t="shared" si="7"/>
        <v>0.49010685399991183</v>
      </c>
      <c r="N36" s="1">
        <f t="shared" si="8"/>
        <v>-0.2040371383992472</v>
      </c>
      <c r="O36" t="s">
        <v>71</v>
      </c>
    </row>
    <row r="37" spans="1:15" x14ac:dyDescent="0.35">
      <c r="A37" s="12">
        <v>27</v>
      </c>
      <c r="B37" s="11" t="s">
        <v>67</v>
      </c>
      <c r="C37" s="10">
        <v>9.4</v>
      </c>
      <c r="D37" s="9" t="s">
        <v>43</v>
      </c>
      <c r="E37" s="8" t="str">
        <f t="shared" si="0"/>
        <v>Not Significantly Different</v>
      </c>
      <c r="G37">
        <f t="shared" si="1"/>
        <v>9.4</v>
      </c>
      <c r="H37">
        <f t="shared" si="2"/>
        <v>6</v>
      </c>
      <c r="I37" t="str">
        <f t="shared" si="3"/>
        <v>+/-</v>
      </c>
      <c r="J37" t="str">
        <f t="shared" si="4"/>
        <v>0.4</v>
      </c>
      <c r="K37" s="1">
        <f t="shared" si="5"/>
        <v>0.24316109422492402</v>
      </c>
      <c r="L37" s="1">
        <f t="shared" si="6"/>
        <v>0</v>
      </c>
      <c r="M37" s="1">
        <f t="shared" si="7"/>
        <v>0.25064471888253259</v>
      </c>
      <c r="N37" s="1">
        <f t="shared" si="8"/>
        <v>0</v>
      </c>
      <c r="O37" t="s">
        <v>69</v>
      </c>
    </row>
    <row r="38" spans="1:15" x14ac:dyDescent="0.35">
      <c r="A38" s="12">
        <v>27</v>
      </c>
      <c r="B38" s="11" t="s">
        <v>59</v>
      </c>
      <c r="C38" s="10">
        <v>9.4</v>
      </c>
      <c r="D38" s="9" t="s">
        <v>121</v>
      </c>
      <c r="E38" s="8" t="str">
        <f t="shared" si="0"/>
        <v>Not Significantly Different</v>
      </c>
      <c r="G38">
        <f t="shared" si="1"/>
        <v>9.4</v>
      </c>
      <c r="H38">
        <f t="shared" si="2"/>
        <v>6</v>
      </c>
      <c r="I38" t="str">
        <f t="shared" si="3"/>
        <v>+/-</v>
      </c>
      <c r="J38" t="str">
        <f t="shared" si="4"/>
        <v>0.8</v>
      </c>
      <c r="K38" s="1">
        <f t="shared" si="5"/>
        <v>0.48632218844984804</v>
      </c>
      <c r="L38" s="1">
        <f t="shared" si="6"/>
        <v>0</v>
      </c>
      <c r="M38" s="1">
        <f t="shared" si="7"/>
        <v>0.49010685399991183</v>
      </c>
      <c r="N38" s="1">
        <f t="shared" si="8"/>
        <v>0</v>
      </c>
      <c r="O38" t="s">
        <v>68</v>
      </c>
    </row>
    <row r="39" spans="1:15" x14ac:dyDescent="0.35">
      <c r="A39" s="12">
        <v>29</v>
      </c>
      <c r="B39" s="11" t="s">
        <v>46</v>
      </c>
      <c r="C39" s="10">
        <v>9.3000000000000007</v>
      </c>
      <c r="D39" s="9" t="s">
        <v>27</v>
      </c>
      <c r="E39" s="8" t="str">
        <f t="shared" si="0"/>
        <v>Not Significantly Different</v>
      </c>
      <c r="G39">
        <f t="shared" si="1"/>
        <v>9.3000000000000007</v>
      </c>
      <c r="H39">
        <f t="shared" si="2"/>
        <v>6</v>
      </c>
      <c r="I39" t="str">
        <f t="shared" si="3"/>
        <v>+/-</v>
      </c>
      <c r="J39" t="str">
        <f t="shared" si="4"/>
        <v>0.3</v>
      </c>
      <c r="K39" s="1">
        <f t="shared" si="5"/>
        <v>0.18237082066869301</v>
      </c>
      <c r="L39" s="1">
        <f t="shared" si="6"/>
        <v>9.9999999999999645E-2</v>
      </c>
      <c r="M39" s="1">
        <f t="shared" si="7"/>
        <v>0.19223572402239389</v>
      </c>
      <c r="N39" s="1">
        <f t="shared" si="8"/>
        <v>0.52019467509769657</v>
      </c>
      <c r="O39" t="s">
        <v>44</v>
      </c>
    </row>
    <row r="40" spans="1:15" x14ac:dyDescent="0.35">
      <c r="A40" s="12">
        <v>30</v>
      </c>
      <c r="B40" s="11" t="s">
        <v>64</v>
      </c>
      <c r="C40" s="10">
        <v>9.1999999999999993</v>
      </c>
      <c r="D40" s="9" t="s">
        <v>38</v>
      </c>
      <c r="E40" s="8" t="str">
        <f t="shared" si="0"/>
        <v>Not Significantly Different</v>
      </c>
      <c r="G40">
        <f t="shared" si="1"/>
        <v>9.1999999999999993</v>
      </c>
      <c r="H40">
        <f t="shared" si="2"/>
        <v>6</v>
      </c>
      <c r="I40" t="str">
        <f t="shared" si="3"/>
        <v>+/-</v>
      </c>
      <c r="J40" t="str">
        <f t="shared" si="4"/>
        <v>0.2</v>
      </c>
      <c r="K40" s="1">
        <f t="shared" si="5"/>
        <v>0.12158054711246201</v>
      </c>
      <c r="L40" s="1">
        <f t="shared" si="6"/>
        <v>0.20000000000000107</v>
      </c>
      <c r="M40" s="1">
        <f t="shared" si="7"/>
        <v>0.1359311840425404</v>
      </c>
      <c r="N40" s="1">
        <f t="shared" si="8"/>
        <v>1.4713327291948695</v>
      </c>
      <c r="O40" t="s">
        <v>66</v>
      </c>
    </row>
    <row r="41" spans="1:15" x14ac:dyDescent="0.35">
      <c r="A41" s="12">
        <v>31</v>
      </c>
      <c r="B41" s="11" t="s">
        <v>34</v>
      </c>
      <c r="C41" s="10">
        <v>9.1</v>
      </c>
      <c r="D41" s="9" t="s">
        <v>33</v>
      </c>
      <c r="E41" s="8" t="str">
        <f t="shared" si="0"/>
        <v>Significantly Different</v>
      </c>
      <c r="G41">
        <f t="shared" si="1"/>
        <v>9.1</v>
      </c>
      <c r="H41">
        <f t="shared" si="2"/>
        <v>6</v>
      </c>
      <c r="I41" t="str">
        <f t="shared" si="3"/>
        <v>+/-</v>
      </c>
      <c r="J41" t="str">
        <f t="shared" si="4"/>
        <v>0.1</v>
      </c>
      <c r="K41" s="1">
        <f t="shared" si="5"/>
        <v>6.0790273556231005E-2</v>
      </c>
      <c r="L41" s="1">
        <f t="shared" si="6"/>
        <v>0.30000000000000071</v>
      </c>
      <c r="M41" s="1">
        <f t="shared" si="7"/>
        <v>8.5970429323592404E-2</v>
      </c>
      <c r="N41" s="1">
        <f t="shared" si="8"/>
        <v>3.4895719651556205</v>
      </c>
      <c r="O41" t="s">
        <v>47</v>
      </c>
    </row>
    <row r="42" spans="1:15" x14ac:dyDescent="0.35">
      <c r="A42" s="12">
        <v>31</v>
      </c>
      <c r="B42" s="11" t="s">
        <v>53</v>
      </c>
      <c r="C42" s="10">
        <v>9.1</v>
      </c>
      <c r="D42" s="9" t="s">
        <v>38</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9.1</v>
      </c>
      <c r="H42">
        <f t="shared" ref="H42:H62" si="11">LEN(TRIM(D42))</f>
        <v>6</v>
      </c>
      <c r="I42" t="str">
        <f t="shared" ref="I42:I73" si="12">IF(H42&gt;=3,MID(TRIM(D42),1,3),"NO")</f>
        <v>+/-</v>
      </c>
      <c r="J42" t="str">
        <f t="shared" ref="J42:J73" si="13">IF(TRIM(I42)="+/-",MID(TRIM(D42),4,H42-3),D42)</f>
        <v>0.2</v>
      </c>
      <c r="K42" s="1">
        <f t="shared" ref="K42:K73" si="14">IF(TRIM(J42)="*****",0,IF(ISERROR(VALUE(J42)),"NA",VALUE(J42/$I$4)))</f>
        <v>0.12158054711246201</v>
      </c>
      <c r="L42" s="1">
        <f t="shared" ref="L42:L62" si="15">IF(AND(ISNUMBER(G42),ISNUMBER($I$6)),$I$6-G42,"N/A")</f>
        <v>0.30000000000000071</v>
      </c>
      <c r="M42" s="1">
        <f t="shared" ref="M42:M62" si="16">IF(AND(ISNUMBER(K42),ISNUMBER($I$7)),SQRT(K42^2+($I$7)^2),"N/A")</f>
        <v>0.1359311840425404</v>
      </c>
      <c r="N42" s="1">
        <f t="shared" ref="N42:N73" si="17">IF(AND(ISNUMBER(L42),ISNUMBER(M42),M42&lt;&gt;0),L42/M42,"NA")</f>
        <v>2.2069990937922976</v>
      </c>
      <c r="O42" t="s">
        <v>36</v>
      </c>
    </row>
    <row r="43" spans="1:15" x14ac:dyDescent="0.35">
      <c r="A43" s="12">
        <v>33</v>
      </c>
      <c r="B43" s="11" t="s">
        <v>44</v>
      </c>
      <c r="C43" s="10">
        <v>9</v>
      </c>
      <c r="D43" s="9" t="s">
        <v>30</v>
      </c>
      <c r="E43" s="8" t="str">
        <f t="shared" si="9"/>
        <v>Not Significantly Different</v>
      </c>
      <c r="G43">
        <f t="shared" si="10"/>
        <v>9</v>
      </c>
      <c r="H43">
        <f t="shared" si="11"/>
        <v>6</v>
      </c>
      <c r="I43" t="str">
        <f t="shared" si="12"/>
        <v>+/-</v>
      </c>
      <c r="J43" t="str">
        <f t="shared" si="13"/>
        <v>0.5</v>
      </c>
      <c r="K43" s="1">
        <f t="shared" si="14"/>
        <v>0.303951367781155</v>
      </c>
      <c r="L43" s="1">
        <f t="shared" si="15"/>
        <v>0.40000000000000036</v>
      </c>
      <c r="M43" s="1">
        <f t="shared" si="16"/>
        <v>0.30997079109986531</v>
      </c>
      <c r="N43" s="1">
        <f t="shared" si="17"/>
        <v>1.2904441692092523</v>
      </c>
      <c r="O43" t="s">
        <v>49</v>
      </c>
    </row>
    <row r="44" spans="1:15" x14ac:dyDescent="0.35">
      <c r="A44" s="12">
        <v>34</v>
      </c>
      <c r="B44" s="11" t="s">
        <v>63</v>
      </c>
      <c r="C44" s="10">
        <v>8.9</v>
      </c>
      <c r="D44" s="9" t="s">
        <v>27</v>
      </c>
      <c r="E44" s="8" t="str">
        <f t="shared" si="9"/>
        <v>Significantly Different</v>
      </c>
      <c r="G44">
        <f t="shared" si="10"/>
        <v>8.9</v>
      </c>
      <c r="H44">
        <f t="shared" si="11"/>
        <v>6</v>
      </c>
      <c r="I44" t="str">
        <f t="shared" si="12"/>
        <v>+/-</v>
      </c>
      <c r="J44" t="str">
        <f t="shared" si="13"/>
        <v>0.3</v>
      </c>
      <c r="K44" s="1">
        <f t="shared" si="14"/>
        <v>0.18237082066869301</v>
      </c>
      <c r="L44" s="1">
        <f t="shared" si="15"/>
        <v>0.5</v>
      </c>
      <c r="M44" s="1">
        <f t="shared" si="16"/>
        <v>0.19223572402239389</v>
      </c>
      <c r="N44" s="1">
        <f t="shared" si="17"/>
        <v>2.6009733754884921</v>
      </c>
      <c r="O44" t="s">
        <v>63</v>
      </c>
    </row>
    <row r="45" spans="1:15" x14ac:dyDescent="0.35">
      <c r="A45" s="12">
        <v>35</v>
      </c>
      <c r="B45" s="11" t="s">
        <v>70</v>
      </c>
      <c r="C45" s="10">
        <v>8.8000000000000007</v>
      </c>
      <c r="D45" s="9" t="s">
        <v>27</v>
      </c>
      <c r="E45" s="8" t="str">
        <f t="shared" si="9"/>
        <v>Significantly Different</v>
      </c>
      <c r="G45">
        <f t="shared" si="10"/>
        <v>8.8000000000000007</v>
      </c>
      <c r="H45">
        <f t="shared" si="11"/>
        <v>6</v>
      </c>
      <c r="I45" t="str">
        <f t="shared" si="12"/>
        <v>+/-</v>
      </c>
      <c r="J45" t="str">
        <f t="shared" si="13"/>
        <v>0.3</v>
      </c>
      <c r="K45" s="1">
        <f t="shared" si="14"/>
        <v>0.18237082066869301</v>
      </c>
      <c r="L45" s="1">
        <f t="shared" si="15"/>
        <v>0.59999999999999964</v>
      </c>
      <c r="M45" s="1">
        <f t="shared" si="16"/>
        <v>0.19223572402239389</v>
      </c>
      <c r="N45" s="1">
        <f t="shared" si="17"/>
        <v>3.1211680505861885</v>
      </c>
      <c r="O45" t="s">
        <v>62</v>
      </c>
    </row>
    <row r="46" spans="1:15" x14ac:dyDescent="0.35">
      <c r="A46" s="12">
        <v>35</v>
      </c>
      <c r="B46" s="11" t="s">
        <v>50</v>
      </c>
      <c r="C46" s="10">
        <v>8.8000000000000007</v>
      </c>
      <c r="D46" s="9" t="s">
        <v>43</v>
      </c>
      <c r="E46" s="8" t="str">
        <f t="shared" si="9"/>
        <v>Significantly Different</v>
      </c>
      <c r="G46">
        <f t="shared" si="10"/>
        <v>8.8000000000000007</v>
      </c>
      <c r="H46">
        <f t="shared" si="11"/>
        <v>6</v>
      </c>
      <c r="I46" t="str">
        <f t="shared" si="12"/>
        <v>+/-</v>
      </c>
      <c r="J46" t="str">
        <f t="shared" si="13"/>
        <v>0.4</v>
      </c>
      <c r="K46" s="1">
        <f t="shared" si="14"/>
        <v>0.24316109422492402</v>
      </c>
      <c r="L46" s="1">
        <f t="shared" si="15"/>
        <v>0.59999999999999964</v>
      </c>
      <c r="M46" s="1">
        <f t="shared" si="16"/>
        <v>0.25064471888253259</v>
      </c>
      <c r="N46" s="1">
        <f t="shared" si="17"/>
        <v>2.3938266191086046</v>
      </c>
      <c r="O46" t="s">
        <v>60</v>
      </c>
    </row>
    <row r="47" spans="1:15" x14ac:dyDescent="0.35">
      <c r="A47" s="12">
        <v>37</v>
      </c>
      <c r="B47" s="11" t="s">
        <v>69</v>
      </c>
      <c r="C47" s="10">
        <v>8.6999999999999993</v>
      </c>
      <c r="D47" s="9" t="s">
        <v>25</v>
      </c>
      <c r="E47" s="8" t="str">
        <f t="shared" si="9"/>
        <v>Not Significantly Different</v>
      </c>
      <c r="G47">
        <f t="shared" si="10"/>
        <v>8.6999999999999993</v>
      </c>
      <c r="H47">
        <f t="shared" si="11"/>
        <v>6</v>
      </c>
      <c r="I47" t="str">
        <f t="shared" si="12"/>
        <v>+/-</v>
      </c>
      <c r="J47" t="str">
        <f t="shared" si="13"/>
        <v>0.7</v>
      </c>
      <c r="K47" s="1">
        <f t="shared" si="14"/>
        <v>0.42553191489361697</v>
      </c>
      <c r="L47" s="1">
        <f t="shared" si="15"/>
        <v>0.70000000000000107</v>
      </c>
      <c r="M47" s="1">
        <f t="shared" si="16"/>
        <v>0.42985214661796195</v>
      </c>
      <c r="N47" s="1">
        <f t="shared" si="17"/>
        <v>1.6284669170726216</v>
      </c>
      <c r="O47" t="s">
        <v>58</v>
      </c>
    </row>
    <row r="48" spans="1:15" x14ac:dyDescent="0.35">
      <c r="A48" s="12">
        <v>38</v>
      </c>
      <c r="B48" s="11" t="s">
        <v>41</v>
      </c>
      <c r="C48" s="10">
        <v>8.4</v>
      </c>
      <c r="D48" s="9" t="s">
        <v>27</v>
      </c>
      <c r="E48" s="8" t="str">
        <f t="shared" si="9"/>
        <v>Significantly Different</v>
      </c>
      <c r="G48">
        <f t="shared" si="10"/>
        <v>8.4</v>
      </c>
      <c r="H48">
        <f t="shared" si="11"/>
        <v>6</v>
      </c>
      <c r="I48" t="str">
        <f t="shared" si="12"/>
        <v>+/-</v>
      </c>
      <c r="J48" t="str">
        <f t="shared" si="13"/>
        <v>0.3</v>
      </c>
      <c r="K48" s="1">
        <f t="shared" si="14"/>
        <v>0.18237082066869301</v>
      </c>
      <c r="L48" s="1">
        <f t="shared" si="15"/>
        <v>1</v>
      </c>
      <c r="M48" s="1">
        <f t="shared" si="16"/>
        <v>0.19223572402239389</v>
      </c>
      <c r="N48" s="1">
        <f t="shared" si="17"/>
        <v>5.2019467509769841</v>
      </c>
      <c r="O48" t="s">
        <v>56</v>
      </c>
    </row>
    <row r="49" spans="1:15" x14ac:dyDescent="0.35">
      <c r="A49" s="12">
        <v>39</v>
      </c>
      <c r="B49" s="11" t="s">
        <v>51</v>
      </c>
      <c r="C49" s="10">
        <v>8.1999999999999993</v>
      </c>
      <c r="D49" s="9" t="s">
        <v>30</v>
      </c>
      <c r="E49" s="8" t="str">
        <f t="shared" si="9"/>
        <v>Significantly Different</v>
      </c>
      <c r="G49">
        <f t="shared" si="10"/>
        <v>8.1999999999999993</v>
      </c>
      <c r="H49">
        <f t="shared" si="11"/>
        <v>6</v>
      </c>
      <c r="I49" t="str">
        <f t="shared" si="12"/>
        <v>+/-</v>
      </c>
      <c r="J49" t="str">
        <f t="shared" si="13"/>
        <v>0.5</v>
      </c>
      <c r="K49" s="1">
        <f t="shared" si="14"/>
        <v>0.303951367781155</v>
      </c>
      <c r="L49" s="1">
        <f t="shared" si="15"/>
        <v>1.2000000000000011</v>
      </c>
      <c r="M49" s="1">
        <f t="shared" si="16"/>
        <v>0.30997079109986531</v>
      </c>
      <c r="N49" s="1">
        <f t="shared" si="17"/>
        <v>3.8713325076277565</v>
      </c>
      <c r="O49" t="s">
        <v>54</v>
      </c>
    </row>
    <row r="50" spans="1:15" x14ac:dyDescent="0.35">
      <c r="A50" s="12">
        <v>39</v>
      </c>
      <c r="B50" s="11" t="s">
        <v>49</v>
      </c>
      <c r="C50" s="10">
        <v>8.1999999999999993</v>
      </c>
      <c r="D50" s="9" t="s">
        <v>38</v>
      </c>
      <c r="E50" s="8" t="str">
        <f t="shared" si="9"/>
        <v>Significantly Different</v>
      </c>
      <c r="G50">
        <f t="shared" si="10"/>
        <v>8.1999999999999993</v>
      </c>
      <c r="H50">
        <f t="shared" si="11"/>
        <v>6</v>
      </c>
      <c r="I50" t="str">
        <f t="shared" si="12"/>
        <v>+/-</v>
      </c>
      <c r="J50" t="str">
        <f t="shared" si="13"/>
        <v>0.2</v>
      </c>
      <c r="K50" s="1">
        <f t="shared" si="14"/>
        <v>0.12158054711246201</v>
      </c>
      <c r="L50" s="1">
        <f t="shared" si="15"/>
        <v>1.2000000000000011</v>
      </c>
      <c r="M50" s="1">
        <f t="shared" si="16"/>
        <v>0.1359311840425404</v>
      </c>
      <c r="N50" s="1">
        <f t="shared" si="17"/>
        <v>8.8279963751691781</v>
      </c>
      <c r="O50" t="s">
        <v>52</v>
      </c>
    </row>
    <row r="51" spans="1:15" x14ac:dyDescent="0.35">
      <c r="A51" s="12">
        <v>39</v>
      </c>
      <c r="B51" s="11" t="s">
        <v>54</v>
      </c>
      <c r="C51" s="10">
        <v>8.1999999999999993</v>
      </c>
      <c r="D51" s="9" t="s">
        <v>38</v>
      </c>
      <c r="E51" s="8" t="str">
        <f t="shared" si="9"/>
        <v>Significantly Different</v>
      </c>
      <c r="G51">
        <f t="shared" si="10"/>
        <v>8.1999999999999993</v>
      </c>
      <c r="H51">
        <f t="shared" si="11"/>
        <v>6</v>
      </c>
      <c r="I51" t="str">
        <f t="shared" si="12"/>
        <v>+/-</v>
      </c>
      <c r="J51" t="str">
        <f t="shared" si="13"/>
        <v>0.2</v>
      </c>
      <c r="K51" s="1">
        <f t="shared" si="14"/>
        <v>0.12158054711246201</v>
      </c>
      <c r="L51" s="1">
        <f t="shared" si="15"/>
        <v>1.2000000000000011</v>
      </c>
      <c r="M51" s="1">
        <f t="shared" si="16"/>
        <v>0.1359311840425404</v>
      </c>
      <c r="N51" s="1">
        <f t="shared" si="17"/>
        <v>8.8279963751691781</v>
      </c>
      <c r="O51" t="s">
        <v>50</v>
      </c>
    </row>
    <row r="52" spans="1:15" x14ac:dyDescent="0.35">
      <c r="A52" s="12">
        <v>42</v>
      </c>
      <c r="B52" s="11" t="s">
        <v>36</v>
      </c>
      <c r="C52" s="10">
        <v>7.9</v>
      </c>
      <c r="D52" s="9" t="s">
        <v>109</v>
      </c>
      <c r="E52" s="8" t="str">
        <f t="shared" si="9"/>
        <v>Significantly Different</v>
      </c>
      <c r="G52">
        <f t="shared" si="10"/>
        <v>7.9</v>
      </c>
      <c r="H52">
        <f t="shared" si="11"/>
        <v>6</v>
      </c>
      <c r="I52" t="str">
        <f t="shared" si="12"/>
        <v>+/-</v>
      </c>
      <c r="J52" t="str">
        <f t="shared" si="13"/>
        <v>0.6</v>
      </c>
      <c r="K52" s="1">
        <f t="shared" si="14"/>
        <v>0.36474164133738601</v>
      </c>
      <c r="L52" s="1">
        <f t="shared" si="15"/>
        <v>1.5</v>
      </c>
      <c r="M52" s="1">
        <f t="shared" si="16"/>
        <v>0.36977279819442066</v>
      </c>
      <c r="N52" s="1">
        <f t="shared" si="17"/>
        <v>4.0565450117596908</v>
      </c>
      <c r="O52" t="s">
        <v>48</v>
      </c>
    </row>
    <row r="53" spans="1:15" x14ac:dyDescent="0.35">
      <c r="A53" s="12">
        <v>43</v>
      </c>
      <c r="B53" s="11" t="s">
        <v>32</v>
      </c>
      <c r="C53" s="10">
        <v>7.7</v>
      </c>
      <c r="D53" s="9" t="s">
        <v>30</v>
      </c>
      <c r="E53" s="8" t="str">
        <f t="shared" si="9"/>
        <v>Significantly Different</v>
      </c>
      <c r="G53">
        <f t="shared" si="10"/>
        <v>7.7</v>
      </c>
      <c r="H53">
        <f t="shared" si="11"/>
        <v>6</v>
      </c>
      <c r="I53" t="str">
        <f t="shared" si="12"/>
        <v>+/-</v>
      </c>
      <c r="J53" t="str">
        <f t="shared" si="13"/>
        <v>0.5</v>
      </c>
      <c r="K53" s="1">
        <f t="shared" si="14"/>
        <v>0.303951367781155</v>
      </c>
      <c r="L53" s="1">
        <f t="shared" si="15"/>
        <v>1.7000000000000002</v>
      </c>
      <c r="M53" s="1">
        <f t="shared" si="16"/>
        <v>0.30997079109986531</v>
      </c>
      <c r="N53" s="1">
        <f t="shared" si="17"/>
        <v>5.4843877191393178</v>
      </c>
      <c r="O53" t="s">
        <v>46</v>
      </c>
    </row>
    <row r="54" spans="1:15" x14ac:dyDescent="0.35">
      <c r="A54" s="12">
        <v>44</v>
      </c>
      <c r="B54" s="11" t="s">
        <v>28</v>
      </c>
      <c r="C54" s="10">
        <v>7.5</v>
      </c>
      <c r="D54" s="9" t="s">
        <v>109</v>
      </c>
      <c r="E54" s="8" t="str">
        <f t="shared" si="9"/>
        <v>Significantly Different</v>
      </c>
      <c r="G54">
        <f t="shared" si="10"/>
        <v>7.5</v>
      </c>
      <c r="H54">
        <f t="shared" si="11"/>
        <v>6</v>
      </c>
      <c r="I54" t="str">
        <f t="shared" si="12"/>
        <v>+/-</v>
      </c>
      <c r="J54" t="str">
        <f t="shared" si="13"/>
        <v>0.6</v>
      </c>
      <c r="K54" s="1">
        <f t="shared" si="14"/>
        <v>0.36474164133738601</v>
      </c>
      <c r="L54" s="1">
        <f t="shared" si="15"/>
        <v>1.9000000000000004</v>
      </c>
      <c r="M54" s="1">
        <f t="shared" si="16"/>
        <v>0.36977279819442066</v>
      </c>
      <c r="N54" s="1">
        <f t="shared" si="17"/>
        <v>5.138290348228943</v>
      </c>
      <c r="O54" t="s">
        <v>39</v>
      </c>
    </row>
    <row r="55" spans="1:15" x14ac:dyDescent="0.35">
      <c r="A55" s="12">
        <v>45</v>
      </c>
      <c r="B55" s="11" t="s">
        <v>40</v>
      </c>
      <c r="C55" s="10">
        <v>7.1</v>
      </c>
      <c r="D55" s="9" t="s">
        <v>109</v>
      </c>
      <c r="E55" s="8" t="str">
        <f t="shared" si="9"/>
        <v>Significantly Different</v>
      </c>
      <c r="G55">
        <f t="shared" si="10"/>
        <v>7.1</v>
      </c>
      <c r="H55">
        <f t="shared" si="11"/>
        <v>6</v>
      </c>
      <c r="I55" t="str">
        <f t="shared" si="12"/>
        <v>+/-</v>
      </c>
      <c r="J55" t="str">
        <f t="shared" si="13"/>
        <v>0.6</v>
      </c>
      <c r="K55" s="1">
        <f t="shared" si="14"/>
        <v>0.36474164133738601</v>
      </c>
      <c r="L55" s="1">
        <f t="shared" si="15"/>
        <v>2.3000000000000007</v>
      </c>
      <c r="M55" s="1">
        <f t="shared" si="16"/>
        <v>0.36977279819442066</v>
      </c>
      <c r="N55" s="1">
        <f t="shared" si="17"/>
        <v>6.2200356846981943</v>
      </c>
      <c r="O55" t="s">
        <v>42</v>
      </c>
    </row>
    <row r="56" spans="1:15" x14ac:dyDescent="0.35">
      <c r="A56" s="12">
        <v>46</v>
      </c>
      <c r="B56" s="11" t="s">
        <v>76</v>
      </c>
      <c r="C56" s="10">
        <v>7</v>
      </c>
      <c r="D56" s="9" t="s">
        <v>30</v>
      </c>
      <c r="E56" s="8" t="str">
        <f t="shared" si="9"/>
        <v>Significantly Different</v>
      </c>
      <c r="G56">
        <f t="shared" si="10"/>
        <v>7</v>
      </c>
      <c r="H56">
        <f t="shared" si="11"/>
        <v>6</v>
      </c>
      <c r="I56" t="str">
        <f t="shared" si="12"/>
        <v>+/-</v>
      </c>
      <c r="J56" t="str">
        <f t="shared" si="13"/>
        <v>0.5</v>
      </c>
      <c r="K56" s="1">
        <f t="shared" si="14"/>
        <v>0.303951367781155</v>
      </c>
      <c r="L56" s="1">
        <f t="shared" si="15"/>
        <v>2.4000000000000004</v>
      </c>
      <c r="M56" s="1">
        <f t="shared" si="16"/>
        <v>0.30997079109986531</v>
      </c>
      <c r="N56" s="1">
        <f t="shared" si="17"/>
        <v>7.7426650152555077</v>
      </c>
      <c r="O56" t="s">
        <v>40</v>
      </c>
    </row>
    <row r="57" spans="1:15" x14ac:dyDescent="0.35">
      <c r="A57" s="12">
        <v>47</v>
      </c>
      <c r="B57" s="11" t="s">
        <v>47</v>
      </c>
      <c r="C57" s="10">
        <v>6.9</v>
      </c>
      <c r="D57" s="9" t="s">
        <v>27</v>
      </c>
      <c r="E57" s="8" t="str">
        <f t="shared" si="9"/>
        <v>Significantly Different</v>
      </c>
      <c r="G57">
        <f t="shared" si="10"/>
        <v>6.9</v>
      </c>
      <c r="H57">
        <f t="shared" si="11"/>
        <v>6</v>
      </c>
      <c r="I57" t="str">
        <f t="shared" si="12"/>
        <v>+/-</v>
      </c>
      <c r="J57" t="str">
        <f t="shared" si="13"/>
        <v>0.3</v>
      </c>
      <c r="K57" s="1">
        <f t="shared" si="14"/>
        <v>0.18237082066869301</v>
      </c>
      <c r="L57" s="1">
        <f t="shared" si="15"/>
        <v>2.5</v>
      </c>
      <c r="M57" s="1">
        <f t="shared" si="16"/>
        <v>0.19223572402239389</v>
      </c>
      <c r="N57" s="1">
        <f t="shared" si="17"/>
        <v>13.00486687744246</v>
      </c>
      <c r="O57" t="s">
        <v>37</v>
      </c>
    </row>
    <row r="58" spans="1:15" x14ac:dyDescent="0.35">
      <c r="A58" s="12">
        <v>48</v>
      </c>
      <c r="B58" s="11" t="s">
        <v>65</v>
      </c>
      <c r="C58" s="10">
        <v>6.8</v>
      </c>
      <c r="D58" s="9" t="s">
        <v>43</v>
      </c>
      <c r="E58" s="8" t="str">
        <f t="shared" si="9"/>
        <v>Significantly Different</v>
      </c>
      <c r="G58">
        <f t="shared" si="10"/>
        <v>6.8</v>
      </c>
      <c r="H58">
        <f t="shared" si="11"/>
        <v>6</v>
      </c>
      <c r="I58" t="str">
        <f t="shared" si="12"/>
        <v>+/-</v>
      </c>
      <c r="J58" t="str">
        <f t="shared" si="13"/>
        <v>0.4</v>
      </c>
      <c r="K58" s="1">
        <f t="shared" si="14"/>
        <v>0.24316109422492402</v>
      </c>
      <c r="L58" s="1">
        <f t="shared" si="15"/>
        <v>2.6000000000000005</v>
      </c>
      <c r="M58" s="1">
        <f t="shared" si="16"/>
        <v>0.25064471888253259</v>
      </c>
      <c r="N58" s="1">
        <f t="shared" si="17"/>
        <v>10.373248682803961</v>
      </c>
      <c r="O58" t="s">
        <v>35</v>
      </c>
    </row>
    <row r="59" spans="1:15" x14ac:dyDescent="0.35">
      <c r="A59" s="12">
        <v>49</v>
      </c>
      <c r="B59" s="11" t="s">
        <v>66</v>
      </c>
      <c r="C59" s="10">
        <v>6.3</v>
      </c>
      <c r="D59" s="9" t="s">
        <v>30</v>
      </c>
      <c r="E59" s="8" t="str">
        <f t="shared" si="9"/>
        <v>Significantly Different</v>
      </c>
      <c r="G59">
        <f t="shared" si="10"/>
        <v>6.3</v>
      </c>
      <c r="H59">
        <f t="shared" si="11"/>
        <v>6</v>
      </c>
      <c r="I59" t="str">
        <f t="shared" si="12"/>
        <v>+/-</v>
      </c>
      <c r="J59" t="str">
        <f t="shared" si="13"/>
        <v>0.5</v>
      </c>
      <c r="K59" s="1">
        <f t="shared" si="14"/>
        <v>0.303951367781155</v>
      </c>
      <c r="L59" s="1">
        <f t="shared" si="15"/>
        <v>3.1000000000000005</v>
      </c>
      <c r="M59" s="1">
        <f t="shared" si="16"/>
        <v>0.30997079109986531</v>
      </c>
      <c r="N59" s="1">
        <f t="shared" si="17"/>
        <v>10.000942311371697</v>
      </c>
      <c r="O59" t="s">
        <v>32</v>
      </c>
    </row>
    <row r="60" spans="1:15" x14ac:dyDescent="0.35">
      <c r="A60" s="12">
        <v>50</v>
      </c>
      <c r="B60" s="11" t="s">
        <v>52</v>
      </c>
      <c r="C60" s="10">
        <v>6.2</v>
      </c>
      <c r="D60" s="9" t="s">
        <v>25</v>
      </c>
      <c r="E60" s="8" t="str">
        <f t="shared" si="9"/>
        <v>Significantly Different</v>
      </c>
      <c r="G60">
        <f t="shared" si="10"/>
        <v>6.2</v>
      </c>
      <c r="H60">
        <f t="shared" si="11"/>
        <v>6</v>
      </c>
      <c r="I60" t="str">
        <f t="shared" si="12"/>
        <v>+/-</v>
      </c>
      <c r="J60" t="str">
        <f t="shared" si="13"/>
        <v>0.7</v>
      </c>
      <c r="K60" s="1">
        <f t="shared" si="14"/>
        <v>0.42553191489361697</v>
      </c>
      <c r="L60" s="1">
        <f t="shared" si="15"/>
        <v>3.2</v>
      </c>
      <c r="M60" s="1">
        <f t="shared" si="16"/>
        <v>0.42985214661796195</v>
      </c>
      <c r="N60" s="1">
        <f t="shared" si="17"/>
        <v>7.4444201923319744</v>
      </c>
      <c r="O60" t="s">
        <v>29</v>
      </c>
    </row>
    <row r="61" spans="1:15" x14ac:dyDescent="0.35">
      <c r="A61" s="12">
        <v>51</v>
      </c>
      <c r="B61" s="11" t="s">
        <v>61</v>
      </c>
      <c r="C61" s="10">
        <v>5.7</v>
      </c>
      <c r="D61" s="9" t="s">
        <v>109</v>
      </c>
      <c r="E61" s="8" t="str">
        <f t="shared" si="9"/>
        <v>Significantly Different</v>
      </c>
      <c r="G61">
        <f t="shared" si="10"/>
        <v>5.7</v>
      </c>
      <c r="H61">
        <f t="shared" si="11"/>
        <v>6</v>
      </c>
      <c r="I61" t="str">
        <f t="shared" si="12"/>
        <v>+/-</v>
      </c>
      <c r="J61" t="str">
        <f t="shared" si="13"/>
        <v>0.6</v>
      </c>
      <c r="K61" s="1">
        <f t="shared" si="14"/>
        <v>0.36474164133738601</v>
      </c>
      <c r="L61" s="1">
        <f t="shared" si="15"/>
        <v>3.7</v>
      </c>
      <c r="M61" s="1">
        <f t="shared" si="16"/>
        <v>0.36977279819442066</v>
      </c>
      <c r="N61" s="1">
        <f t="shared" si="17"/>
        <v>10.006144362340571</v>
      </c>
      <c r="O61" t="s">
        <v>26</v>
      </c>
    </row>
    <row r="62" spans="1:15" ht="15" thickBot="1" x14ac:dyDescent="0.4">
      <c r="A62" s="7"/>
      <c r="B62" s="6" t="s">
        <v>24</v>
      </c>
      <c r="C62" s="5">
        <v>4.9000000000000004</v>
      </c>
      <c r="D62" s="4" t="s">
        <v>27</v>
      </c>
      <c r="E62" s="3" t="str">
        <f t="shared" si="9"/>
        <v>Significantly Different</v>
      </c>
      <c r="G62">
        <f t="shared" si="10"/>
        <v>4.9000000000000004</v>
      </c>
      <c r="H62">
        <f t="shared" si="11"/>
        <v>6</v>
      </c>
      <c r="I62" t="str">
        <f t="shared" si="12"/>
        <v>+/-</v>
      </c>
      <c r="J62" t="str">
        <f t="shared" si="13"/>
        <v>0.3</v>
      </c>
      <c r="K62" s="1">
        <f t="shared" si="14"/>
        <v>0.18237082066869301</v>
      </c>
      <c r="L62" s="1">
        <f t="shared" si="15"/>
        <v>4.5</v>
      </c>
      <c r="M62" s="1">
        <f t="shared" si="16"/>
        <v>0.19223572402239389</v>
      </c>
      <c r="N62" s="1">
        <f t="shared" si="17"/>
        <v>23.408760379396426</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364" priority="1" operator="equal">
      <formula>"OTHER ERROR"</formula>
    </cfRule>
    <cfRule type="cellIs" dxfId="363" priority="2" operator="equal">
      <formula>"Statistical Test not applicable"</formula>
    </cfRule>
    <cfRule type="cellIs" dxfId="362" priority="3" operator="equal">
      <formula>"Geography Selected"</formula>
    </cfRule>
  </conditionalFormatting>
  <conditionalFormatting sqref="E10:J62">
    <cfRule type="cellIs" dxfId="361" priority="4" operator="equal">
      <formula>"Not Significantly Different"</formula>
    </cfRule>
  </conditionalFormatting>
  <conditionalFormatting sqref="F10:J62">
    <cfRule type="cellIs" dxfId="36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30F6FED9-6EB1-4076-B477-EE62B7D7FF37}">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C767ABB1-5320-490D-ACEE-617D45B534E3}"/>
    <hyperlink ref="A68" r:id="rId2" xr:uid="{B7FC1327-22EA-4634-B8C9-06FDF048A68C}"/>
    <hyperlink ref="A66" r:id="rId3" xr:uid="{E06F8B28-8ED8-4D60-9BF2-489658C58D0C}"/>
    <hyperlink ref="A67" r:id="rId4" xr:uid="{7FD81772-D89C-41DE-90BD-566D3AE8726A}"/>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462A4-2CB5-4733-81D3-CAA68464F288}">
  <dimension ref="A1:A20"/>
  <sheetViews>
    <sheetView workbookViewId="0"/>
  </sheetViews>
  <sheetFormatPr defaultColWidth="9.1796875" defaultRowHeight="14.5" x14ac:dyDescent="0.35"/>
  <cols>
    <col min="1" max="1" width="100.1796875" style="2" customWidth="1"/>
  </cols>
  <sheetData>
    <row r="1" spans="1:1" x14ac:dyDescent="0.35">
      <c r="A1" s="52" t="s">
        <v>828</v>
      </c>
    </row>
    <row r="2" spans="1:1" ht="72.5" x14ac:dyDescent="0.35">
      <c r="A2" s="53" t="s">
        <v>829</v>
      </c>
    </row>
    <row r="3" spans="1:1" x14ac:dyDescent="0.35">
      <c r="A3" s="54"/>
    </row>
    <row r="4" spans="1:1" x14ac:dyDescent="0.35">
      <c r="A4" s="52" t="s">
        <v>830</v>
      </c>
    </row>
    <row r="5" spans="1:1" x14ac:dyDescent="0.35">
      <c r="A5" s="55" t="s">
        <v>831</v>
      </c>
    </row>
    <row r="6" spans="1:1" x14ac:dyDescent="0.35">
      <c r="A6" s="54"/>
    </row>
    <row r="7" spans="1:1" x14ac:dyDescent="0.35">
      <c r="A7" s="52" t="s">
        <v>832</v>
      </c>
    </row>
    <row r="8" spans="1:1" x14ac:dyDescent="0.35">
      <c r="A8" s="55" t="s">
        <v>833</v>
      </c>
    </row>
    <row r="9" spans="1:1" x14ac:dyDescent="0.35">
      <c r="A9" s="54"/>
    </row>
    <row r="10" spans="1:1" x14ac:dyDescent="0.35">
      <c r="A10" s="52" t="s">
        <v>834</v>
      </c>
    </row>
    <row r="11" spans="1:1" x14ac:dyDescent="0.35">
      <c r="A11" s="55" t="s">
        <v>835</v>
      </c>
    </row>
    <row r="12" spans="1:1" x14ac:dyDescent="0.35">
      <c r="A12" s="54"/>
    </row>
    <row r="13" spans="1:1" x14ac:dyDescent="0.35">
      <c r="A13" s="52" t="s">
        <v>836</v>
      </c>
    </row>
    <row r="14" spans="1:1" x14ac:dyDescent="0.35">
      <c r="A14" s="55" t="s">
        <v>837</v>
      </c>
    </row>
    <row r="15" spans="1:1" x14ac:dyDescent="0.35">
      <c r="A15" s="55"/>
    </row>
    <row r="16" spans="1:1" x14ac:dyDescent="0.35">
      <c r="A16" s="52" t="s">
        <v>838</v>
      </c>
    </row>
    <row r="17" spans="1:1" ht="130.5" x14ac:dyDescent="0.35">
      <c r="A17" s="54" t="s">
        <v>839</v>
      </c>
    </row>
    <row r="18" spans="1:1" x14ac:dyDescent="0.35">
      <c r="A18" s="54"/>
    </row>
    <row r="19" spans="1:1" x14ac:dyDescent="0.35">
      <c r="A19" s="54" t="s">
        <v>840</v>
      </c>
    </row>
    <row r="20" spans="1:1" x14ac:dyDescent="0.35">
      <c r="A20" s="55" t="s">
        <v>841</v>
      </c>
    </row>
  </sheetData>
  <hyperlinks>
    <hyperlink ref="A5" r:id="rId1" xr:uid="{9D85C036-0B0E-4DA4-9474-A8B9F30B1ED7}"/>
    <hyperlink ref="A20" r:id="rId2" xr:uid="{B90EF507-072F-4926-85DB-2C1A6B3C3BB3}"/>
    <hyperlink ref="A8" r:id="rId3" xr:uid="{50AAE226-2927-4034-B1BC-DACE410E0BC3}"/>
    <hyperlink ref="A11" r:id="rId4" xr:uid="{88896E88-5DD1-466A-B32D-B63DD7E77784}"/>
    <hyperlink ref="A14" r:id="rId5" xr:uid="{3EB12529-471E-4968-B1B8-8646100C4E57}"/>
  </hyperlinks>
  <pageMargins left="0.7" right="0.7" top="0.75" bottom="0.75" header="0.3" footer="0.3"/>
  <pageSetup orientation="portrait" r:id="rId6"/>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6124C-155F-4360-84E2-87A49ED7B26B}">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190</v>
      </c>
    </row>
    <row r="2" spans="1:16" x14ac:dyDescent="0.35">
      <c r="A2" s="26" t="s">
        <v>106</v>
      </c>
      <c r="B2" t="s">
        <v>189</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2.5</v>
      </c>
      <c r="C6" t="s">
        <v>100</v>
      </c>
      <c r="H6" s="14" t="s">
        <v>99</v>
      </c>
      <c r="I6">
        <f>VLOOKUP($B$4,$B$9:$K$62,6,FALSE)</f>
        <v>2.5</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2.5</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2.5</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31</v>
      </c>
      <c r="C11" s="10">
        <v>9.8000000000000007</v>
      </c>
      <c r="D11" s="13" t="s">
        <v>121</v>
      </c>
      <c r="E11" s="8" t="str">
        <f t="shared" si="0"/>
        <v>Significantly Different</v>
      </c>
      <c r="G11">
        <f t="shared" si="1"/>
        <v>9.8000000000000007</v>
      </c>
      <c r="H11">
        <f t="shared" si="2"/>
        <v>6</v>
      </c>
      <c r="I11" t="str">
        <f t="shared" si="3"/>
        <v>+/-</v>
      </c>
      <c r="J11" t="str">
        <f t="shared" si="4"/>
        <v>0.8</v>
      </c>
      <c r="K11" s="1">
        <f t="shared" si="5"/>
        <v>0.48632218844984804</v>
      </c>
      <c r="L11" s="1">
        <f t="shared" si="6"/>
        <v>-7.3000000000000007</v>
      </c>
      <c r="M11" s="1">
        <f t="shared" si="7"/>
        <v>0.49010685399991183</v>
      </c>
      <c r="N11" s="1">
        <f t="shared" si="8"/>
        <v>-14.894711103145099</v>
      </c>
      <c r="O11" t="s">
        <v>67</v>
      </c>
    </row>
    <row r="12" spans="1:16" x14ac:dyDescent="0.35">
      <c r="A12" s="12">
        <v>2</v>
      </c>
      <c r="B12" s="11" t="s">
        <v>59</v>
      </c>
      <c r="C12" s="10">
        <v>5.0999999999999996</v>
      </c>
      <c r="D12" s="9" t="s">
        <v>121</v>
      </c>
      <c r="E12" s="8" t="str">
        <f t="shared" si="0"/>
        <v>Significantly Different</v>
      </c>
      <c r="G12">
        <f t="shared" si="1"/>
        <v>5.0999999999999996</v>
      </c>
      <c r="H12">
        <f t="shared" si="2"/>
        <v>6</v>
      </c>
      <c r="I12" t="str">
        <f t="shared" si="3"/>
        <v>+/-</v>
      </c>
      <c r="J12" t="str">
        <f t="shared" si="4"/>
        <v>0.8</v>
      </c>
      <c r="K12" s="1">
        <f t="shared" si="5"/>
        <v>0.48632218844984804</v>
      </c>
      <c r="L12" s="1">
        <f t="shared" si="6"/>
        <v>-2.5999999999999996</v>
      </c>
      <c r="M12" s="1">
        <f t="shared" si="7"/>
        <v>0.49010685399991183</v>
      </c>
      <c r="N12" s="1">
        <f t="shared" si="8"/>
        <v>-5.3049655983804449</v>
      </c>
      <c r="O12" t="s">
        <v>59</v>
      </c>
    </row>
    <row r="13" spans="1:16" x14ac:dyDescent="0.35">
      <c r="A13" s="12">
        <v>3</v>
      </c>
      <c r="B13" s="11" t="s">
        <v>26</v>
      </c>
      <c r="C13" s="10">
        <v>5</v>
      </c>
      <c r="D13" s="9" t="s">
        <v>25</v>
      </c>
      <c r="E13" s="8" t="str">
        <f t="shared" si="0"/>
        <v>Significantly Different</v>
      </c>
      <c r="G13">
        <f t="shared" si="1"/>
        <v>5</v>
      </c>
      <c r="H13">
        <f t="shared" si="2"/>
        <v>6</v>
      </c>
      <c r="I13" t="str">
        <f t="shared" si="3"/>
        <v>+/-</v>
      </c>
      <c r="J13" t="str">
        <f t="shared" si="4"/>
        <v>0.7</v>
      </c>
      <c r="K13" s="1">
        <f t="shared" si="5"/>
        <v>0.42553191489361697</v>
      </c>
      <c r="L13" s="1">
        <f t="shared" si="6"/>
        <v>-2.5</v>
      </c>
      <c r="M13" s="1">
        <f t="shared" si="7"/>
        <v>0.42985214661796195</v>
      </c>
      <c r="N13" s="1">
        <f t="shared" si="8"/>
        <v>-5.8159532752593543</v>
      </c>
      <c r="O13" t="s">
        <v>57</v>
      </c>
    </row>
    <row r="14" spans="1:16" x14ac:dyDescent="0.35">
      <c r="A14" s="12">
        <v>4</v>
      </c>
      <c r="B14" s="11" t="s">
        <v>61</v>
      </c>
      <c r="C14" s="10">
        <v>4.5999999999999996</v>
      </c>
      <c r="D14" s="9" t="s">
        <v>30</v>
      </c>
      <c r="E14" s="8" t="str">
        <f t="shared" si="0"/>
        <v>Significantly Different</v>
      </c>
      <c r="G14">
        <f t="shared" si="1"/>
        <v>4.5999999999999996</v>
      </c>
      <c r="H14">
        <f t="shared" si="2"/>
        <v>6</v>
      </c>
      <c r="I14" t="str">
        <f t="shared" si="3"/>
        <v>+/-</v>
      </c>
      <c r="J14" t="str">
        <f t="shared" si="4"/>
        <v>0.5</v>
      </c>
      <c r="K14" s="1">
        <f t="shared" si="5"/>
        <v>0.303951367781155</v>
      </c>
      <c r="L14" s="1">
        <f t="shared" si="6"/>
        <v>-2.0999999999999996</v>
      </c>
      <c r="M14" s="1">
        <f t="shared" si="7"/>
        <v>0.30997079109986531</v>
      </c>
      <c r="N14" s="1">
        <f t="shared" si="8"/>
        <v>-6.774831888348567</v>
      </c>
      <c r="O14" t="s">
        <v>72</v>
      </c>
    </row>
    <row r="15" spans="1:16" x14ac:dyDescent="0.35">
      <c r="A15" s="12">
        <v>4</v>
      </c>
      <c r="B15" s="11" t="s">
        <v>81</v>
      </c>
      <c r="C15" s="10">
        <v>4.5999999999999996</v>
      </c>
      <c r="D15" s="9" t="s">
        <v>43</v>
      </c>
      <c r="E15" s="8" t="str">
        <f t="shared" si="0"/>
        <v>Significantly Different</v>
      </c>
      <c r="G15">
        <f t="shared" si="1"/>
        <v>4.5999999999999996</v>
      </c>
      <c r="H15">
        <f t="shared" si="2"/>
        <v>6</v>
      </c>
      <c r="I15" t="str">
        <f t="shared" si="3"/>
        <v>+/-</v>
      </c>
      <c r="J15" t="str">
        <f t="shared" si="4"/>
        <v>0.4</v>
      </c>
      <c r="K15" s="1">
        <f t="shared" si="5"/>
        <v>0.24316109422492402</v>
      </c>
      <c r="L15" s="1">
        <f t="shared" si="6"/>
        <v>-2.0999999999999996</v>
      </c>
      <c r="M15" s="1">
        <f t="shared" si="7"/>
        <v>0.25064471888253259</v>
      </c>
      <c r="N15" s="1">
        <f t="shared" si="8"/>
        <v>-8.3783931668801195</v>
      </c>
      <c r="O15" t="s">
        <v>34</v>
      </c>
    </row>
    <row r="16" spans="1:16" x14ac:dyDescent="0.35">
      <c r="A16" s="12">
        <v>4</v>
      </c>
      <c r="B16" s="11" t="s">
        <v>62</v>
      </c>
      <c r="C16" s="10">
        <v>4.5999999999999996</v>
      </c>
      <c r="D16" s="9" t="s">
        <v>109</v>
      </c>
      <c r="E16" s="8" t="str">
        <f t="shared" si="0"/>
        <v>Significantly Different</v>
      </c>
      <c r="G16">
        <f t="shared" si="1"/>
        <v>4.5999999999999996</v>
      </c>
      <c r="H16">
        <f t="shared" si="2"/>
        <v>6</v>
      </c>
      <c r="I16" t="str">
        <f t="shared" si="3"/>
        <v>+/-</v>
      </c>
      <c r="J16" t="str">
        <f t="shared" si="4"/>
        <v>0.6</v>
      </c>
      <c r="K16" s="1">
        <f t="shared" si="5"/>
        <v>0.36474164133738601</v>
      </c>
      <c r="L16" s="1">
        <f t="shared" si="6"/>
        <v>-2.0999999999999996</v>
      </c>
      <c r="M16" s="1">
        <f t="shared" si="7"/>
        <v>0.36977279819442066</v>
      </c>
      <c r="N16" s="1">
        <f t="shared" si="8"/>
        <v>-5.6791630164635665</v>
      </c>
      <c r="O16" t="s">
        <v>73</v>
      </c>
    </row>
    <row r="17" spans="1:15" x14ac:dyDescent="0.35">
      <c r="A17" s="12">
        <v>7</v>
      </c>
      <c r="B17" s="11" t="s">
        <v>69</v>
      </c>
      <c r="C17" s="10">
        <v>4.3</v>
      </c>
      <c r="D17" s="9" t="s">
        <v>43</v>
      </c>
      <c r="E17" s="8" t="str">
        <f t="shared" si="0"/>
        <v>Significantly Different</v>
      </c>
      <c r="G17">
        <f t="shared" si="1"/>
        <v>4.3</v>
      </c>
      <c r="H17">
        <f t="shared" si="2"/>
        <v>6</v>
      </c>
      <c r="I17" t="str">
        <f t="shared" si="3"/>
        <v>+/-</v>
      </c>
      <c r="J17" t="str">
        <f t="shared" si="4"/>
        <v>0.4</v>
      </c>
      <c r="K17" s="1">
        <f t="shared" si="5"/>
        <v>0.24316109422492402</v>
      </c>
      <c r="L17" s="1">
        <f t="shared" si="6"/>
        <v>-1.7999999999999998</v>
      </c>
      <c r="M17" s="1">
        <f t="shared" si="7"/>
        <v>0.25064471888253259</v>
      </c>
      <c r="N17" s="1">
        <f t="shared" si="8"/>
        <v>-7.1814798573258178</v>
      </c>
      <c r="O17" t="s">
        <v>65</v>
      </c>
    </row>
    <row r="18" spans="1:15" x14ac:dyDescent="0.35">
      <c r="A18" s="12">
        <v>8</v>
      </c>
      <c r="B18" s="11" t="s">
        <v>50</v>
      </c>
      <c r="C18" s="10">
        <v>4.2</v>
      </c>
      <c r="D18" s="9" t="s">
        <v>27</v>
      </c>
      <c r="E18" s="8" t="str">
        <f t="shared" si="0"/>
        <v>Significantly Different</v>
      </c>
      <c r="G18">
        <f t="shared" si="1"/>
        <v>4.2</v>
      </c>
      <c r="H18">
        <f t="shared" si="2"/>
        <v>6</v>
      </c>
      <c r="I18" t="str">
        <f t="shared" si="3"/>
        <v>+/-</v>
      </c>
      <c r="J18" t="str">
        <f t="shared" si="4"/>
        <v>0.3</v>
      </c>
      <c r="K18" s="1">
        <f t="shared" si="5"/>
        <v>0.18237082066869301</v>
      </c>
      <c r="L18" s="1">
        <f t="shared" si="6"/>
        <v>-1.7000000000000002</v>
      </c>
      <c r="M18" s="1">
        <f t="shared" si="7"/>
        <v>0.19223572402239389</v>
      </c>
      <c r="N18" s="1">
        <f t="shared" si="8"/>
        <v>-8.843309476660874</v>
      </c>
      <c r="O18" t="s">
        <v>61</v>
      </c>
    </row>
    <row r="19" spans="1:15" x14ac:dyDescent="0.35">
      <c r="A19" s="12">
        <v>9</v>
      </c>
      <c r="B19" s="11" t="s">
        <v>65</v>
      </c>
      <c r="C19" s="10">
        <v>4.0999999999999996</v>
      </c>
      <c r="D19" s="9" t="s">
        <v>27</v>
      </c>
      <c r="E19" s="8" t="str">
        <f t="shared" si="0"/>
        <v>Significantly Different</v>
      </c>
      <c r="G19">
        <f t="shared" si="1"/>
        <v>4.0999999999999996</v>
      </c>
      <c r="H19">
        <f t="shared" si="2"/>
        <v>6</v>
      </c>
      <c r="I19" t="str">
        <f t="shared" si="3"/>
        <v>+/-</v>
      </c>
      <c r="J19" t="str">
        <f t="shared" si="4"/>
        <v>0.3</v>
      </c>
      <c r="K19" s="1">
        <f t="shared" si="5"/>
        <v>0.18237082066869301</v>
      </c>
      <c r="L19" s="1">
        <f t="shared" si="6"/>
        <v>-1.5999999999999996</v>
      </c>
      <c r="M19" s="1">
        <f t="shared" si="7"/>
        <v>0.19223572402239389</v>
      </c>
      <c r="N19" s="1">
        <f t="shared" si="8"/>
        <v>-8.3231148015631717</v>
      </c>
      <c r="O19" t="s">
        <v>31</v>
      </c>
    </row>
    <row r="20" spans="1:15" x14ac:dyDescent="0.35">
      <c r="A20" s="12">
        <v>9</v>
      </c>
      <c r="B20" s="11" t="s">
        <v>44</v>
      </c>
      <c r="C20" s="10">
        <v>4.0999999999999996</v>
      </c>
      <c r="D20" s="13" t="s">
        <v>27</v>
      </c>
      <c r="E20" s="8" t="str">
        <f t="shared" si="0"/>
        <v>Significantly Different</v>
      </c>
      <c r="G20">
        <f t="shared" si="1"/>
        <v>4.0999999999999996</v>
      </c>
      <c r="H20">
        <f t="shared" si="2"/>
        <v>6</v>
      </c>
      <c r="I20" t="str">
        <f t="shared" si="3"/>
        <v>+/-</v>
      </c>
      <c r="J20" t="str">
        <f t="shared" si="4"/>
        <v>0.3</v>
      </c>
      <c r="K20" s="1">
        <f t="shared" si="5"/>
        <v>0.18237082066869301</v>
      </c>
      <c r="L20" s="1">
        <f t="shared" si="6"/>
        <v>-1.5999999999999996</v>
      </c>
      <c r="M20" s="1">
        <f t="shared" si="7"/>
        <v>0.19223572402239389</v>
      </c>
      <c r="N20" s="1">
        <f t="shared" si="8"/>
        <v>-8.3231148015631717</v>
      </c>
      <c r="O20" t="s">
        <v>53</v>
      </c>
    </row>
    <row r="21" spans="1:15" x14ac:dyDescent="0.35">
      <c r="A21" s="12">
        <v>9</v>
      </c>
      <c r="B21" s="11" t="s">
        <v>40</v>
      </c>
      <c r="C21" s="10">
        <v>4.0999999999999996</v>
      </c>
      <c r="D21" s="9" t="s">
        <v>30</v>
      </c>
      <c r="E21" s="8" t="str">
        <f t="shared" si="0"/>
        <v>Significantly Different</v>
      </c>
      <c r="G21">
        <f t="shared" si="1"/>
        <v>4.0999999999999996</v>
      </c>
      <c r="H21">
        <f t="shared" si="2"/>
        <v>6</v>
      </c>
      <c r="I21" t="str">
        <f t="shared" si="3"/>
        <v>+/-</v>
      </c>
      <c r="J21" t="str">
        <f t="shared" si="4"/>
        <v>0.5</v>
      </c>
      <c r="K21" s="1">
        <f t="shared" si="5"/>
        <v>0.303951367781155</v>
      </c>
      <c r="L21" s="1">
        <f t="shared" si="6"/>
        <v>-1.5999999999999996</v>
      </c>
      <c r="M21" s="1">
        <f t="shared" si="7"/>
        <v>0.30997079109986531</v>
      </c>
      <c r="N21" s="1">
        <f t="shared" si="8"/>
        <v>-5.161776676837003</v>
      </c>
      <c r="O21" t="s">
        <v>45</v>
      </c>
    </row>
    <row r="22" spans="1:15" x14ac:dyDescent="0.35">
      <c r="A22" s="12">
        <v>12</v>
      </c>
      <c r="B22" s="11" t="s">
        <v>73</v>
      </c>
      <c r="C22" s="10">
        <v>4</v>
      </c>
      <c r="D22" s="9" t="s">
        <v>38</v>
      </c>
      <c r="E22" s="8" t="str">
        <f t="shared" si="0"/>
        <v>Significantly Different</v>
      </c>
      <c r="G22">
        <f t="shared" si="1"/>
        <v>4</v>
      </c>
      <c r="H22">
        <f t="shared" si="2"/>
        <v>6</v>
      </c>
      <c r="I22" t="str">
        <f t="shared" si="3"/>
        <v>+/-</v>
      </c>
      <c r="J22" t="str">
        <f t="shared" si="4"/>
        <v>0.2</v>
      </c>
      <c r="K22" s="1">
        <f t="shared" si="5"/>
        <v>0.12158054711246201</v>
      </c>
      <c r="L22" s="1">
        <f t="shared" si="6"/>
        <v>-1.5</v>
      </c>
      <c r="M22" s="1">
        <f t="shared" si="7"/>
        <v>0.1359311840425404</v>
      </c>
      <c r="N22" s="1">
        <f t="shared" si="8"/>
        <v>-11.034995468961462</v>
      </c>
      <c r="O22" t="s">
        <v>28</v>
      </c>
    </row>
    <row r="23" spans="1:15" x14ac:dyDescent="0.35">
      <c r="A23" s="12">
        <v>13</v>
      </c>
      <c r="B23" s="11" t="s">
        <v>57</v>
      </c>
      <c r="C23" s="10">
        <v>3.9</v>
      </c>
      <c r="D23" s="9" t="s">
        <v>38</v>
      </c>
      <c r="E23" s="8" t="str">
        <f t="shared" si="0"/>
        <v>Significantly Different</v>
      </c>
      <c r="G23">
        <f t="shared" si="1"/>
        <v>3.9</v>
      </c>
      <c r="H23">
        <f t="shared" si="2"/>
        <v>6</v>
      </c>
      <c r="I23" t="str">
        <f t="shared" si="3"/>
        <v>+/-</v>
      </c>
      <c r="J23" t="str">
        <f t="shared" si="4"/>
        <v>0.2</v>
      </c>
      <c r="K23" s="1">
        <f t="shared" si="5"/>
        <v>0.12158054711246201</v>
      </c>
      <c r="L23" s="1">
        <f t="shared" si="6"/>
        <v>-1.4</v>
      </c>
      <c r="M23" s="1">
        <f t="shared" si="7"/>
        <v>0.1359311840425404</v>
      </c>
      <c r="N23" s="1">
        <f t="shared" si="8"/>
        <v>-10.29932910436403</v>
      </c>
      <c r="O23" t="s">
        <v>81</v>
      </c>
    </row>
    <row r="24" spans="1:15" x14ac:dyDescent="0.35">
      <c r="A24" s="12">
        <v>13</v>
      </c>
      <c r="B24" s="11" t="s">
        <v>28</v>
      </c>
      <c r="C24" s="10">
        <v>3.9</v>
      </c>
      <c r="D24" s="9" t="s">
        <v>30</v>
      </c>
      <c r="E24" s="8" t="str">
        <f t="shared" si="0"/>
        <v>Significantly Different</v>
      </c>
      <c r="G24">
        <f t="shared" si="1"/>
        <v>3.9</v>
      </c>
      <c r="H24">
        <f t="shared" si="2"/>
        <v>6</v>
      </c>
      <c r="I24" t="str">
        <f t="shared" si="3"/>
        <v>+/-</v>
      </c>
      <c r="J24" t="str">
        <f t="shared" si="4"/>
        <v>0.5</v>
      </c>
      <c r="K24" s="1">
        <f t="shared" si="5"/>
        <v>0.303951367781155</v>
      </c>
      <c r="L24" s="1">
        <f t="shared" si="6"/>
        <v>-1.4</v>
      </c>
      <c r="M24" s="1">
        <f t="shared" si="7"/>
        <v>0.30997079109986531</v>
      </c>
      <c r="N24" s="1">
        <f t="shared" si="8"/>
        <v>-4.5165545922323789</v>
      </c>
      <c r="O24" t="s">
        <v>64</v>
      </c>
    </row>
    <row r="25" spans="1:15" x14ac:dyDescent="0.35">
      <c r="A25" s="12">
        <v>15</v>
      </c>
      <c r="B25" s="11" t="s">
        <v>52</v>
      </c>
      <c r="C25" s="10">
        <v>3.7</v>
      </c>
      <c r="D25" s="9" t="s">
        <v>30</v>
      </c>
      <c r="E25" s="8" t="str">
        <f t="shared" si="0"/>
        <v>Significantly Different</v>
      </c>
      <c r="G25">
        <f t="shared" si="1"/>
        <v>3.7</v>
      </c>
      <c r="H25">
        <f t="shared" si="2"/>
        <v>6</v>
      </c>
      <c r="I25" t="str">
        <f t="shared" si="3"/>
        <v>+/-</v>
      </c>
      <c r="J25" t="str">
        <f t="shared" si="4"/>
        <v>0.5</v>
      </c>
      <c r="K25" s="1">
        <f t="shared" si="5"/>
        <v>0.303951367781155</v>
      </c>
      <c r="L25" s="1">
        <f t="shared" si="6"/>
        <v>-1.2000000000000002</v>
      </c>
      <c r="M25" s="1">
        <f t="shared" si="7"/>
        <v>0.30997079109986531</v>
      </c>
      <c r="N25" s="1">
        <f t="shared" si="8"/>
        <v>-3.8713325076277538</v>
      </c>
      <c r="O25" t="s">
        <v>80</v>
      </c>
    </row>
    <row r="26" spans="1:15" x14ac:dyDescent="0.35">
      <c r="A26" s="12">
        <v>16</v>
      </c>
      <c r="B26" s="11" t="s">
        <v>66</v>
      </c>
      <c r="C26" s="10">
        <v>3.6</v>
      </c>
      <c r="D26" s="9" t="s">
        <v>43</v>
      </c>
      <c r="E26" s="8" t="str">
        <f t="shared" si="0"/>
        <v>Significantly Different</v>
      </c>
      <c r="G26">
        <f t="shared" si="1"/>
        <v>3.6</v>
      </c>
      <c r="H26">
        <f t="shared" si="2"/>
        <v>6</v>
      </c>
      <c r="I26" t="str">
        <f t="shared" si="3"/>
        <v>+/-</v>
      </c>
      <c r="J26" t="str">
        <f t="shared" si="4"/>
        <v>0.4</v>
      </c>
      <c r="K26" s="1">
        <f t="shared" si="5"/>
        <v>0.24316109422492402</v>
      </c>
      <c r="L26" s="1">
        <f t="shared" si="6"/>
        <v>-1.1000000000000001</v>
      </c>
      <c r="M26" s="1">
        <f t="shared" si="7"/>
        <v>0.25064471888253259</v>
      </c>
      <c r="N26" s="1">
        <f t="shared" si="8"/>
        <v>-4.388682135032445</v>
      </c>
      <c r="O26" t="s">
        <v>79</v>
      </c>
    </row>
    <row r="27" spans="1:15" x14ac:dyDescent="0.35">
      <c r="A27" s="12">
        <v>17</v>
      </c>
      <c r="B27" s="11" t="s">
        <v>48</v>
      </c>
      <c r="C27" s="10">
        <v>3.5</v>
      </c>
      <c r="D27" s="9" t="s">
        <v>109</v>
      </c>
      <c r="E27" s="8" t="str">
        <f t="shared" si="0"/>
        <v>Significantly Different</v>
      </c>
      <c r="G27">
        <f t="shared" si="1"/>
        <v>3.5</v>
      </c>
      <c r="H27">
        <f t="shared" si="2"/>
        <v>6</v>
      </c>
      <c r="I27" t="str">
        <f t="shared" si="3"/>
        <v>+/-</v>
      </c>
      <c r="J27" t="str">
        <f t="shared" si="4"/>
        <v>0.6</v>
      </c>
      <c r="K27" s="1">
        <f t="shared" si="5"/>
        <v>0.36474164133738601</v>
      </c>
      <c r="L27" s="1">
        <f t="shared" si="6"/>
        <v>-1</v>
      </c>
      <c r="M27" s="1">
        <f t="shared" si="7"/>
        <v>0.36977279819442066</v>
      </c>
      <c r="N27" s="1">
        <f t="shared" si="8"/>
        <v>-2.7043633411731274</v>
      </c>
      <c r="O27" t="s">
        <v>77</v>
      </c>
    </row>
    <row r="28" spans="1:15" x14ac:dyDescent="0.35">
      <c r="A28" s="12">
        <v>18</v>
      </c>
      <c r="B28" s="11" t="s">
        <v>53</v>
      </c>
      <c r="C28" s="10">
        <v>3.4</v>
      </c>
      <c r="D28" s="9" t="s">
        <v>33</v>
      </c>
      <c r="E28" s="8" t="str">
        <f t="shared" si="0"/>
        <v>Significantly Different</v>
      </c>
      <c r="G28">
        <f t="shared" si="1"/>
        <v>3.4</v>
      </c>
      <c r="H28">
        <f t="shared" si="2"/>
        <v>6</v>
      </c>
      <c r="I28" t="str">
        <f t="shared" si="3"/>
        <v>+/-</v>
      </c>
      <c r="J28" t="str">
        <f t="shared" si="4"/>
        <v>0.1</v>
      </c>
      <c r="K28" s="1">
        <f t="shared" si="5"/>
        <v>6.0790273556231005E-2</v>
      </c>
      <c r="L28" s="1">
        <f t="shared" si="6"/>
        <v>-0.89999999999999991</v>
      </c>
      <c r="M28" s="1">
        <f t="shared" si="7"/>
        <v>8.5970429323592404E-2</v>
      </c>
      <c r="N28" s="1">
        <f t="shared" si="8"/>
        <v>-10.468715895466834</v>
      </c>
      <c r="O28" t="s">
        <v>78</v>
      </c>
    </row>
    <row r="29" spans="1:15" x14ac:dyDescent="0.35">
      <c r="A29" s="12">
        <v>18</v>
      </c>
      <c r="B29" s="11" t="s">
        <v>36</v>
      </c>
      <c r="C29" s="10">
        <v>3.4</v>
      </c>
      <c r="D29" s="9" t="s">
        <v>27</v>
      </c>
      <c r="E29" s="8" t="str">
        <f t="shared" si="0"/>
        <v>Significantly Different</v>
      </c>
      <c r="G29">
        <f t="shared" si="1"/>
        <v>3.4</v>
      </c>
      <c r="H29">
        <f t="shared" si="2"/>
        <v>6</v>
      </c>
      <c r="I29" t="str">
        <f t="shared" si="3"/>
        <v>+/-</v>
      </c>
      <c r="J29" t="str">
        <f t="shared" si="4"/>
        <v>0.3</v>
      </c>
      <c r="K29" s="1">
        <f t="shared" si="5"/>
        <v>0.18237082066869301</v>
      </c>
      <c r="L29" s="1">
        <f t="shared" si="6"/>
        <v>-0.89999999999999991</v>
      </c>
      <c r="M29" s="1">
        <f t="shared" si="7"/>
        <v>0.19223572402239389</v>
      </c>
      <c r="N29" s="1">
        <f t="shared" si="8"/>
        <v>-4.6817520758792845</v>
      </c>
      <c r="O29" t="s">
        <v>55</v>
      </c>
    </row>
    <row r="30" spans="1:15" x14ac:dyDescent="0.35">
      <c r="A30" s="12">
        <v>20</v>
      </c>
      <c r="B30" s="11" t="s">
        <v>77</v>
      </c>
      <c r="C30" s="10">
        <v>3.3</v>
      </c>
      <c r="D30" s="9" t="s">
        <v>38</v>
      </c>
      <c r="E30" s="8" t="str">
        <f t="shared" si="0"/>
        <v>Significantly Different</v>
      </c>
      <c r="G30">
        <f t="shared" si="1"/>
        <v>3.3</v>
      </c>
      <c r="H30">
        <f t="shared" si="2"/>
        <v>6</v>
      </c>
      <c r="I30" t="str">
        <f t="shared" si="3"/>
        <v>+/-</v>
      </c>
      <c r="J30" t="str">
        <f t="shared" si="4"/>
        <v>0.2</v>
      </c>
      <c r="K30" s="1">
        <f t="shared" si="5"/>
        <v>0.12158054711246201</v>
      </c>
      <c r="L30" s="1">
        <f t="shared" si="6"/>
        <v>-0.79999999999999982</v>
      </c>
      <c r="M30" s="1">
        <f t="shared" si="7"/>
        <v>0.1359311840425404</v>
      </c>
      <c r="N30" s="1">
        <f t="shared" si="8"/>
        <v>-5.8853309167794459</v>
      </c>
      <c r="O30" t="s">
        <v>76</v>
      </c>
    </row>
    <row r="31" spans="1:15" x14ac:dyDescent="0.35">
      <c r="A31" s="12">
        <v>21</v>
      </c>
      <c r="B31" s="11" t="s">
        <v>63</v>
      </c>
      <c r="C31" s="10">
        <v>3.2</v>
      </c>
      <c r="D31" s="9" t="s">
        <v>33</v>
      </c>
      <c r="E31" s="8" t="str">
        <f t="shared" si="0"/>
        <v>Significantly Different</v>
      </c>
      <c r="G31">
        <f t="shared" si="1"/>
        <v>3.2</v>
      </c>
      <c r="H31">
        <f t="shared" si="2"/>
        <v>6</v>
      </c>
      <c r="I31" t="str">
        <f t="shared" si="3"/>
        <v>+/-</v>
      </c>
      <c r="J31" t="str">
        <f t="shared" si="4"/>
        <v>0.1</v>
      </c>
      <c r="K31" s="1">
        <f t="shared" si="5"/>
        <v>6.0790273556231005E-2</v>
      </c>
      <c r="L31" s="1">
        <f t="shared" si="6"/>
        <v>-0.70000000000000018</v>
      </c>
      <c r="M31" s="1">
        <f t="shared" si="7"/>
        <v>8.5970429323592404E-2</v>
      </c>
      <c r="N31" s="1">
        <f t="shared" si="8"/>
        <v>-8.1423345853630966</v>
      </c>
      <c r="O31" t="s">
        <v>41</v>
      </c>
    </row>
    <row r="32" spans="1:15" x14ac:dyDescent="0.35">
      <c r="A32" s="12">
        <v>21</v>
      </c>
      <c r="B32" s="11" t="s">
        <v>46</v>
      </c>
      <c r="C32" s="10">
        <v>3.2</v>
      </c>
      <c r="D32" s="9" t="s">
        <v>38</v>
      </c>
      <c r="E32" s="8" t="str">
        <f t="shared" si="0"/>
        <v>Significantly Different</v>
      </c>
      <c r="G32">
        <f t="shared" si="1"/>
        <v>3.2</v>
      </c>
      <c r="H32">
        <f t="shared" si="2"/>
        <v>6</v>
      </c>
      <c r="I32" t="str">
        <f t="shared" si="3"/>
        <v>+/-</v>
      </c>
      <c r="J32" t="str">
        <f t="shared" si="4"/>
        <v>0.2</v>
      </c>
      <c r="K32" s="1">
        <f t="shared" si="5"/>
        <v>0.12158054711246201</v>
      </c>
      <c r="L32" s="1">
        <f t="shared" si="6"/>
        <v>-0.70000000000000018</v>
      </c>
      <c r="M32" s="1">
        <f t="shared" si="7"/>
        <v>0.1359311840425404</v>
      </c>
      <c r="N32" s="1">
        <f t="shared" si="8"/>
        <v>-5.149664552182017</v>
      </c>
      <c r="O32" t="s">
        <v>70</v>
      </c>
    </row>
    <row r="33" spans="1:15" x14ac:dyDescent="0.35">
      <c r="A33" s="12">
        <v>21</v>
      </c>
      <c r="B33" s="11" t="s">
        <v>35</v>
      </c>
      <c r="C33" s="10">
        <v>3.2</v>
      </c>
      <c r="D33" s="9" t="s">
        <v>38</v>
      </c>
      <c r="E33" s="8" t="str">
        <f t="shared" si="0"/>
        <v>Significantly Different</v>
      </c>
      <c r="G33">
        <f t="shared" si="1"/>
        <v>3.2</v>
      </c>
      <c r="H33">
        <f t="shared" si="2"/>
        <v>6</v>
      </c>
      <c r="I33" t="str">
        <f t="shared" si="3"/>
        <v>+/-</v>
      </c>
      <c r="J33" t="str">
        <f t="shared" si="4"/>
        <v>0.2</v>
      </c>
      <c r="K33" s="1">
        <f t="shared" si="5"/>
        <v>0.12158054711246201</v>
      </c>
      <c r="L33" s="1">
        <f t="shared" si="6"/>
        <v>-0.70000000000000018</v>
      </c>
      <c r="M33" s="1">
        <f t="shared" si="7"/>
        <v>0.1359311840425404</v>
      </c>
      <c r="N33" s="1">
        <f t="shared" si="8"/>
        <v>-5.149664552182017</v>
      </c>
      <c r="O33" t="s">
        <v>75</v>
      </c>
    </row>
    <row r="34" spans="1:15" x14ac:dyDescent="0.35">
      <c r="A34" s="12">
        <v>24</v>
      </c>
      <c r="B34" s="11" t="s">
        <v>56</v>
      </c>
      <c r="C34" s="10">
        <v>3.1</v>
      </c>
      <c r="D34" s="9" t="s">
        <v>38</v>
      </c>
      <c r="E34" s="8" t="str">
        <f t="shared" si="0"/>
        <v>Significantly Different</v>
      </c>
      <c r="G34">
        <f t="shared" si="1"/>
        <v>3.1</v>
      </c>
      <c r="H34">
        <f t="shared" si="2"/>
        <v>6</v>
      </c>
      <c r="I34" t="str">
        <f t="shared" si="3"/>
        <v>+/-</v>
      </c>
      <c r="J34" t="str">
        <f t="shared" si="4"/>
        <v>0.2</v>
      </c>
      <c r="K34" s="1">
        <f t="shared" si="5"/>
        <v>0.12158054711246201</v>
      </c>
      <c r="L34" s="1">
        <f t="shared" si="6"/>
        <v>-0.60000000000000009</v>
      </c>
      <c r="M34" s="1">
        <f t="shared" si="7"/>
        <v>0.1359311840425404</v>
      </c>
      <c r="N34" s="1">
        <f t="shared" si="8"/>
        <v>-4.4139981875845855</v>
      </c>
      <c r="O34" t="s">
        <v>74</v>
      </c>
    </row>
    <row r="35" spans="1:15" x14ac:dyDescent="0.35">
      <c r="A35" s="12">
        <v>24</v>
      </c>
      <c r="B35" s="11" t="s">
        <v>37</v>
      </c>
      <c r="C35" s="10">
        <v>3.1</v>
      </c>
      <c r="D35" s="9" t="s">
        <v>38</v>
      </c>
      <c r="E35" s="8" t="str">
        <f t="shared" si="0"/>
        <v>Significantly Different</v>
      </c>
      <c r="G35">
        <f t="shared" si="1"/>
        <v>3.1</v>
      </c>
      <c r="H35">
        <f t="shared" si="2"/>
        <v>6</v>
      </c>
      <c r="I35" t="str">
        <f t="shared" si="3"/>
        <v>+/-</v>
      </c>
      <c r="J35" t="str">
        <f t="shared" si="4"/>
        <v>0.2</v>
      </c>
      <c r="K35" s="1">
        <f t="shared" si="5"/>
        <v>0.12158054711246201</v>
      </c>
      <c r="L35" s="1">
        <f t="shared" si="6"/>
        <v>-0.60000000000000009</v>
      </c>
      <c r="M35" s="1">
        <f t="shared" si="7"/>
        <v>0.1359311840425404</v>
      </c>
      <c r="N35" s="1">
        <f t="shared" si="8"/>
        <v>-4.4139981875845855</v>
      </c>
      <c r="O35" t="s">
        <v>51</v>
      </c>
    </row>
    <row r="36" spans="1:15" x14ac:dyDescent="0.35">
      <c r="A36" s="12">
        <v>26</v>
      </c>
      <c r="B36" s="11" t="s">
        <v>45</v>
      </c>
      <c r="C36" s="10">
        <v>3</v>
      </c>
      <c r="D36" s="9" t="s">
        <v>38</v>
      </c>
      <c r="E36" s="8" t="str">
        <f t="shared" si="0"/>
        <v>Significantly Different</v>
      </c>
      <c r="G36">
        <f t="shared" si="1"/>
        <v>3</v>
      </c>
      <c r="H36">
        <f t="shared" si="2"/>
        <v>6</v>
      </c>
      <c r="I36" t="str">
        <f t="shared" si="3"/>
        <v>+/-</v>
      </c>
      <c r="J36" t="str">
        <f t="shared" si="4"/>
        <v>0.2</v>
      </c>
      <c r="K36" s="1">
        <f t="shared" si="5"/>
        <v>0.12158054711246201</v>
      </c>
      <c r="L36" s="1">
        <f t="shared" si="6"/>
        <v>-0.5</v>
      </c>
      <c r="M36" s="1">
        <f t="shared" si="7"/>
        <v>0.1359311840425404</v>
      </c>
      <c r="N36" s="1">
        <f t="shared" si="8"/>
        <v>-3.6783318229871544</v>
      </c>
      <c r="O36" t="s">
        <v>71</v>
      </c>
    </row>
    <row r="37" spans="1:15" x14ac:dyDescent="0.35">
      <c r="A37" s="12">
        <v>26</v>
      </c>
      <c r="B37" s="11" t="s">
        <v>76</v>
      </c>
      <c r="C37" s="10">
        <v>3</v>
      </c>
      <c r="D37" s="9" t="s">
        <v>27</v>
      </c>
      <c r="E37" s="8" t="str">
        <f t="shared" si="0"/>
        <v>Significantly Different</v>
      </c>
      <c r="G37">
        <f t="shared" si="1"/>
        <v>3</v>
      </c>
      <c r="H37">
        <f t="shared" si="2"/>
        <v>6</v>
      </c>
      <c r="I37" t="str">
        <f t="shared" si="3"/>
        <v>+/-</v>
      </c>
      <c r="J37" t="str">
        <f t="shared" si="4"/>
        <v>0.3</v>
      </c>
      <c r="K37" s="1">
        <f t="shared" si="5"/>
        <v>0.18237082066869301</v>
      </c>
      <c r="L37" s="1">
        <f t="shared" si="6"/>
        <v>-0.5</v>
      </c>
      <c r="M37" s="1">
        <f t="shared" si="7"/>
        <v>0.19223572402239389</v>
      </c>
      <c r="N37" s="1">
        <f t="shared" si="8"/>
        <v>-2.6009733754884921</v>
      </c>
      <c r="O37" t="s">
        <v>69</v>
      </c>
    </row>
    <row r="38" spans="1:15" x14ac:dyDescent="0.35">
      <c r="A38" s="12">
        <v>26</v>
      </c>
      <c r="B38" s="11" t="s">
        <v>58</v>
      </c>
      <c r="C38" s="10">
        <v>3</v>
      </c>
      <c r="D38" s="9" t="s">
        <v>38</v>
      </c>
      <c r="E38" s="8" t="str">
        <f t="shared" si="0"/>
        <v>Significantly Different</v>
      </c>
      <c r="G38">
        <f t="shared" si="1"/>
        <v>3</v>
      </c>
      <c r="H38">
        <f t="shared" si="2"/>
        <v>6</v>
      </c>
      <c r="I38" t="str">
        <f t="shared" si="3"/>
        <v>+/-</v>
      </c>
      <c r="J38" t="str">
        <f t="shared" si="4"/>
        <v>0.2</v>
      </c>
      <c r="K38" s="1">
        <f t="shared" si="5"/>
        <v>0.12158054711246201</v>
      </c>
      <c r="L38" s="1">
        <f t="shared" si="6"/>
        <v>-0.5</v>
      </c>
      <c r="M38" s="1">
        <f t="shared" si="7"/>
        <v>0.1359311840425404</v>
      </c>
      <c r="N38" s="1">
        <f t="shared" si="8"/>
        <v>-3.6783318229871544</v>
      </c>
      <c r="O38" t="s">
        <v>68</v>
      </c>
    </row>
    <row r="39" spans="1:15" x14ac:dyDescent="0.35">
      <c r="A39" s="12">
        <v>29</v>
      </c>
      <c r="B39" s="11" t="s">
        <v>72</v>
      </c>
      <c r="C39" s="10">
        <v>2.9</v>
      </c>
      <c r="D39" s="9" t="s">
        <v>27</v>
      </c>
      <c r="E39" s="8" t="str">
        <f t="shared" si="0"/>
        <v>Significantly Different</v>
      </c>
      <c r="G39">
        <f t="shared" si="1"/>
        <v>2.9</v>
      </c>
      <c r="H39">
        <f t="shared" si="2"/>
        <v>6</v>
      </c>
      <c r="I39" t="str">
        <f t="shared" si="3"/>
        <v>+/-</v>
      </c>
      <c r="J39" t="str">
        <f t="shared" si="4"/>
        <v>0.3</v>
      </c>
      <c r="K39" s="1">
        <f t="shared" si="5"/>
        <v>0.18237082066869301</v>
      </c>
      <c r="L39" s="1">
        <f t="shared" si="6"/>
        <v>-0.39999999999999991</v>
      </c>
      <c r="M39" s="1">
        <f t="shared" si="7"/>
        <v>0.19223572402239389</v>
      </c>
      <c r="N39" s="1">
        <f t="shared" si="8"/>
        <v>-2.0807787003907929</v>
      </c>
      <c r="O39" t="s">
        <v>44</v>
      </c>
    </row>
    <row r="40" spans="1:15" x14ac:dyDescent="0.35">
      <c r="A40" s="12">
        <v>30</v>
      </c>
      <c r="B40" s="11" t="s">
        <v>67</v>
      </c>
      <c r="C40" s="10">
        <v>2.8</v>
      </c>
      <c r="D40" s="9" t="s">
        <v>38</v>
      </c>
      <c r="E40" s="8" t="str">
        <f t="shared" si="0"/>
        <v>Significantly Different</v>
      </c>
      <c r="G40">
        <f t="shared" si="1"/>
        <v>2.8</v>
      </c>
      <c r="H40">
        <f t="shared" si="2"/>
        <v>6</v>
      </c>
      <c r="I40" t="str">
        <f t="shared" si="3"/>
        <v>+/-</v>
      </c>
      <c r="J40" t="str">
        <f t="shared" si="4"/>
        <v>0.2</v>
      </c>
      <c r="K40" s="1">
        <f t="shared" si="5"/>
        <v>0.12158054711246201</v>
      </c>
      <c r="L40" s="1">
        <f t="shared" si="6"/>
        <v>-0.29999999999999982</v>
      </c>
      <c r="M40" s="1">
        <f t="shared" si="7"/>
        <v>0.1359311840425404</v>
      </c>
      <c r="N40" s="1">
        <f t="shared" si="8"/>
        <v>-2.2069990937922914</v>
      </c>
      <c r="O40" t="s">
        <v>66</v>
      </c>
    </row>
    <row r="41" spans="1:15" x14ac:dyDescent="0.35">
      <c r="A41" s="12">
        <v>30</v>
      </c>
      <c r="B41" s="11" t="s">
        <v>42</v>
      </c>
      <c r="C41" s="10">
        <v>2.8</v>
      </c>
      <c r="D41" s="9" t="s">
        <v>27</v>
      </c>
      <c r="E41" s="8" t="str">
        <f t="shared" si="0"/>
        <v>Not Significantly Different</v>
      </c>
      <c r="G41">
        <f t="shared" si="1"/>
        <v>2.8</v>
      </c>
      <c r="H41">
        <f t="shared" si="2"/>
        <v>6</v>
      </c>
      <c r="I41" t="str">
        <f t="shared" si="3"/>
        <v>+/-</v>
      </c>
      <c r="J41" t="str">
        <f t="shared" si="4"/>
        <v>0.3</v>
      </c>
      <c r="K41" s="1">
        <f t="shared" si="5"/>
        <v>0.18237082066869301</v>
      </c>
      <c r="L41" s="1">
        <f t="shared" si="6"/>
        <v>-0.29999999999999982</v>
      </c>
      <c r="M41" s="1">
        <f t="shared" si="7"/>
        <v>0.19223572402239389</v>
      </c>
      <c r="N41" s="1">
        <f t="shared" si="8"/>
        <v>-1.5605840252930943</v>
      </c>
      <c r="O41" t="s">
        <v>47</v>
      </c>
    </row>
    <row r="42" spans="1:15" x14ac:dyDescent="0.35">
      <c r="A42" s="12">
        <v>32</v>
      </c>
      <c r="B42" s="11" t="s">
        <v>71</v>
      </c>
      <c r="C42" s="10">
        <v>2.7</v>
      </c>
      <c r="D42" s="9" t="s">
        <v>38</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2.7</v>
      </c>
      <c r="H42">
        <f t="shared" ref="H42:H62" si="11">LEN(TRIM(D42))</f>
        <v>6</v>
      </c>
      <c r="I42" t="str">
        <f t="shared" ref="I42:I73" si="12">IF(H42&gt;=3,MID(TRIM(D42),1,3),"NO")</f>
        <v>+/-</v>
      </c>
      <c r="J42" t="str">
        <f t="shared" ref="J42:J73" si="13">IF(TRIM(I42)="+/-",MID(TRIM(D42),4,H42-3),D42)</f>
        <v>0.2</v>
      </c>
      <c r="K42" s="1">
        <f t="shared" ref="K42:K73" si="14">IF(TRIM(J42)="*****",0,IF(ISERROR(VALUE(J42)),"NA",VALUE(J42/$I$4)))</f>
        <v>0.12158054711246201</v>
      </c>
      <c r="L42" s="1">
        <f t="shared" ref="L42:L62" si="15">IF(AND(ISNUMBER(G42),ISNUMBER($I$6)),$I$6-G42,"N/A")</f>
        <v>-0.20000000000000018</v>
      </c>
      <c r="M42" s="1">
        <f t="shared" ref="M42:M62" si="16">IF(AND(ISNUMBER(K42),ISNUMBER($I$7)),SQRT(K42^2+($I$7)^2),"N/A")</f>
        <v>0.1359311840425404</v>
      </c>
      <c r="N42" s="1">
        <f t="shared" ref="N42:N73" si="17">IF(AND(ISNUMBER(L42),ISNUMBER(M42),M42&lt;&gt;0),L42/M42,"NA")</f>
        <v>-1.471332729194863</v>
      </c>
      <c r="O42" t="s">
        <v>36</v>
      </c>
    </row>
    <row r="43" spans="1:15" x14ac:dyDescent="0.35">
      <c r="A43" s="12">
        <v>33</v>
      </c>
      <c r="B43" s="11" t="s">
        <v>78</v>
      </c>
      <c r="C43" s="10">
        <v>2.5</v>
      </c>
      <c r="D43" s="9" t="s">
        <v>38</v>
      </c>
      <c r="E43" s="8" t="str">
        <f t="shared" si="9"/>
        <v>Not Significantly Different</v>
      </c>
      <c r="G43">
        <f t="shared" si="10"/>
        <v>2.5</v>
      </c>
      <c r="H43">
        <f t="shared" si="11"/>
        <v>6</v>
      </c>
      <c r="I43" t="str">
        <f t="shared" si="12"/>
        <v>+/-</v>
      </c>
      <c r="J43" t="str">
        <f t="shared" si="13"/>
        <v>0.2</v>
      </c>
      <c r="K43" s="1">
        <f t="shared" si="14"/>
        <v>0.12158054711246201</v>
      </c>
      <c r="L43" s="1">
        <f t="shared" si="15"/>
        <v>0</v>
      </c>
      <c r="M43" s="1">
        <f t="shared" si="16"/>
        <v>0.1359311840425404</v>
      </c>
      <c r="N43" s="1">
        <f t="shared" si="17"/>
        <v>0</v>
      </c>
      <c r="O43" t="s">
        <v>49</v>
      </c>
    </row>
    <row r="44" spans="1:15" x14ac:dyDescent="0.35">
      <c r="A44" s="12">
        <v>33</v>
      </c>
      <c r="B44" s="11" t="s">
        <v>70</v>
      </c>
      <c r="C44" s="10">
        <v>2.5</v>
      </c>
      <c r="D44" s="9" t="s">
        <v>33</v>
      </c>
      <c r="E44" s="8" t="str">
        <f t="shared" si="9"/>
        <v>Not Significantly Different</v>
      </c>
      <c r="G44">
        <f t="shared" si="10"/>
        <v>2.5</v>
      </c>
      <c r="H44">
        <f t="shared" si="11"/>
        <v>6</v>
      </c>
      <c r="I44" t="str">
        <f t="shared" si="12"/>
        <v>+/-</v>
      </c>
      <c r="J44" t="str">
        <f t="shared" si="13"/>
        <v>0.1</v>
      </c>
      <c r="K44" s="1">
        <f t="shared" si="14"/>
        <v>6.0790273556231005E-2</v>
      </c>
      <c r="L44" s="1">
        <f t="shared" si="15"/>
        <v>0</v>
      </c>
      <c r="M44" s="1">
        <f t="shared" si="16"/>
        <v>8.5970429323592404E-2</v>
      </c>
      <c r="N44" s="1">
        <f t="shared" si="17"/>
        <v>0</v>
      </c>
      <c r="O44" t="s">
        <v>63</v>
      </c>
    </row>
    <row r="45" spans="1:15" x14ac:dyDescent="0.35">
      <c r="A45" s="12">
        <v>33</v>
      </c>
      <c r="B45" s="11" t="s">
        <v>68</v>
      </c>
      <c r="C45" s="10">
        <v>2.5</v>
      </c>
      <c r="D45" s="9" t="s">
        <v>27</v>
      </c>
      <c r="E45" s="8" t="str">
        <f t="shared" si="9"/>
        <v>Not Significantly Different</v>
      </c>
      <c r="G45">
        <f t="shared" si="10"/>
        <v>2.5</v>
      </c>
      <c r="H45">
        <f t="shared" si="11"/>
        <v>6</v>
      </c>
      <c r="I45" t="str">
        <f t="shared" si="12"/>
        <v>+/-</v>
      </c>
      <c r="J45" t="str">
        <f t="shared" si="13"/>
        <v>0.3</v>
      </c>
      <c r="K45" s="1">
        <f t="shared" si="14"/>
        <v>0.18237082066869301</v>
      </c>
      <c r="L45" s="1">
        <f t="shared" si="15"/>
        <v>0</v>
      </c>
      <c r="M45" s="1">
        <f t="shared" si="16"/>
        <v>0.19223572402239389</v>
      </c>
      <c r="N45" s="1">
        <f t="shared" si="17"/>
        <v>0</v>
      </c>
      <c r="O45" t="s">
        <v>62</v>
      </c>
    </row>
    <row r="46" spans="1:15" x14ac:dyDescent="0.35">
      <c r="A46" s="12">
        <v>33</v>
      </c>
      <c r="B46" s="11" t="s">
        <v>32</v>
      </c>
      <c r="C46" s="10">
        <v>2.5</v>
      </c>
      <c r="D46" s="9" t="s">
        <v>27</v>
      </c>
      <c r="E46" s="8" t="str">
        <f t="shared" si="9"/>
        <v>Not Significantly Different</v>
      </c>
      <c r="G46">
        <f t="shared" si="10"/>
        <v>2.5</v>
      </c>
      <c r="H46">
        <f t="shared" si="11"/>
        <v>6</v>
      </c>
      <c r="I46" t="str">
        <f t="shared" si="12"/>
        <v>+/-</v>
      </c>
      <c r="J46" t="str">
        <f t="shared" si="13"/>
        <v>0.3</v>
      </c>
      <c r="K46" s="1">
        <f t="shared" si="14"/>
        <v>0.18237082066869301</v>
      </c>
      <c r="L46" s="1">
        <f t="shared" si="15"/>
        <v>0</v>
      </c>
      <c r="M46" s="1">
        <f t="shared" si="16"/>
        <v>0.19223572402239389</v>
      </c>
      <c r="N46" s="1">
        <f t="shared" si="17"/>
        <v>0</v>
      </c>
      <c r="O46" t="s">
        <v>60</v>
      </c>
    </row>
    <row r="47" spans="1:15" x14ac:dyDescent="0.35">
      <c r="A47" s="12">
        <v>37</v>
      </c>
      <c r="B47" s="11" t="s">
        <v>51</v>
      </c>
      <c r="C47" s="10">
        <v>2.4</v>
      </c>
      <c r="D47" s="9" t="s">
        <v>38</v>
      </c>
      <c r="E47" s="8" t="str">
        <f t="shared" si="9"/>
        <v>Not Significantly Different</v>
      </c>
      <c r="G47">
        <f t="shared" si="10"/>
        <v>2.4</v>
      </c>
      <c r="H47">
        <f t="shared" si="11"/>
        <v>6</v>
      </c>
      <c r="I47" t="str">
        <f t="shared" si="12"/>
        <v>+/-</v>
      </c>
      <c r="J47" t="str">
        <f t="shared" si="13"/>
        <v>0.2</v>
      </c>
      <c r="K47" s="1">
        <f t="shared" si="14"/>
        <v>0.12158054711246201</v>
      </c>
      <c r="L47" s="1">
        <f t="shared" si="15"/>
        <v>0.10000000000000009</v>
      </c>
      <c r="M47" s="1">
        <f t="shared" si="16"/>
        <v>0.1359311840425404</v>
      </c>
      <c r="N47" s="1">
        <f t="shared" si="17"/>
        <v>0.73566636459743151</v>
      </c>
      <c r="O47" t="s">
        <v>58</v>
      </c>
    </row>
    <row r="48" spans="1:15" x14ac:dyDescent="0.35">
      <c r="A48" s="12">
        <v>38</v>
      </c>
      <c r="B48" s="11" t="s">
        <v>79</v>
      </c>
      <c r="C48" s="10">
        <v>2.2999999999999998</v>
      </c>
      <c r="D48" s="9" t="s">
        <v>38</v>
      </c>
      <c r="E48" s="8" t="str">
        <f t="shared" si="9"/>
        <v>Not Significantly Different</v>
      </c>
      <c r="G48">
        <f t="shared" si="10"/>
        <v>2.2999999999999998</v>
      </c>
      <c r="H48">
        <f t="shared" si="11"/>
        <v>6</v>
      </c>
      <c r="I48" t="str">
        <f t="shared" si="12"/>
        <v>+/-</v>
      </c>
      <c r="J48" t="str">
        <f t="shared" si="13"/>
        <v>0.2</v>
      </c>
      <c r="K48" s="1">
        <f t="shared" si="14"/>
        <v>0.12158054711246201</v>
      </c>
      <c r="L48" s="1">
        <f t="shared" si="15"/>
        <v>0.20000000000000018</v>
      </c>
      <c r="M48" s="1">
        <f t="shared" si="16"/>
        <v>0.1359311840425404</v>
      </c>
      <c r="N48" s="1">
        <f t="shared" si="17"/>
        <v>1.471332729194863</v>
      </c>
      <c r="O48" t="s">
        <v>56</v>
      </c>
    </row>
    <row r="49" spans="1:15" x14ac:dyDescent="0.35">
      <c r="A49" s="12">
        <v>38</v>
      </c>
      <c r="B49" s="11" t="s">
        <v>41</v>
      </c>
      <c r="C49" s="10">
        <v>2.2999999999999998</v>
      </c>
      <c r="D49" s="9" t="s">
        <v>33</v>
      </c>
      <c r="E49" s="8" t="str">
        <f t="shared" si="9"/>
        <v>Significantly Different</v>
      </c>
      <c r="G49">
        <f t="shared" si="10"/>
        <v>2.2999999999999998</v>
      </c>
      <c r="H49">
        <f t="shared" si="11"/>
        <v>6</v>
      </c>
      <c r="I49" t="str">
        <f t="shared" si="12"/>
        <v>+/-</v>
      </c>
      <c r="J49" t="str">
        <f t="shared" si="13"/>
        <v>0.1</v>
      </c>
      <c r="K49" s="1">
        <f t="shared" si="14"/>
        <v>6.0790273556231005E-2</v>
      </c>
      <c r="L49" s="1">
        <f t="shared" si="15"/>
        <v>0.20000000000000018</v>
      </c>
      <c r="M49" s="1">
        <f t="shared" si="16"/>
        <v>8.5970429323592404E-2</v>
      </c>
      <c r="N49" s="1">
        <f t="shared" si="17"/>
        <v>2.3263813101037436</v>
      </c>
      <c r="O49" t="s">
        <v>54</v>
      </c>
    </row>
    <row r="50" spans="1:15" x14ac:dyDescent="0.35">
      <c r="A50" s="12">
        <v>38</v>
      </c>
      <c r="B50" s="11" t="s">
        <v>39</v>
      </c>
      <c r="C50" s="10">
        <v>2.2999999999999998</v>
      </c>
      <c r="D50" s="9" t="s">
        <v>33</v>
      </c>
      <c r="E50" s="8" t="str">
        <f t="shared" si="9"/>
        <v>Significantly Different</v>
      </c>
      <c r="G50">
        <f t="shared" si="10"/>
        <v>2.2999999999999998</v>
      </c>
      <c r="H50">
        <f t="shared" si="11"/>
        <v>6</v>
      </c>
      <c r="I50" t="str">
        <f t="shared" si="12"/>
        <v>+/-</v>
      </c>
      <c r="J50" t="str">
        <f t="shared" si="13"/>
        <v>0.1</v>
      </c>
      <c r="K50" s="1">
        <f t="shared" si="14"/>
        <v>6.0790273556231005E-2</v>
      </c>
      <c r="L50" s="1">
        <f t="shared" si="15"/>
        <v>0.20000000000000018</v>
      </c>
      <c r="M50" s="1">
        <f t="shared" si="16"/>
        <v>8.5970429323592404E-2</v>
      </c>
      <c r="N50" s="1">
        <f t="shared" si="17"/>
        <v>2.3263813101037436</v>
      </c>
      <c r="O50" t="s">
        <v>52</v>
      </c>
    </row>
    <row r="51" spans="1:15" x14ac:dyDescent="0.35">
      <c r="A51" s="12">
        <v>41</v>
      </c>
      <c r="B51" s="11" t="s">
        <v>80</v>
      </c>
      <c r="C51" s="10">
        <v>2.2000000000000002</v>
      </c>
      <c r="D51" s="9" t="s">
        <v>38</v>
      </c>
      <c r="E51" s="8" t="str">
        <f t="shared" si="9"/>
        <v>Significantly Different</v>
      </c>
      <c r="G51">
        <f t="shared" si="10"/>
        <v>2.2000000000000002</v>
      </c>
      <c r="H51">
        <f t="shared" si="11"/>
        <v>6</v>
      </c>
      <c r="I51" t="str">
        <f t="shared" si="12"/>
        <v>+/-</v>
      </c>
      <c r="J51" t="str">
        <f t="shared" si="13"/>
        <v>0.2</v>
      </c>
      <c r="K51" s="1">
        <f t="shared" si="14"/>
        <v>0.12158054711246201</v>
      </c>
      <c r="L51" s="1">
        <f t="shared" si="15"/>
        <v>0.29999999999999982</v>
      </c>
      <c r="M51" s="1">
        <f t="shared" si="16"/>
        <v>0.1359311840425404</v>
      </c>
      <c r="N51" s="1">
        <f t="shared" si="17"/>
        <v>2.2069990937922914</v>
      </c>
      <c r="O51" t="s">
        <v>50</v>
      </c>
    </row>
    <row r="52" spans="1:15" x14ac:dyDescent="0.35">
      <c r="A52" s="12">
        <v>42</v>
      </c>
      <c r="B52" s="11" t="s">
        <v>74</v>
      </c>
      <c r="C52" s="10">
        <v>2.1</v>
      </c>
      <c r="D52" s="9" t="s">
        <v>33</v>
      </c>
      <c r="E52" s="8" t="str">
        <f t="shared" si="9"/>
        <v>Significantly Different</v>
      </c>
      <c r="G52">
        <f t="shared" si="10"/>
        <v>2.1</v>
      </c>
      <c r="H52">
        <f t="shared" si="11"/>
        <v>6</v>
      </c>
      <c r="I52" t="str">
        <f t="shared" si="12"/>
        <v>+/-</v>
      </c>
      <c r="J52" t="str">
        <f t="shared" si="13"/>
        <v>0.1</v>
      </c>
      <c r="K52" s="1">
        <f t="shared" si="14"/>
        <v>6.0790273556231005E-2</v>
      </c>
      <c r="L52" s="1">
        <f t="shared" si="15"/>
        <v>0.39999999999999991</v>
      </c>
      <c r="M52" s="1">
        <f t="shared" si="16"/>
        <v>8.5970429323592404E-2</v>
      </c>
      <c r="N52" s="1">
        <f t="shared" si="17"/>
        <v>4.6527626202074819</v>
      </c>
      <c r="O52" t="s">
        <v>48</v>
      </c>
    </row>
    <row r="53" spans="1:15" x14ac:dyDescent="0.35">
      <c r="A53" s="12">
        <v>42</v>
      </c>
      <c r="B53" s="11" t="s">
        <v>54</v>
      </c>
      <c r="C53" s="10">
        <v>2.1</v>
      </c>
      <c r="D53" s="9" t="s">
        <v>33</v>
      </c>
      <c r="E53" s="8" t="str">
        <f t="shared" si="9"/>
        <v>Significantly Different</v>
      </c>
      <c r="G53">
        <f t="shared" si="10"/>
        <v>2.1</v>
      </c>
      <c r="H53">
        <f t="shared" si="11"/>
        <v>6</v>
      </c>
      <c r="I53" t="str">
        <f t="shared" si="12"/>
        <v>+/-</v>
      </c>
      <c r="J53" t="str">
        <f t="shared" si="13"/>
        <v>0.1</v>
      </c>
      <c r="K53" s="1">
        <f t="shared" si="14"/>
        <v>6.0790273556231005E-2</v>
      </c>
      <c r="L53" s="1">
        <f t="shared" si="15"/>
        <v>0.39999999999999991</v>
      </c>
      <c r="M53" s="1">
        <f t="shared" si="16"/>
        <v>8.5970429323592404E-2</v>
      </c>
      <c r="N53" s="1">
        <f t="shared" si="17"/>
        <v>4.6527626202074819</v>
      </c>
      <c r="O53" t="s">
        <v>46</v>
      </c>
    </row>
    <row r="54" spans="1:15" x14ac:dyDescent="0.35">
      <c r="A54" s="12">
        <v>42</v>
      </c>
      <c r="B54" s="11" t="s">
        <v>29</v>
      </c>
      <c r="C54" s="10">
        <v>2.1</v>
      </c>
      <c r="D54" s="9" t="s">
        <v>33</v>
      </c>
      <c r="E54" s="8" t="str">
        <f t="shared" si="9"/>
        <v>Significantly Different</v>
      </c>
      <c r="G54">
        <f t="shared" si="10"/>
        <v>2.1</v>
      </c>
      <c r="H54">
        <f t="shared" si="11"/>
        <v>6</v>
      </c>
      <c r="I54" t="str">
        <f t="shared" si="12"/>
        <v>+/-</v>
      </c>
      <c r="J54" t="str">
        <f t="shared" si="13"/>
        <v>0.1</v>
      </c>
      <c r="K54" s="1">
        <f t="shared" si="14"/>
        <v>6.0790273556231005E-2</v>
      </c>
      <c r="L54" s="1">
        <f t="shared" si="15"/>
        <v>0.39999999999999991</v>
      </c>
      <c r="M54" s="1">
        <f t="shared" si="16"/>
        <v>8.5970429323592404E-2</v>
      </c>
      <c r="N54" s="1">
        <f t="shared" si="17"/>
        <v>4.6527626202074819</v>
      </c>
      <c r="O54" t="s">
        <v>39</v>
      </c>
    </row>
    <row r="55" spans="1:15" x14ac:dyDescent="0.35">
      <c r="A55" s="12">
        <v>45</v>
      </c>
      <c r="B55" s="11" t="s">
        <v>47</v>
      </c>
      <c r="C55" s="10">
        <v>1.9</v>
      </c>
      <c r="D55" s="9" t="s">
        <v>33</v>
      </c>
      <c r="E55" s="8" t="str">
        <f t="shared" si="9"/>
        <v>Significantly Different</v>
      </c>
      <c r="G55">
        <f t="shared" si="10"/>
        <v>1.9</v>
      </c>
      <c r="H55">
        <f t="shared" si="11"/>
        <v>6</v>
      </c>
      <c r="I55" t="str">
        <f t="shared" si="12"/>
        <v>+/-</v>
      </c>
      <c r="J55" t="str">
        <f t="shared" si="13"/>
        <v>0.1</v>
      </c>
      <c r="K55" s="1">
        <f t="shared" si="14"/>
        <v>6.0790273556231005E-2</v>
      </c>
      <c r="L55" s="1">
        <f t="shared" si="15"/>
        <v>0.60000000000000009</v>
      </c>
      <c r="M55" s="1">
        <f t="shared" si="16"/>
        <v>8.5970429323592404E-2</v>
      </c>
      <c r="N55" s="1">
        <f t="shared" si="17"/>
        <v>6.979143930311225</v>
      </c>
      <c r="O55" t="s">
        <v>42</v>
      </c>
    </row>
    <row r="56" spans="1:15" x14ac:dyDescent="0.35">
      <c r="A56" s="12">
        <v>46</v>
      </c>
      <c r="B56" s="11" t="s">
        <v>64</v>
      </c>
      <c r="C56" s="10">
        <v>1.8</v>
      </c>
      <c r="D56" s="9" t="s">
        <v>33</v>
      </c>
      <c r="E56" s="8" t="str">
        <f t="shared" si="9"/>
        <v>Significantly Different</v>
      </c>
      <c r="G56">
        <f t="shared" si="10"/>
        <v>1.8</v>
      </c>
      <c r="H56">
        <f t="shared" si="11"/>
        <v>6</v>
      </c>
      <c r="I56" t="str">
        <f t="shared" si="12"/>
        <v>+/-</v>
      </c>
      <c r="J56" t="str">
        <f t="shared" si="13"/>
        <v>0.1</v>
      </c>
      <c r="K56" s="1">
        <f t="shared" si="14"/>
        <v>6.0790273556231005E-2</v>
      </c>
      <c r="L56" s="1">
        <f t="shared" si="15"/>
        <v>0.7</v>
      </c>
      <c r="M56" s="1">
        <f t="shared" si="16"/>
        <v>8.5970429323592404E-2</v>
      </c>
      <c r="N56" s="1">
        <f t="shared" si="17"/>
        <v>8.1423345853630948</v>
      </c>
      <c r="O56" t="s">
        <v>40</v>
      </c>
    </row>
    <row r="57" spans="1:15" x14ac:dyDescent="0.35">
      <c r="A57" s="12">
        <v>47</v>
      </c>
      <c r="B57" s="11" t="s">
        <v>55</v>
      </c>
      <c r="C57" s="10">
        <v>1.7</v>
      </c>
      <c r="D57" s="9" t="s">
        <v>38</v>
      </c>
      <c r="E57" s="8" t="str">
        <f t="shared" si="9"/>
        <v>Significantly Different</v>
      </c>
      <c r="G57">
        <f t="shared" si="10"/>
        <v>1.7</v>
      </c>
      <c r="H57">
        <f t="shared" si="11"/>
        <v>6</v>
      </c>
      <c r="I57" t="str">
        <f t="shared" si="12"/>
        <v>+/-</v>
      </c>
      <c r="J57" t="str">
        <f t="shared" si="13"/>
        <v>0.2</v>
      </c>
      <c r="K57" s="1">
        <f t="shared" si="14"/>
        <v>0.12158054711246201</v>
      </c>
      <c r="L57" s="1">
        <f t="shared" si="15"/>
        <v>0.8</v>
      </c>
      <c r="M57" s="1">
        <f t="shared" si="16"/>
        <v>0.1359311840425404</v>
      </c>
      <c r="N57" s="1">
        <f t="shared" si="17"/>
        <v>5.8853309167794468</v>
      </c>
      <c r="O57" t="s">
        <v>37</v>
      </c>
    </row>
    <row r="58" spans="1:15" x14ac:dyDescent="0.35">
      <c r="A58" s="12">
        <v>47</v>
      </c>
      <c r="B58" s="11" t="s">
        <v>60</v>
      </c>
      <c r="C58" s="10">
        <v>1.7</v>
      </c>
      <c r="D58" s="9" t="s">
        <v>33</v>
      </c>
      <c r="E58" s="8" t="str">
        <f t="shared" si="9"/>
        <v>Significantly Different</v>
      </c>
      <c r="G58">
        <f t="shared" si="10"/>
        <v>1.7</v>
      </c>
      <c r="H58">
        <f t="shared" si="11"/>
        <v>6</v>
      </c>
      <c r="I58" t="str">
        <f t="shared" si="12"/>
        <v>+/-</v>
      </c>
      <c r="J58" t="str">
        <f t="shared" si="13"/>
        <v>0.1</v>
      </c>
      <c r="K58" s="1">
        <f t="shared" si="14"/>
        <v>6.0790273556231005E-2</v>
      </c>
      <c r="L58" s="1">
        <f t="shared" si="15"/>
        <v>0.8</v>
      </c>
      <c r="M58" s="1">
        <f t="shared" si="16"/>
        <v>8.5970429323592404E-2</v>
      </c>
      <c r="N58" s="1">
        <f t="shared" si="17"/>
        <v>9.3055252404149655</v>
      </c>
      <c r="O58" t="s">
        <v>35</v>
      </c>
    </row>
    <row r="59" spans="1:15" x14ac:dyDescent="0.35">
      <c r="A59" s="12">
        <v>49</v>
      </c>
      <c r="B59" s="11" t="s">
        <v>75</v>
      </c>
      <c r="C59" s="10">
        <v>1.6</v>
      </c>
      <c r="D59" s="9" t="s">
        <v>33</v>
      </c>
      <c r="E59" s="8" t="str">
        <f t="shared" si="9"/>
        <v>Significantly Different</v>
      </c>
      <c r="G59">
        <f t="shared" si="10"/>
        <v>1.6</v>
      </c>
      <c r="H59">
        <f t="shared" si="11"/>
        <v>6</v>
      </c>
      <c r="I59" t="str">
        <f t="shared" si="12"/>
        <v>+/-</v>
      </c>
      <c r="J59" t="str">
        <f t="shared" si="13"/>
        <v>0.1</v>
      </c>
      <c r="K59" s="1">
        <f t="shared" si="14"/>
        <v>6.0790273556231005E-2</v>
      </c>
      <c r="L59" s="1">
        <f t="shared" si="15"/>
        <v>0.89999999999999991</v>
      </c>
      <c r="M59" s="1">
        <f t="shared" si="16"/>
        <v>8.5970429323592404E-2</v>
      </c>
      <c r="N59" s="1">
        <f t="shared" si="17"/>
        <v>10.468715895466834</v>
      </c>
      <c r="O59" t="s">
        <v>32</v>
      </c>
    </row>
    <row r="60" spans="1:15" x14ac:dyDescent="0.35">
      <c r="A60" s="12">
        <v>49</v>
      </c>
      <c r="B60" s="11" t="s">
        <v>49</v>
      </c>
      <c r="C60" s="10">
        <v>1.6</v>
      </c>
      <c r="D60" s="9" t="s">
        <v>33</v>
      </c>
      <c r="E60" s="8" t="str">
        <f t="shared" si="9"/>
        <v>Significantly Different</v>
      </c>
      <c r="G60">
        <f t="shared" si="10"/>
        <v>1.6</v>
      </c>
      <c r="H60">
        <f t="shared" si="11"/>
        <v>6</v>
      </c>
      <c r="I60" t="str">
        <f t="shared" si="12"/>
        <v>+/-</v>
      </c>
      <c r="J60" t="str">
        <f t="shared" si="13"/>
        <v>0.1</v>
      </c>
      <c r="K60" s="1">
        <f t="shared" si="14"/>
        <v>6.0790273556231005E-2</v>
      </c>
      <c r="L60" s="1">
        <f t="shared" si="15"/>
        <v>0.89999999999999991</v>
      </c>
      <c r="M60" s="1">
        <f t="shared" si="16"/>
        <v>8.5970429323592404E-2</v>
      </c>
      <c r="N60" s="1">
        <f t="shared" si="17"/>
        <v>10.468715895466834</v>
      </c>
      <c r="O60" t="s">
        <v>29</v>
      </c>
    </row>
    <row r="61" spans="1:15" x14ac:dyDescent="0.35">
      <c r="A61" s="12">
        <v>51</v>
      </c>
      <c r="B61" s="11" t="s">
        <v>34</v>
      </c>
      <c r="C61" s="10">
        <v>1.2</v>
      </c>
      <c r="D61" s="9" t="s">
        <v>33</v>
      </c>
      <c r="E61" s="8" t="str">
        <f t="shared" si="9"/>
        <v>Significantly Different</v>
      </c>
      <c r="G61">
        <f t="shared" si="10"/>
        <v>1.2</v>
      </c>
      <c r="H61">
        <f t="shared" si="11"/>
        <v>6</v>
      </c>
      <c r="I61" t="str">
        <f t="shared" si="12"/>
        <v>+/-</v>
      </c>
      <c r="J61" t="str">
        <f t="shared" si="13"/>
        <v>0.1</v>
      </c>
      <c r="K61" s="1">
        <f t="shared" si="14"/>
        <v>6.0790273556231005E-2</v>
      </c>
      <c r="L61" s="1">
        <f t="shared" si="15"/>
        <v>1.3</v>
      </c>
      <c r="M61" s="1">
        <f t="shared" si="16"/>
        <v>8.5970429323592404E-2</v>
      </c>
      <c r="N61" s="1">
        <f t="shared" si="17"/>
        <v>15.121478515674319</v>
      </c>
      <c r="O61" t="s">
        <v>26</v>
      </c>
    </row>
    <row r="62" spans="1:15" ht="15" thickBot="1" x14ac:dyDescent="0.4">
      <c r="A62" s="7"/>
      <c r="B62" s="6" t="s">
        <v>24</v>
      </c>
      <c r="C62" s="5">
        <v>0.8</v>
      </c>
      <c r="D62" s="4" t="s">
        <v>38</v>
      </c>
      <c r="E62" s="3" t="str">
        <f t="shared" si="9"/>
        <v>Significantly Different</v>
      </c>
      <c r="G62">
        <f t="shared" si="10"/>
        <v>0.8</v>
      </c>
      <c r="H62">
        <f t="shared" si="11"/>
        <v>6</v>
      </c>
      <c r="I62" t="str">
        <f t="shared" si="12"/>
        <v>+/-</v>
      </c>
      <c r="J62" t="str">
        <f t="shared" si="13"/>
        <v>0.2</v>
      </c>
      <c r="K62" s="1">
        <f t="shared" si="14"/>
        <v>0.12158054711246201</v>
      </c>
      <c r="L62" s="1">
        <f t="shared" si="15"/>
        <v>1.7</v>
      </c>
      <c r="M62" s="1">
        <f t="shared" si="16"/>
        <v>0.1359311840425404</v>
      </c>
      <c r="N62" s="1">
        <f t="shared" si="17"/>
        <v>12.506328198156325</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359" priority="1" operator="equal">
      <formula>"OTHER ERROR"</formula>
    </cfRule>
    <cfRule type="cellIs" dxfId="358" priority="2" operator="equal">
      <formula>"Statistical Test not applicable"</formula>
    </cfRule>
    <cfRule type="cellIs" dxfId="357" priority="3" operator="equal">
      <formula>"Geography Selected"</formula>
    </cfRule>
  </conditionalFormatting>
  <conditionalFormatting sqref="E10:J62">
    <cfRule type="cellIs" dxfId="356" priority="4" operator="equal">
      <formula>"Not Significantly Different"</formula>
    </cfRule>
  </conditionalFormatting>
  <conditionalFormatting sqref="F10:J62">
    <cfRule type="cellIs" dxfId="35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999B4069-6FB4-4763-AC71-384B07F8592D}">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11AFF937-57D0-403B-919C-B993FBF47686}"/>
    <hyperlink ref="A68" r:id="rId2" xr:uid="{528CCA07-78CA-43AB-8E4E-88D5AABDA56A}"/>
    <hyperlink ref="A66" r:id="rId3" xr:uid="{686A5036-C6B0-4532-9E2F-9776F52EC8BA}"/>
    <hyperlink ref="A67" r:id="rId4" xr:uid="{DFC5B28F-B48F-4AD7-87F1-3A9759BBA5F0}"/>
  </hyperlinks>
  <pageMargins left="0.7" right="0.7" top="0.75" bottom="0.75" header="0.3" footer="0.3"/>
  <pageSetup orientation="portrait"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3C357-FAAB-4D18-89BC-B548861F1BFE}">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192</v>
      </c>
    </row>
    <row r="2" spans="1:16" x14ac:dyDescent="0.35">
      <c r="A2" s="26" t="s">
        <v>106</v>
      </c>
      <c r="B2" t="s">
        <v>191</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26.4</v>
      </c>
      <c r="C6" t="s">
        <v>100</v>
      </c>
      <c r="H6" s="14" t="s">
        <v>99</v>
      </c>
      <c r="I6">
        <f>VLOOKUP($B$4,$B$9:$K$62,6,FALSE)</f>
        <v>26.4</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26.4</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26.4</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49</v>
      </c>
      <c r="C11" s="10">
        <v>33</v>
      </c>
      <c r="D11" s="13" t="s">
        <v>38</v>
      </c>
      <c r="E11" s="8" t="str">
        <f t="shared" si="0"/>
        <v>Significantly Different</v>
      </c>
      <c r="G11">
        <f t="shared" si="1"/>
        <v>33</v>
      </c>
      <c r="H11">
        <f t="shared" si="2"/>
        <v>6</v>
      </c>
      <c r="I11" t="str">
        <f t="shared" si="3"/>
        <v>+/-</v>
      </c>
      <c r="J11" t="str">
        <f t="shared" si="4"/>
        <v>0.2</v>
      </c>
      <c r="K11" s="1">
        <f t="shared" si="5"/>
        <v>0.12158054711246201</v>
      </c>
      <c r="L11" s="1">
        <f t="shared" si="6"/>
        <v>-6.6000000000000014</v>
      </c>
      <c r="M11" s="1">
        <f t="shared" si="7"/>
        <v>0.1359311840425404</v>
      </c>
      <c r="N11" s="1">
        <f t="shared" si="8"/>
        <v>-48.553980063430444</v>
      </c>
      <c r="O11" t="s">
        <v>67</v>
      </c>
    </row>
    <row r="12" spans="1:16" x14ac:dyDescent="0.35">
      <c r="A12" s="12">
        <v>2</v>
      </c>
      <c r="B12" s="11" t="s">
        <v>41</v>
      </c>
      <c r="C12" s="10">
        <v>30.8</v>
      </c>
      <c r="D12" s="9" t="s">
        <v>27</v>
      </c>
      <c r="E12" s="8" t="str">
        <f t="shared" si="0"/>
        <v>Significantly Different</v>
      </c>
      <c r="G12">
        <f t="shared" si="1"/>
        <v>30.8</v>
      </c>
      <c r="H12">
        <f t="shared" si="2"/>
        <v>6</v>
      </c>
      <c r="I12" t="str">
        <f t="shared" si="3"/>
        <v>+/-</v>
      </c>
      <c r="J12" t="str">
        <f t="shared" si="4"/>
        <v>0.3</v>
      </c>
      <c r="K12" s="1">
        <f t="shared" si="5"/>
        <v>0.18237082066869301</v>
      </c>
      <c r="L12" s="1">
        <f t="shared" si="6"/>
        <v>-4.4000000000000021</v>
      </c>
      <c r="M12" s="1">
        <f t="shared" si="7"/>
        <v>0.19223572402239389</v>
      </c>
      <c r="N12" s="1">
        <f t="shared" si="8"/>
        <v>-22.888565704298738</v>
      </c>
      <c r="O12" t="s">
        <v>59</v>
      </c>
    </row>
    <row r="13" spans="1:16" x14ac:dyDescent="0.35">
      <c r="A13" s="12">
        <v>3</v>
      </c>
      <c r="B13" s="11" t="s">
        <v>47</v>
      </c>
      <c r="C13" s="10">
        <v>30.3</v>
      </c>
      <c r="D13" s="9" t="s">
        <v>38</v>
      </c>
      <c r="E13" s="8" t="str">
        <f t="shared" si="0"/>
        <v>Significantly Different</v>
      </c>
      <c r="G13">
        <f t="shared" si="1"/>
        <v>30.3</v>
      </c>
      <c r="H13">
        <f t="shared" si="2"/>
        <v>6</v>
      </c>
      <c r="I13" t="str">
        <f t="shared" si="3"/>
        <v>+/-</v>
      </c>
      <c r="J13" t="str">
        <f t="shared" si="4"/>
        <v>0.2</v>
      </c>
      <c r="K13" s="1">
        <f t="shared" si="5"/>
        <v>0.12158054711246201</v>
      </c>
      <c r="L13" s="1">
        <f t="shared" si="6"/>
        <v>-3.9000000000000021</v>
      </c>
      <c r="M13" s="1">
        <f t="shared" si="7"/>
        <v>0.1359311840425404</v>
      </c>
      <c r="N13" s="1">
        <f t="shared" si="8"/>
        <v>-28.690988219299818</v>
      </c>
      <c r="O13" t="s">
        <v>57</v>
      </c>
    </row>
    <row r="14" spans="1:16" x14ac:dyDescent="0.35">
      <c r="A14" s="12">
        <v>4</v>
      </c>
      <c r="B14" s="11" t="s">
        <v>31</v>
      </c>
      <c r="C14" s="10">
        <v>30.1</v>
      </c>
      <c r="D14" s="9" t="s">
        <v>121</v>
      </c>
      <c r="E14" s="8" t="str">
        <f t="shared" si="0"/>
        <v>Significantly Different</v>
      </c>
      <c r="G14">
        <f t="shared" si="1"/>
        <v>30.1</v>
      </c>
      <c r="H14">
        <f t="shared" si="2"/>
        <v>6</v>
      </c>
      <c r="I14" t="str">
        <f t="shared" si="3"/>
        <v>+/-</v>
      </c>
      <c r="J14" t="str">
        <f t="shared" si="4"/>
        <v>0.8</v>
      </c>
      <c r="K14" s="1">
        <f t="shared" si="5"/>
        <v>0.48632218844984804</v>
      </c>
      <c r="L14" s="1">
        <f t="shared" si="6"/>
        <v>-3.7000000000000028</v>
      </c>
      <c r="M14" s="1">
        <f t="shared" si="7"/>
        <v>0.49010685399991183</v>
      </c>
      <c r="N14" s="1">
        <f t="shared" si="8"/>
        <v>-7.5493741207721783</v>
      </c>
      <c r="O14" t="s">
        <v>72</v>
      </c>
    </row>
    <row r="15" spans="1:16" x14ac:dyDescent="0.35">
      <c r="A15" s="12">
        <v>5</v>
      </c>
      <c r="B15" s="11" t="s">
        <v>70</v>
      </c>
      <c r="C15" s="10">
        <v>28.6</v>
      </c>
      <c r="D15" s="9" t="s">
        <v>27</v>
      </c>
      <c r="E15" s="8" t="str">
        <f t="shared" si="0"/>
        <v>Significantly Different</v>
      </c>
      <c r="G15">
        <f t="shared" si="1"/>
        <v>28.6</v>
      </c>
      <c r="H15">
        <f t="shared" si="2"/>
        <v>6</v>
      </c>
      <c r="I15" t="str">
        <f t="shared" si="3"/>
        <v>+/-</v>
      </c>
      <c r="J15" t="str">
        <f t="shared" si="4"/>
        <v>0.3</v>
      </c>
      <c r="K15" s="1">
        <f t="shared" si="5"/>
        <v>0.18237082066869301</v>
      </c>
      <c r="L15" s="1">
        <f t="shared" si="6"/>
        <v>-2.2000000000000028</v>
      </c>
      <c r="M15" s="1">
        <f t="shared" si="7"/>
        <v>0.19223572402239389</v>
      </c>
      <c r="N15" s="1">
        <f t="shared" si="8"/>
        <v>-11.44428285214938</v>
      </c>
      <c r="O15" t="s">
        <v>34</v>
      </c>
    </row>
    <row r="16" spans="1:16" x14ac:dyDescent="0.35">
      <c r="A16" s="12">
        <v>6</v>
      </c>
      <c r="B16" s="11" t="s">
        <v>34</v>
      </c>
      <c r="C16" s="10">
        <v>28.3</v>
      </c>
      <c r="D16" s="9" t="s">
        <v>33</v>
      </c>
      <c r="E16" s="8" t="str">
        <f t="shared" si="0"/>
        <v>Significantly Different</v>
      </c>
      <c r="G16">
        <f t="shared" si="1"/>
        <v>28.3</v>
      </c>
      <c r="H16">
        <f t="shared" si="2"/>
        <v>6</v>
      </c>
      <c r="I16" t="str">
        <f t="shared" si="3"/>
        <v>+/-</v>
      </c>
      <c r="J16" t="str">
        <f t="shared" si="4"/>
        <v>0.1</v>
      </c>
      <c r="K16" s="1">
        <f t="shared" si="5"/>
        <v>6.0790273556231005E-2</v>
      </c>
      <c r="L16" s="1">
        <f t="shared" si="6"/>
        <v>-1.9000000000000021</v>
      </c>
      <c r="M16" s="1">
        <f t="shared" si="7"/>
        <v>8.5970429323592404E-2</v>
      </c>
      <c r="N16" s="1">
        <f t="shared" si="8"/>
        <v>-22.100622445985568</v>
      </c>
      <c r="O16" t="s">
        <v>73</v>
      </c>
    </row>
    <row r="17" spans="1:15" x14ac:dyDescent="0.35">
      <c r="A17" s="12">
        <v>7</v>
      </c>
      <c r="B17" s="11" t="s">
        <v>45</v>
      </c>
      <c r="C17" s="10">
        <v>28.2</v>
      </c>
      <c r="D17" s="9" t="s">
        <v>27</v>
      </c>
      <c r="E17" s="8" t="str">
        <f t="shared" si="0"/>
        <v>Significantly Different</v>
      </c>
      <c r="G17">
        <f t="shared" si="1"/>
        <v>28.2</v>
      </c>
      <c r="H17">
        <f t="shared" si="2"/>
        <v>6</v>
      </c>
      <c r="I17" t="str">
        <f t="shared" si="3"/>
        <v>+/-</v>
      </c>
      <c r="J17" t="str">
        <f t="shared" si="4"/>
        <v>0.3</v>
      </c>
      <c r="K17" s="1">
        <f t="shared" si="5"/>
        <v>0.18237082066869301</v>
      </c>
      <c r="L17" s="1">
        <f t="shared" si="6"/>
        <v>-1.8000000000000007</v>
      </c>
      <c r="M17" s="1">
        <f t="shared" si="7"/>
        <v>0.19223572402239389</v>
      </c>
      <c r="N17" s="1">
        <f t="shared" si="8"/>
        <v>-9.3635041517585744</v>
      </c>
      <c r="O17" t="s">
        <v>65</v>
      </c>
    </row>
    <row r="18" spans="1:15" x14ac:dyDescent="0.35">
      <c r="A18" s="12">
        <v>8</v>
      </c>
      <c r="B18" s="11" t="s">
        <v>53</v>
      </c>
      <c r="C18" s="10">
        <v>28</v>
      </c>
      <c r="D18" s="9" t="s">
        <v>33</v>
      </c>
      <c r="E18" s="8" t="str">
        <f t="shared" si="0"/>
        <v>Significantly Different</v>
      </c>
      <c r="G18">
        <f t="shared" si="1"/>
        <v>28</v>
      </c>
      <c r="H18">
        <f t="shared" si="2"/>
        <v>6</v>
      </c>
      <c r="I18" t="str">
        <f t="shared" si="3"/>
        <v>+/-</v>
      </c>
      <c r="J18" t="str">
        <f t="shared" si="4"/>
        <v>0.1</v>
      </c>
      <c r="K18" s="1">
        <f t="shared" si="5"/>
        <v>6.0790273556231005E-2</v>
      </c>
      <c r="L18" s="1">
        <f t="shared" si="6"/>
        <v>-1.6000000000000014</v>
      </c>
      <c r="M18" s="1">
        <f t="shared" si="7"/>
        <v>8.5970429323592404E-2</v>
      </c>
      <c r="N18" s="1">
        <f t="shared" si="8"/>
        <v>-18.611050480829949</v>
      </c>
      <c r="O18" t="s">
        <v>61</v>
      </c>
    </row>
    <row r="19" spans="1:15" x14ac:dyDescent="0.35">
      <c r="A19" s="12">
        <v>9</v>
      </c>
      <c r="B19" s="11" t="s">
        <v>64</v>
      </c>
      <c r="C19" s="10">
        <v>27.9</v>
      </c>
      <c r="D19" s="9" t="s">
        <v>38</v>
      </c>
      <c r="E19" s="8" t="str">
        <f t="shared" si="0"/>
        <v>Significantly Different</v>
      </c>
      <c r="G19">
        <f t="shared" si="1"/>
        <v>27.9</v>
      </c>
      <c r="H19">
        <f t="shared" si="2"/>
        <v>6</v>
      </c>
      <c r="I19" t="str">
        <f t="shared" si="3"/>
        <v>+/-</v>
      </c>
      <c r="J19" t="str">
        <f t="shared" si="4"/>
        <v>0.2</v>
      </c>
      <c r="K19" s="1">
        <f t="shared" si="5"/>
        <v>0.12158054711246201</v>
      </c>
      <c r="L19" s="1">
        <f t="shared" si="6"/>
        <v>-1.5</v>
      </c>
      <c r="M19" s="1">
        <f t="shared" si="7"/>
        <v>0.1359311840425404</v>
      </c>
      <c r="N19" s="1">
        <f t="shared" si="8"/>
        <v>-11.034995468961462</v>
      </c>
      <c r="O19" t="s">
        <v>31</v>
      </c>
    </row>
    <row r="20" spans="1:15" x14ac:dyDescent="0.35">
      <c r="A20" s="12">
        <v>10</v>
      </c>
      <c r="B20" s="11" t="s">
        <v>37</v>
      </c>
      <c r="C20" s="10">
        <v>27.1</v>
      </c>
      <c r="D20" s="13" t="s">
        <v>38</v>
      </c>
      <c r="E20" s="8" t="str">
        <f t="shared" si="0"/>
        <v>Significantly Different</v>
      </c>
      <c r="G20">
        <f t="shared" si="1"/>
        <v>27.1</v>
      </c>
      <c r="H20">
        <f t="shared" si="2"/>
        <v>6</v>
      </c>
      <c r="I20" t="str">
        <f t="shared" si="3"/>
        <v>+/-</v>
      </c>
      <c r="J20" t="str">
        <f t="shared" si="4"/>
        <v>0.2</v>
      </c>
      <c r="K20" s="1">
        <f t="shared" si="5"/>
        <v>0.12158054711246201</v>
      </c>
      <c r="L20" s="1">
        <f t="shared" si="6"/>
        <v>-0.70000000000000284</v>
      </c>
      <c r="M20" s="1">
        <f t="shared" si="7"/>
        <v>0.1359311840425404</v>
      </c>
      <c r="N20" s="1">
        <f t="shared" si="8"/>
        <v>-5.1496645521820366</v>
      </c>
      <c r="O20" t="s">
        <v>53</v>
      </c>
    </row>
    <row r="21" spans="1:15" x14ac:dyDescent="0.35">
      <c r="A21" s="12">
        <v>11</v>
      </c>
      <c r="B21" s="11" t="s">
        <v>32</v>
      </c>
      <c r="C21" s="10">
        <v>26.9</v>
      </c>
      <c r="D21" s="9" t="s">
        <v>109</v>
      </c>
      <c r="E21" s="8" t="str">
        <f t="shared" si="0"/>
        <v>Not Significantly Different</v>
      </c>
      <c r="G21">
        <f t="shared" si="1"/>
        <v>26.9</v>
      </c>
      <c r="H21">
        <f t="shared" si="2"/>
        <v>6</v>
      </c>
      <c r="I21" t="str">
        <f t="shared" si="3"/>
        <v>+/-</v>
      </c>
      <c r="J21" t="str">
        <f t="shared" si="4"/>
        <v>0.6</v>
      </c>
      <c r="K21" s="1">
        <f t="shared" si="5"/>
        <v>0.36474164133738601</v>
      </c>
      <c r="L21" s="1">
        <f t="shared" si="6"/>
        <v>-0.5</v>
      </c>
      <c r="M21" s="1">
        <f t="shared" si="7"/>
        <v>0.36977279819442066</v>
      </c>
      <c r="N21" s="1">
        <f t="shared" si="8"/>
        <v>-1.3521816705865637</v>
      </c>
      <c r="O21" t="s">
        <v>45</v>
      </c>
    </row>
    <row r="22" spans="1:15" x14ac:dyDescent="0.35">
      <c r="A22" s="12">
        <v>12</v>
      </c>
      <c r="B22" s="11" t="s">
        <v>65</v>
      </c>
      <c r="C22" s="10">
        <v>26.8</v>
      </c>
      <c r="D22" s="9" t="s">
        <v>43</v>
      </c>
      <c r="E22" s="8" t="str">
        <f t="shared" si="0"/>
        <v>Not Significantly Different</v>
      </c>
      <c r="G22">
        <f t="shared" si="1"/>
        <v>26.8</v>
      </c>
      <c r="H22">
        <f t="shared" si="2"/>
        <v>6</v>
      </c>
      <c r="I22" t="str">
        <f t="shared" si="3"/>
        <v>+/-</v>
      </c>
      <c r="J22" t="str">
        <f t="shared" si="4"/>
        <v>0.4</v>
      </c>
      <c r="K22" s="1">
        <f t="shared" si="5"/>
        <v>0.24316109422492402</v>
      </c>
      <c r="L22" s="1">
        <f t="shared" si="6"/>
        <v>-0.40000000000000213</v>
      </c>
      <c r="M22" s="1">
        <f t="shared" si="7"/>
        <v>0.25064471888253259</v>
      </c>
      <c r="N22" s="1">
        <f t="shared" si="8"/>
        <v>-1.5958844127390792</v>
      </c>
      <c r="O22" t="s">
        <v>28</v>
      </c>
    </row>
    <row r="23" spans="1:15" x14ac:dyDescent="0.35">
      <c r="A23" s="12">
        <v>13</v>
      </c>
      <c r="B23" s="11" t="s">
        <v>66</v>
      </c>
      <c r="C23" s="10">
        <v>26.7</v>
      </c>
      <c r="D23" s="9" t="s">
        <v>30</v>
      </c>
      <c r="E23" s="8" t="str">
        <f t="shared" si="0"/>
        <v>Not Significantly Different</v>
      </c>
      <c r="G23">
        <f t="shared" si="1"/>
        <v>26.7</v>
      </c>
      <c r="H23">
        <f t="shared" si="2"/>
        <v>6</v>
      </c>
      <c r="I23" t="str">
        <f t="shared" si="3"/>
        <v>+/-</v>
      </c>
      <c r="J23" t="str">
        <f t="shared" si="4"/>
        <v>0.5</v>
      </c>
      <c r="K23" s="1">
        <f t="shared" si="5"/>
        <v>0.303951367781155</v>
      </c>
      <c r="L23" s="1">
        <f t="shared" si="6"/>
        <v>-0.30000000000000071</v>
      </c>
      <c r="M23" s="1">
        <f t="shared" si="7"/>
        <v>0.30997079109986531</v>
      </c>
      <c r="N23" s="1">
        <f t="shared" si="8"/>
        <v>-0.96783312690694057</v>
      </c>
      <c r="O23" t="s">
        <v>81</v>
      </c>
    </row>
    <row r="24" spans="1:15" x14ac:dyDescent="0.35">
      <c r="A24" s="12">
        <v>13</v>
      </c>
      <c r="B24" s="11" t="s">
        <v>39</v>
      </c>
      <c r="C24" s="10">
        <v>26.7</v>
      </c>
      <c r="D24" s="9" t="s">
        <v>38</v>
      </c>
      <c r="E24" s="8" t="str">
        <f t="shared" si="0"/>
        <v>Significantly Different</v>
      </c>
      <c r="G24">
        <f t="shared" si="1"/>
        <v>26.7</v>
      </c>
      <c r="H24">
        <f t="shared" si="2"/>
        <v>6</v>
      </c>
      <c r="I24" t="str">
        <f t="shared" si="3"/>
        <v>+/-</v>
      </c>
      <c r="J24" t="str">
        <f t="shared" si="4"/>
        <v>0.2</v>
      </c>
      <c r="K24" s="1">
        <f t="shared" si="5"/>
        <v>0.12158054711246201</v>
      </c>
      <c r="L24" s="1">
        <f t="shared" si="6"/>
        <v>-0.30000000000000071</v>
      </c>
      <c r="M24" s="1">
        <f t="shared" si="7"/>
        <v>0.1359311840425404</v>
      </c>
      <c r="N24" s="1">
        <f t="shared" si="8"/>
        <v>-2.2069990937922976</v>
      </c>
      <c r="O24" t="s">
        <v>64</v>
      </c>
    </row>
    <row r="25" spans="1:15" x14ac:dyDescent="0.35">
      <c r="A25" s="12">
        <v>15</v>
      </c>
      <c r="B25" s="11" t="s">
        <v>54</v>
      </c>
      <c r="C25" s="10">
        <v>26.4</v>
      </c>
      <c r="D25" s="9" t="s">
        <v>38</v>
      </c>
      <c r="E25" s="8" t="str">
        <f t="shared" si="0"/>
        <v>Not Significantly Different</v>
      </c>
      <c r="G25">
        <f t="shared" si="1"/>
        <v>26.4</v>
      </c>
      <c r="H25">
        <f t="shared" si="2"/>
        <v>6</v>
      </c>
      <c r="I25" t="str">
        <f t="shared" si="3"/>
        <v>+/-</v>
      </c>
      <c r="J25" t="str">
        <f t="shared" si="4"/>
        <v>0.2</v>
      </c>
      <c r="K25" s="1">
        <f t="shared" si="5"/>
        <v>0.12158054711246201</v>
      </c>
      <c r="L25" s="1">
        <f t="shared" si="6"/>
        <v>0</v>
      </c>
      <c r="M25" s="1">
        <f t="shared" si="7"/>
        <v>0.1359311840425404</v>
      </c>
      <c r="N25" s="1">
        <f t="shared" si="8"/>
        <v>0</v>
      </c>
      <c r="O25" t="s">
        <v>80</v>
      </c>
    </row>
    <row r="26" spans="1:15" x14ac:dyDescent="0.35">
      <c r="A26" s="12">
        <v>16</v>
      </c>
      <c r="B26" s="11" t="s">
        <v>35</v>
      </c>
      <c r="C26" s="10">
        <v>26.3</v>
      </c>
      <c r="D26" s="9" t="s">
        <v>38</v>
      </c>
      <c r="E26" s="8" t="str">
        <f t="shared" si="0"/>
        <v>Not Significantly Different</v>
      </c>
      <c r="G26">
        <f t="shared" si="1"/>
        <v>26.3</v>
      </c>
      <c r="H26">
        <f t="shared" si="2"/>
        <v>6</v>
      </c>
      <c r="I26" t="str">
        <f t="shared" si="3"/>
        <v>+/-</v>
      </c>
      <c r="J26" t="str">
        <f t="shared" si="4"/>
        <v>0.2</v>
      </c>
      <c r="K26" s="1">
        <f t="shared" si="5"/>
        <v>0.12158054711246201</v>
      </c>
      <c r="L26" s="1">
        <f t="shared" si="6"/>
        <v>9.9999999999997868E-2</v>
      </c>
      <c r="M26" s="1">
        <f t="shared" si="7"/>
        <v>0.1359311840425404</v>
      </c>
      <c r="N26" s="1">
        <f t="shared" si="8"/>
        <v>0.73566636459741519</v>
      </c>
      <c r="O26" t="s">
        <v>79</v>
      </c>
    </row>
    <row r="27" spans="1:15" x14ac:dyDescent="0.35">
      <c r="A27" s="12">
        <v>17</v>
      </c>
      <c r="B27" s="11" t="s">
        <v>61</v>
      </c>
      <c r="C27" s="10">
        <v>26.1</v>
      </c>
      <c r="D27" s="9" t="s">
        <v>109</v>
      </c>
      <c r="E27" s="8" t="str">
        <f t="shared" si="0"/>
        <v>Not Significantly Different</v>
      </c>
      <c r="G27">
        <f t="shared" si="1"/>
        <v>26.1</v>
      </c>
      <c r="H27">
        <f t="shared" si="2"/>
        <v>6</v>
      </c>
      <c r="I27" t="str">
        <f t="shared" si="3"/>
        <v>+/-</v>
      </c>
      <c r="J27" t="str">
        <f t="shared" si="4"/>
        <v>0.6</v>
      </c>
      <c r="K27" s="1">
        <f t="shared" si="5"/>
        <v>0.36474164133738601</v>
      </c>
      <c r="L27" s="1">
        <f t="shared" si="6"/>
        <v>0.29999999999999716</v>
      </c>
      <c r="M27" s="1">
        <f t="shared" si="7"/>
        <v>0.36977279819442066</v>
      </c>
      <c r="N27" s="1">
        <f t="shared" si="8"/>
        <v>0.81130900235193049</v>
      </c>
      <c r="O27" t="s">
        <v>77</v>
      </c>
    </row>
    <row r="28" spans="1:15" x14ac:dyDescent="0.35">
      <c r="A28" s="12">
        <v>17</v>
      </c>
      <c r="B28" s="11" t="s">
        <v>28</v>
      </c>
      <c r="C28" s="10">
        <v>26.1</v>
      </c>
      <c r="D28" s="9" t="s">
        <v>43</v>
      </c>
      <c r="E28" s="8" t="str">
        <f t="shared" si="0"/>
        <v>Not Significantly Different</v>
      </c>
      <c r="G28">
        <f t="shared" si="1"/>
        <v>26.1</v>
      </c>
      <c r="H28">
        <f t="shared" si="2"/>
        <v>6</v>
      </c>
      <c r="I28" t="str">
        <f t="shared" si="3"/>
        <v>+/-</v>
      </c>
      <c r="J28" t="str">
        <f t="shared" si="4"/>
        <v>0.4</v>
      </c>
      <c r="K28" s="1">
        <f t="shared" si="5"/>
        <v>0.24316109422492402</v>
      </c>
      <c r="L28" s="1">
        <f t="shared" si="6"/>
        <v>0.29999999999999716</v>
      </c>
      <c r="M28" s="1">
        <f t="shared" si="7"/>
        <v>0.25064471888253259</v>
      </c>
      <c r="N28" s="1">
        <f t="shared" si="8"/>
        <v>1.1969133095542916</v>
      </c>
      <c r="O28" t="s">
        <v>78</v>
      </c>
    </row>
    <row r="29" spans="1:15" x14ac:dyDescent="0.35">
      <c r="A29" s="12">
        <v>19</v>
      </c>
      <c r="B29" s="11" t="s">
        <v>55</v>
      </c>
      <c r="C29" s="10">
        <v>25.6</v>
      </c>
      <c r="D29" s="9" t="s">
        <v>27</v>
      </c>
      <c r="E29" s="8" t="str">
        <f t="shared" si="0"/>
        <v>Significantly Different</v>
      </c>
      <c r="G29">
        <f t="shared" si="1"/>
        <v>25.6</v>
      </c>
      <c r="H29">
        <f t="shared" si="2"/>
        <v>6</v>
      </c>
      <c r="I29" t="str">
        <f t="shared" si="3"/>
        <v>+/-</v>
      </c>
      <c r="J29" t="str">
        <f t="shared" si="4"/>
        <v>0.3</v>
      </c>
      <c r="K29" s="1">
        <f t="shared" si="5"/>
        <v>0.18237082066869301</v>
      </c>
      <c r="L29" s="1">
        <f t="shared" si="6"/>
        <v>0.79999999999999716</v>
      </c>
      <c r="M29" s="1">
        <f t="shared" si="7"/>
        <v>0.19223572402239389</v>
      </c>
      <c r="N29" s="1">
        <f t="shared" si="8"/>
        <v>4.1615574007815725</v>
      </c>
      <c r="O29" t="s">
        <v>55</v>
      </c>
    </row>
    <row r="30" spans="1:15" x14ac:dyDescent="0.35">
      <c r="A30" s="12">
        <v>19</v>
      </c>
      <c r="B30" s="11" t="s">
        <v>50</v>
      </c>
      <c r="C30" s="10">
        <v>25.6</v>
      </c>
      <c r="D30" s="9" t="s">
        <v>27</v>
      </c>
      <c r="E30" s="8" t="str">
        <f t="shared" si="0"/>
        <v>Significantly Different</v>
      </c>
      <c r="G30">
        <f t="shared" si="1"/>
        <v>25.6</v>
      </c>
      <c r="H30">
        <f t="shared" si="2"/>
        <v>6</v>
      </c>
      <c r="I30" t="str">
        <f t="shared" si="3"/>
        <v>+/-</v>
      </c>
      <c r="J30" t="str">
        <f t="shared" si="4"/>
        <v>0.3</v>
      </c>
      <c r="K30" s="1">
        <f t="shared" si="5"/>
        <v>0.18237082066869301</v>
      </c>
      <c r="L30" s="1">
        <f t="shared" si="6"/>
        <v>0.79999999999999716</v>
      </c>
      <c r="M30" s="1">
        <f t="shared" si="7"/>
        <v>0.19223572402239389</v>
      </c>
      <c r="N30" s="1">
        <f t="shared" si="8"/>
        <v>4.1615574007815725</v>
      </c>
      <c r="O30" t="s">
        <v>76</v>
      </c>
    </row>
    <row r="31" spans="1:15" x14ac:dyDescent="0.35">
      <c r="A31" s="12">
        <v>21</v>
      </c>
      <c r="B31" s="11" t="s">
        <v>51</v>
      </c>
      <c r="C31" s="10">
        <v>25.5</v>
      </c>
      <c r="D31" s="9" t="s">
        <v>43</v>
      </c>
      <c r="E31" s="8" t="str">
        <f t="shared" si="0"/>
        <v>Significantly Different</v>
      </c>
      <c r="G31">
        <f t="shared" si="1"/>
        <v>25.5</v>
      </c>
      <c r="H31">
        <f t="shared" si="2"/>
        <v>6</v>
      </c>
      <c r="I31" t="str">
        <f t="shared" si="3"/>
        <v>+/-</v>
      </c>
      <c r="J31" t="str">
        <f t="shared" si="4"/>
        <v>0.4</v>
      </c>
      <c r="K31" s="1">
        <f t="shared" si="5"/>
        <v>0.24316109422492402</v>
      </c>
      <c r="L31" s="1">
        <f t="shared" si="6"/>
        <v>0.89999999999999858</v>
      </c>
      <c r="M31" s="1">
        <f t="shared" si="7"/>
        <v>0.25064471888253259</v>
      </c>
      <c r="N31" s="1">
        <f t="shared" si="8"/>
        <v>3.5907399286629036</v>
      </c>
      <c r="O31" t="s">
        <v>41</v>
      </c>
    </row>
    <row r="32" spans="1:15" x14ac:dyDescent="0.35">
      <c r="A32" s="12">
        <v>21</v>
      </c>
      <c r="B32" s="11" t="s">
        <v>46</v>
      </c>
      <c r="C32" s="10">
        <v>25.5</v>
      </c>
      <c r="D32" s="9" t="s">
        <v>38</v>
      </c>
      <c r="E32" s="8" t="str">
        <f t="shared" si="0"/>
        <v>Significantly Different</v>
      </c>
      <c r="G32">
        <f t="shared" si="1"/>
        <v>25.5</v>
      </c>
      <c r="H32">
        <f t="shared" si="2"/>
        <v>6</v>
      </c>
      <c r="I32" t="str">
        <f t="shared" si="3"/>
        <v>+/-</v>
      </c>
      <c r="J32" t="str">
        <f t="shared" si="4"/>
        <v>0.2</v>
      </c>
      <c r="K32" s="1">
        <f t="shared" si="5"/>
        <v>0.12158054711246201</v>
      </c>
      <c r="L32" s="1">
        <f t="shared" si="6"/>
        <v>0.89999999999999858</v>
      </c>
      <c r="M32" s="1">
        <f t="shared" si="7"/>
        <v>0.1359311840425404</v>
      </c>
      <c r="N32" s="1">
        <f t="shared" si="8"/>
        <v>6.6209972813768676</v>
      </c>
      <c r="O32" t="s">
        <v>70</v>
      </c>
    </row>
    <row r="33" spans="1:15" x14ac:dyDescent="0.35">
      <c r="A33" s="12">
        <v>23</v>
      </c>
      <c r="B33" s="11" t="s">
        <v>67</v>
      </c>
      <c r="C33" s="10">
        <v>25.4</v>
      </c>
      <c r="D33" s="9" t="s">
        <v>27</v>
      </c>
      <c r="E33" s="8" t="str">
        <f t="shared" si="0"/>
        <v>Significantly Different</v>
      </c>
      <c r="G33">
        <f t="shared" si="1"/>
        <v>25.4</v>
      </c>
      <c r="H33">
        <f t="shared" si="2"/>
        <v>6</v>
      </c>
      <c r="I33" t="str">
        <f t="shared" si="3"/>
        <v>+/-</v>
      </c>
      <c r="J33" t="str">
        <f t="shared" si="4"/>
        <v>0.3</v>
      </c>
      <c r="K33" s="1">
        <f t="shared" si="5"/>
        <v>0.18237082066869301</v>
      </c>
      <c r="L33" s="1">
        <f t="shared" si="6"/>
        <v>1</v>
      </c>
      <c r="M33" s="1">
        <f t="shared" si="7"/>
        <v>0.19223572402239389</v>
      </c>
      <c r="N33" s="1">
        <f t="shared" si="8"/>
        <v>5.2019467509769841</v>
      </c>
      <c r="O33" t="s">
        <v>75</v>
      </c>
    </row>
    <row r="34" spans="1:15" x14ac:dyDescent="0.35">
      <c r="A34" s="12">
        <v>23</v>
      </c>
      <c r="B34" s="11" t="s">
        <v>52</v>
      </c>
      <c r="C34" s="10">
        <v>25.4</v>
      </c>
      <c r="D34" s="9" t="s">
        <v>30</v>
      </c>
      <c r="E34" s="8" t="str">
        <f t="shared" si="0"/>
        <v>Significantly Different</v>
      </c>
      <c r="G34">
        <f t="shared" si="1"/>
        <v>25.4</v>
      </c>
      <c r="H34">
        <f t="shared" si="2"/>
        <v>6</v>
      </c>
      <c r="I34" t="str">
        <f t="shared" si="3"/>
        <v>+/-</v>
      </c>
      <c r="J34" t="str">
        <f t="shared" si="4"/>
        <v>0.5</v>
      </c>
      <c r="K34" s="1">
        <f t="shared" si="5"/>
        <v>0.303951367781155</v>
      </c>
      <c r="L34" s="1">
        <f t="shared" si="6"/>
        <v>1</v>
      </c>
      <c r="M34" s="1">
        <f t="shared" si="7"/>
        <v>0.30997079109986531</v>
      </c>
      <c r="N34" s="1">
        <f t="shared" si="8"/>
        <v>3.2261104230231274</v>
      </c>
      <c r="O34" t="s">
        <v>74</v>
      </c>
    </row>
    <row r="35" spans="1:15" x14ac:dyDescent="0.35">
      <c r="A35" s="12">
        <v>25</v>
      </c>
      <c r="B35" s="11" t="s">
        <v>63</v>
      </c>
      <c r="C35" s="10">
        <v>25.1</v>
      </c>
      <c r="D35" s="9" t="s">
        <v>38</v>
      </c>
      <c r="E35" s="8" t="str">
        <f t="shared" si="0"/>
        <v>Significantly Different</v>
      </c>
      <c r="G35">
        <f t="shared" si="1"/>
        <v>25.1</v>
      </c>
      <c r="H35">
        <f t="shared" si="2"/>
        <v>6</v>
      </c>
      <c r="I35" t="str">
        <f t="shared" si="3"/>
        <v>+/-</v>
      </c>
      <c r="J35" t="str">
        <f t="shared" si="4"/>
        <v>0.2</v>
      </c>
      <c r="K35" s="1">
        <f t="shared" si="5"/>
        <v>0.12158054711246201</v>
      </c>
      <c r="L35" s="1">
        <f t="shared" si="6"/>
        <v>1.2999999999999972</v>
      </c>
      <c r="M35" s="1">
        <f t="shared" si="7"/>
        <v>0.1359311840425404</v>
      </c>
      <c r="N35" s="1">
        <f t="shared" si="8"/>
        <v>9.5636627397665794</v>
      </c>
      <c r="O35" t="s">
        <v>51</v>
      </c>
    </row>
    <row r="36" spans="1:15" x14ac:dyDescent="0.35">
      <c r="A36" s="12">
        <v>26</v>
      </c>
      <c r="B36" s="11" t="s">
        <v>73</v>
      </c>
      <c r="C36" s="10">
        <v>25</v>
      </c>
      <c r="D36" s="9" t="s">
        <v>27</v>
      </c>
      <c r="E36" s="8" t="str">
        <f t="shared" si="0"/>
        <v>Significantly Different</v>
      </c>
      <c r="G36">
        <f t="shared" si="1"/>
        <v>25</v>
      </c>
      <c r="H36">
        <f t="shared" si="2"/>
        <v>6</v>
      </c>
      <c r="I36" t="str">
        <f t="shared" si="3"/>
        <v>+/-</v>
      </c>
      <c r="J36" t="str">
        <f t="shared" si="4"/>
        <v>0.3</v>
      </c>
      <c r="K36" s="1">
        <f t="shared" si="5"/>
        <v>0.18237082066869301</v>
      </c>
      <c r="L36" s="1">
        <f t="shared" si="6"/>
        <v>1.3999999999999986</v>
      </c>
      <c r="M36" s="1">
        <f t="shared" si="7"/>
        <v>0.19223572402239389</v>
      </c>
      <c r="N36" s="1">
        <f t="shared" si="8"/>
        <v>7.2827254513677699</v>
      </c>
      <c r="O36" t="s">
        <v>71</v>
      </c>
    </row>
    <row r="37" spans="1:15" x14ac:dyDescent="0.35">
      <c r="A37" s="12">
        <v>27</v>
      </c>
      <c r="B37" s="11" t="s">
        <v>57</v>
      </c>
      <c r="C37" s="10">
        <v>24.9</v>
      </c>
      <c r="D37" s="9" t="s">
        <v>38</v>
      </c>
      <c r="E37" s="8" t="str">
        <f t="shared" si="0"/>
        <v>Significantly Different</v>
      </c>
      <c r="G37">
        <f t="shared" si="1"/>
        <v>24.9</v>
      </c>
      <c r="H37">
        <f t="shared" si="2"/>
        <v>6</v>
      </c>
      <c r="I37" t="str">
        <f t="shared" si="3"/>
        <v>+/-</v>
      </c>
      <c r="J37" t="str">
        <f t="shared" si="4"/>
        <v>0.2</v>
      </c>
      <c r="K37" s="1">
        <f t="shared" si="5"/>
        <v>0.12158054711246201</v>
      </c>
      <c r="L37" s="1">
        <f t="shared" si="6"/>
        <v>1.5</v>
      </c>
      <c r="M37" s="1">
        <f t="shared" si="7"/>
        <v>0.1359311840425404</v>
      </c>
      <c r="N37" s="1">
        <f t="shared" si="8"/>
        <v>11.034995468961462</v>
      </c>
      <c r="O37" t="s">
        <v>69</v>
      </c>
    </row>
    <row r="38" spans="1:15" x14ac:dyDescent="0.35">
      <c r="A38" s="12">
        <v>28</v>
      </c>
      <c r="B38" s="11" t="s">
        <v>76</v>
      </c>
      <c r="C38" s="10">
        <v>24.7</v>
      </c>
      <c r="D38" s="9" t="s">
        <v>30</v>
      </c>
      <c r="E38" s="8" t="str">
        <f t="shared" si="0"/>
        <v>Significantly Different</v>
      </c>
      <c r="G38">
        <f t="shared" si="1"/>
        <v>24.7</v>
      </c>
      <c r="H38">
        <f t="shared" si="2"/>
        <v>6</v>
      </c>
      <c r="I38" t="str">
        <f t="shared" si="3"/>
        <v>+/-</v>
      </c>
      <c r="J38" t="str">
        <f t="shared" si="4"/>
        <v>0.5</v>
      </c>
      <c r="K38" s="1">
        <f t="shared" si="5"/>
        <v>0.303951367781155</v>
      </c>
      <c r="L38" s="1">
        <f t="shared" si="6"/>
        <v>1.6999999999999993</v>
      </c>
      <c r="M38" s="1">
        <f t="shared" si="7"/>
        <v>0.30997079109986531</v>
      </c>
      <c r="N38" s="1">
        <f t="shared" si="8"/>
        <v>5.4843877191393151</v>
      </c>
      <c r="O38" t="s">
        <v>68</v>
      </c>
    </row>
    <row r="39" spans="1:15" x14ac:dyDescent="0.35">
      <c r="A39" s="12">
        <v>29</v>
      </c>
      <c r="B39" s="11" t="s">
        <v>44</v>
      </c>
      <c r="C39" s="10">
        <v>24.5</v>
      </c>
      <c r="D39" s="9" t="s">
        <v>43</v>
      </c>
      <c r="E39" s="8" t="str">
        <f t="shared" si="0"/>
        <v>Significantly Different</v>
      </c>
      <c r="G39">
        <f t="shared" si="1"/>
        <v>24.5</v>
      </c>
      <c r="H39">
        <f t="shared" si="2"/>
        <v>6</v>
      </c>
      <c r="I39" t="str">
        <f t="shared" si="3"/>
        <v>+/-</v>
      </c>
      <c r="J39" t="str">
        <f t="shared" si="4"/>
        <v>0.4</v>
      </c>
      <c r="K39" s="1">
        <f t="shared" si="5"/>
        <v>0.24316109422492402</v>
      </c>
      <c r="L39" s="1">
        <f t="shared" si="6"/>
        <v>1.8999999999999986</v>
      </c>
      <c r="M39" s="1">
        <f t="shared" si="7"/>
        <v>0.25064471888253259</v>
      </c>
      <c r="N39" s="1">
        <f t="shared" si="8"/>
        <v>7.5804509605105803</v>
      </c>
      <c r="O39" t="s">
        <v>44</v>
      </c>
    </row>
    <row r="40" spans="1:15" x14ac:dyDescent="0.35">
      <c r="A40" s="12">
        <v>30</v>
      </c>
      <c r="B40" s="11" t="s">
        <v>75</v>
      </c>
      <c r="C40" s="10">
        <v>24.2</v>
      </c>
      <c r="D40" s="9" t="s">
        <v>38</v>
      </c>
      <c r="E40" s="8" t="str">
        <f t="shared" si="0"/>
        <v>Significantly Different</v>
      </c>
      <c r="G40">
        <f t="shared" si="1"/>
        <v>24.2</v>
      </c>
      <c r="H40">
        <f t="shared" si="2"/>
        <v>6</v>
      </c>
      <c r="I40" t="str">
        <f t="shared" si="3"/>
        <v>+/-</v>
      </c>
      <c r="J40" t="str">
        <f t="shared" si="4"/>
        <v>0.2</v>
      </c>
      <c r="K40" s="1">
        <f t="shared" si="5"/>
        <v>0.12158054711246201</v>
      </c>
      <c r="L40" s="1">
        <f t="shared" si="6"/>
        <v>2.1999999999999993</v>
      </c>
      <c r="M40" s="1">
        <f t="shared" si="7"/>
        <v>0.1359311840425404</v>
      </c>
      <c r="N40" s="1">
        <f t="shared" si="8"/>
        <v>16.184660021143472</v>
      </c>
      <c r="O40" t="s">
        <v>66</v>
      </c>
    </row>
    <row r="41" spans="1:15" x14ac:dyDescent="0.35">
      <c r="A41" s="12">
        <v>31</v>
      </c>
      <c r="B41" s="11" t="s">
        <v>80</v>
      </c>
      <c r="C41" s="10">
        <v>24.1</v>
      </c>
      <c r="D41" s="9" t="s">
        <v>38</v>
      </c>
      <c r="E41" s="8" t="str">
        <f t="shared" si="0"/>
        <v>Significantly Different</v>
      </c>
      <c r="G41">
        <f t="shared" si="1"/>
        <v>24.1</v>
      </c>
      <c r="H41">
        <f t="shared" si="2"/>
        <v>6</v>
      </c>
      <c r="I41" t="str">
        <f t="shared" si="3"/>
        <v>+/-</v>
      </c>
      <c r="J41" t="str">
        <f t="shared" si="4"/>
        <v>0.2</v>
      </c>
      <c r="K41" s="1">
        <f t="shared" si="5"/>
        <v>0.12158054711246201</v>
      </c>
      <c r="L41" s="1">
        <f t="shared" si="6"/>
        <v>2.2999999999999972</v>
      </c>
      <c r="M41" s="1">
        <f t="shared" si="7"/>
        <v>0.1359311840425404</v>
      </c>
      <c r="N41" s="1">
        <f t="shared" si="8"/>
        <v>16.920326385740889</v>
      </c>
      <c r="O41" t="s">
        <v>47</v>
      </c>
    </row>
    <row r="42" spans="1:15" x14ac:dyDescent="0.35">
      <c r="A42" s="12">
        <v>31</v>
      </c>
      <c r="B42" s="11" t="s">
        <v>78</v>
      </c>
      <c r="C42" s="10">
        <v>24.1</v>
      </c>
      <c r="D42" s="9" t="s">
        <v>27</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24.1</v>
      </c>
      <c r="H42">
        <f t="shared" ref="H42:H62" si="11">LEN(TRIM(D42))</f>
        <v>6</v>
      </c>
      <c r="I42" t="str">
        <f t="shared" ref="I42:I73" si="12">IF(H42&gt;=3,MID(TRIM(D42),1,3),"NO")</f>
        <v>+/-</v>
      </c>
      <c r="J42" t="str">
        <f t="shared" ref="J42:J73" si="13">IF(TRIM(I42)="+/-",MID(TRIM(D42),4,H42-3),D42)</f>
        <v>0.3</v>
      </c>
      <c r="K42" s="1">
        <f t="shared" ref="K42:K73" si="14">IF(TRIM(J42)="*****",0,IF(ISERROR(VALUE(J42)),"NA",VALUE(J42/$I$4)))</f>
        <v>0.18237082066869301</v>
      </c>
      <c r="L42" s="1">
        <f t="shared" ref="L42:L62" si="15">IF(AND(ISNUMBER(G42),ISNUMBER($I$6)),$I$6-G42,"N/A")</f>
        <v>2.2999999999999972</v>
      </c>
      <c r="M42" s="1">
        <f t="shared" ref="M42:M62" si="16">IF(AND(ISNUMBER(K42),ISNUMBER($I$7)),SQRT(K42^2+($I$7)^2),"N/A")</f>
        <v>0.19223572402239389</v>
      </c>
      <c r="N42" s="1">
        <f t="shared" ref="N42:N73" si="17">IF(AND(ISNUMBER(L42),ISNUMBER(M42),M42&lt;&gt;0),L42/M42,"NA")</f>
        <v>11.964477527247048</v>
      </c>
      <c r="O42" t="s">
        <v>36</v>
      </c>
    </row>
    <row r="43" spans="1:15" x14ac:dyDescent="0.35">
      <c r="A43" s="12">
        <v>33</v>
      </c>
      <c r="B43" s="11" t="s">
        <v>71</v>
      </c>
      <c r="C43" s="10">
        <v>23.7</v>
      </c>
      <c r="D43" s="9" t="s">
        <v>38</v>
      </c>
      <c r="E43" s="8" t="str">
        <f t="shared" si="9"/>
        <v>Significantly Different</v>
      </c>
      <c r="G43">
        <f t="shared" si="10"/>
        <v>23.7</v>
      </c>
      <c r="H43">
        <f t="shared" si="11"/>
        <v>6</v>
      </c>
      <c r="I43" t="str">
        <f t="shared" si="12"/>
        <v>+/-</v>
      </c>
      <c r="J43" t="str">
        <f t="shared" si="13"/>
        <v>0.2</v>
      </c>
      <c r="K43" s="1">
        <f t="shared" si="14"/>
        <v>0.12158054711246201</v>
      </c>
      <c r="L43" s="1">
        <f t="shared" si="15"/>
        <v>2.6999999999999993</v>
      </c>
      <c r="M43" s="1">
        <f t="shared" si="16"/>
        <v>0.1359311840425404</v>
      </c>
      <c r="N43" s="1">
        <f t="shared" si="17"/>
        <v>19.862991844130629</v>
      </c>
      <c r="O43" t="s">
        <v>49</v>
      </c>
    </row>
    <row r="44" spans="1:15" x14ac:dyDescent="0.35">
      <c r="A44" s="12">
        <v>33</v>
      </c>
      <c r="B44" s="11" t="s">
        <v>36</v>
      </c>
      <c r="C44" s="10">
        <v>23.7</v>
      </c>
      <c r="D44" s="9" t="s">
        <v>30</v>
      </c>
      <c r="E44" s="8" t="str">
        <f t="shared" si="9"/>
        <v>Significantly Different</v>
      </c>
      <c r="G44">
        <f t="shared" si="10"/>
        <v>23.7</v>
      </c>
      <c r="H44">
        <f t="shared" si="11"/>
        <v>6</v>
      </c>
      <c r="I44" t="str">
        <f t="shared" si="12"/>
        <v>+/-</v>
      </c>
      <c r="J44" t="str">
        <f t="shared" si="13"/>
        <v>0.5</v>
      </c>
      <c r="K44" s="1">
        <f t="shared" si="14"/>
        <v>0.303951367781155</v>
      </c>
      <c r="L44" s="1">
        <f t="shared" si="15"/>
        <v>2.6999999999999993</v>
      </c>
      <c r="M44" s="1">
        <f t="shared" si="16"/>
        <v>0.30997079109986531</v>
      </c>
      <c r="N44" s="1">
        <f t="shared" si="17"/>
        <v>8.710498142162443</v>
      </c>
      <c r="O44" t="s">
        <v>63</v>
      </c>
    </row>
    <row r="45" spans="1:15" x14ac:dyDescent="0.35">
      <c r="A45" s="12">
        <v>35</v>
      </c>
      <c r="B45" s="11" t="s">
        <v>60</v>
      </c>
      <c r="C45" s="10">
        <v>23.5</v>
      </c>
      <c r="D45" s="9" t="s">
        <v>38</v>
      </c>
      <c r="E45" s="8" t="str">
        <f t="shared" si="9"/>
        <v>Significantly Different</v>
      </c>
      <c r="G45">
        <f t="shared" si="10"/>
        <v>23.5</v>
      </c>
      <c r="H45">
        <f t="shared" si="11"/>
        <v>6</v>
      </c>
      <c r="I45" t="str">
        <f t="shared" si="12"/>
        <v>+/-</v>
      </c>
      <c r="J45" t="str">
        <f t="shared" si="13"/>
        <v>0.2</v>
      </c>
      <c r="K45" s="1">
        <f t="shared" si="14"/>
        <v>0.12158054711246201</v>
      </c>
      <c r="L45" s="1">
        <f t="shared" si="15"/>
        <v>2.8999999999999986</v>
      </c>
      <c r="M45" s="1">
        <f t="shared" si="16"/>
        <v>0.1359311840425404</v>
      </c>
      <c r="N45" s="1">
        <f t="shared" si="17"/>
        <v>21.334324573325485</v>
      </c>
      <c r="O45" t="s">
        <v>62</v>
      </c>
    </row>
    <row r="46" spans="1:15" x14ac:dyDescent="0.35">
      <c r="A46" s="12">
        <v>36</v>
      </c>
      <c r="B46" s="11" t="s">
        <v>40</v>
      </c>
      <c r="C46" s="10">
        <v>23.2</v>
      </c>
      <c r="D46" s="9" t="s">
        <v>109</v>
      </c>
      <c r="E46" s="8" t="str">
        <f t="shared" si="9"/>
        <v>Significantly Different</v>
      </c>
      <c r="G46">
        <f t="shared" si="10"/>
        <v>23.2</v>
      </c>
      <c r="H46">
        <f t="shared" si="11"/>
        <v>6</v>
      </c>
      <c r="I46" t="str">
        <f t="shared" si="12"/>
        <v>+/-</v>
      </c>
      <c r="J46" t="str">
        <f t="shared" si="13"/>
        <v>0.6</v>
      </c>
      <c r="K46" s="1">
        <f t="shared" si="14"/>
        <v>0.36474164133738601</v>
      </c>
      <c r="L46" s="1">
        <f t="shared" si="15"/>
        <v>3.1999999999999993</v>
      </c>
      <c r="M46" s="1">
        <f t="shared" si="16"/>
        <v>0.36977279819442066</v>
      </c>
      <c r="N46" s="1">
        <f t="shared" si="17"/>
        <v>8.6539626917540051</v>
      </c>
      <c r="O46" t="s">
        <v>60</v>
      </c>
    </row>
    <row r="47" spans="1:15" x14ac:dyDescent="0.35">
      <c r="A47" s="12">
        <v>37</v>
      </c>
      <c r="B47" s="11" t="s">
        <v>74</v>
      </c>
      <c r="C47" s="10">
        <v>22.8</v>
      </c>
      <c r="D47" s="9" t="s">
        <v>38</v>
      </c>
      <c r="E47" s="8" t="str">
        <f t="shared" si="9"/>
        <v>Significantly Different</v>
      </c>
      <c r="G47">
        <f t="shared" si="10"/>
        <v>22.8</v>
      </c>
      <c r="H47">
        <f t="shared" si="11"/>
        <v>6</v>
      </c>
      <c r="I47" t="str">
        <f t="shared" si="12"/>
        <v>+/-</v>
      </c>
      <c r="J47" t="str">
        <f t="shared" si="13"/>
        <v>0.2</v>
      </c>
      <c r="K47" s="1">
        <f t="shared" si="14"/>
        <v>0.12158054711246201</v>
      </c>
      <c r="L47" s="1">
        <f t="shared" si="15"/>
        <v>3.5999999999999979</v>
      </c>
      <c r="M47" s="1">
        <f t="shared" si="16"/>
        <v>0.1359311840425404</v>
      </c>
      <c r="N47" s="1">
        <f t="shared" si="17"/>
        <v>26.483989125507495</v>
      </c>
      <c r="O47" t="s">
        <v>58</v>
      </c>
    </row>
    <row r="48" spans="1:15" x14ac:dyDescent="0.35">
      <c r="A48" s="12">
        <v>37</v>
      </c>
      <c r="B48" s="11" t="s">
        <v>56</v>
      </c>
      <c r="C48" s="10">
        <v>22.8</v>
      </c>
      <c r="D48" s="9" t="s">
        <v>43</v>
      </c>
      <c r="E48" s="8" t="str">
        <f t="shared" si="9"/>
        <v>Significantly Different</v>
      </c>
      <c r="G48">
        <f t="shared" si="10"/>
        <v>22.8</v>
      </c>
      <c r="H48">
        <f t="shared" si="11"/>
        <v>6</v>
      </c>
      <c r="I48" t="str">
        <f t="shared" si="12"/>
        <v>+/-</v>
      </c>
      <c r="J48" t="str">
        <f t="shared" si="13"/>
        <v>0.4</v>
      </c>
      <c r="K48" s="1">
        <f t="shared" si="14"/>
        <v>0.24316109422492402</v>
      </c>
      <c r="L48" s="1">
        <f t="shared" si="15"/>
        <v>3.5999999999999979</v>
      </c>
      <c r="M48" s="1">
        <f t="shared" si="16"/>
        <v>0.25064471888253259</v>
      </c>
      <c r="N48" s="1">
        <f t="shared" si="17"/>
        <v>14.362959714651629</v>
      </c>
      <c r="O48" t="s">
        <v>56</v>
      </c>
    </row>
    <row r="49" spans="1:15" x14ac:dyDescent="0.35">
      <c r="A49" s="12">
        <v>39</v>
      </c>
      <c r="B49" s="11" t="s">
        <v>58</v>
      </c>
      <c r="C49" s="10">
        <v>22.7</v>
      </c>
      <c r="D49" s="9" t="s">
        <v>27</v>
      </c>
      <c r="E49" s="8" t="str">
        <f t="shared" si="9"/>
        <v>Significantly Different</v>
      </c>
      <c r="G49">
        <f t="shared" si="10"/>
        <v>22.7</v>
      </c>
      <c r="H49">
        <f t="shared" si="11"/>
        <v>6</v>
      </c>
      <c r="I49" t="str">
        <f t="shared" si="12"/>
        <v>+/-</v>
      </c>
      <c r="J49" t="str">
        <f t="shared" si="13"/>
        <v>0.3</v>
      </c>
      <c r="K49" s="1">
        <f t="shared" si="14"/>
        <v>0.18237082066869301</v>
      </c>
      <c r="L49" s="1">
        <f t="shared" si="15"/>
        <v>3.6999999999999993</v>
      </c>
      <c r="M49" s="1">
        <f t="shared" si="16"/>
        <v>0.19223572402239389</v>
      </c>
      <c r="N49" s="1">
        <f t="shared" si="17"/>
        <v>19.247202978614837</v>
      </c>
      <c r="O49" t="s">
        <v>54</v>
      </c>
    </row>
    <row r="50" spans="1:15" x14ac:dyDescent="0.35">
      <c r="A50" s="12">
        <v>40</v>
      </c>
      <c r="B50" s="11" t="s">
        <v>72</v>
      </c>
      <c r="C50" s="10">
        <v>22.4</v>
      </c>
      <c r="D50" s="9" t="s">
        <v>27</v>
      </c>
      <c r="E50" s="8" t="str">
        <f t="shared" si="9"/>
        <v>Significantly Different</v>
      </c>
      <c r="G50">
        <f t="shared" si="10"/>
        <v>22.4</v>
      </c>
      <c r="H50">
        <f t="shared" si="11"/>
        <v>6</v>
      </c>
      <c r="I50" t="str">
        <f t="shared" si="12"/>
        <v>+/-</v>
      </c>
      <c r="J50" t="str">
        <f t="shared" si="13"/>
        <v>0.3</v>
      </c>
      <c r="K50" s="1">
        <f t="shared" si="14"/>
        <v>0.18237082066869301</v>
      </c>
      <c r="L50" s="1">
        <f t="shared" si="15"/>
        <v>4</v>
      </c>
      <c r="M50" s="1">
        <f t="shared" si="16"/>
        <v>0.19223572402239389</v>
      </c>
      <c r="N50" s="1">
        <f t="shared" si="17"/>
        <v>20.807787003907936</v>
      </c>
      <c r="O50" t="s">
        <v>52</v>
      </c>
    </row>
    <row r="51" spans="1:15" x14ac:dyDescent="0.35">
      <c r="A51" s="12">
        <v>41</v>
      </c>
      <c r="B51" s="11" t="s">
        <v>29</v>
      </c>
      <c r="C51" s="10">
        <v>22.2</v>
      </c>
      <c r="D51" s="9" t="s">
        <v>38</v>
      </c>
      <c r="E51" s="8" t="str">
        <f t="shared" si="9"/>
        <v>Significantly Different</v>
      </c>
      <c r="G51">
        <f t="shared" si="10"/>
        <v>22.2</v>
      </c>
      <c r="H51">
        <f t="shared" si="11"/>
        <v>6</v>
      </c>
      <c r="I51" t="str">
        <f t="shared" si="12"/>
        <v>+/-</v>
      </c>
      <c r="J51" t="str">
        <f t="shared" si="13"/>
        <v>0.2</v>
      </c>
      <c r="K51" s="1">
        <f t="shared" si="14"/>
        <v>0.12158054711246201</v>
      </c>
      <c r="L51" s="1">
        <f t="shared" si="15"/>
        <v>4.1999999999999993</v>
      </c>
      <c r="M51" s="1">
        <f t="shared" si="16"/>
        <v>0.1359311840425404</v>
      </c>
      <c r="N51" s="1">
        <f t="shared" si="17"/>
        <v>30.897987313092091</v>
      </c>
      <c r="O51" t="s">
        <v>50</v>
      </c>
    </row>
    <row r="52" spans="1:15" x14ac:dyDescent="0.35">
      <c r="A52" s="12">
        <v>42</v>
      </c>
      <c r="B52" s="11" t="s">
        <v>81</v>
      </c>
      <c r="C52" s="10">
        <v>22.1</v>
      </c>
      <c r="D52" s="9" t="s">
        <v>43</v>
      </c>
      <c r="E52" s="8" t="str">
        <f t="shared" si="9"/>
        <v>Significantly Different</v>
      </c>
      <c r="G52">
        <f t="shared" si="10"/>
        <v>22.1</v>
      </c>
      <c r="H52">
        <f t="shared" si="11"/>
        <v>6</v>
      </c>
      <c r="I52" t="str">
        <f t="shared" si="12"/>
        <v>+/-</v>
      </c>
      <c r="J52" t="str">
        <f t="shared" si="13"/>
        <v>0.4</v>
      </c>
      <c r="K52" s="1">
        <f t="shared" si="14"/>
        <v>0.24316109422492402</v>
      </c>
      <c r="L52" s="1">
        <f t="shared" si="15"/>
        <v>4.2999999999999972</v>
      </c>
      <c r="M52" s="1">
        <f t="shared" si="16"/>
        <v>0.25064471888253259</v>
      </c>
      <c r="N52" s="1">
        <f t="shared" si="17"/>
        <v>17.155757436944999</v>
      </c>
      <c r="O52" t="s">
        <v>48</v>
      </c>
    </row>
    <row r="53" spans="1:15" x14ac:dyDescent="0.35">
      <c r="A53" s="12">
        <v>43</v>
      </c>
      <c r="B53" s="11" t="s">
        <v>42</v>
      </c>
      <c r="C53" s="10">
        <v>21.6</v>
      </c>
      <c r="D53" s="9" t="s">
        <v>27</v>
      </c>
      <c r="E53" s="8" t="str">
        <f t="shared" si="9"/>
        <v>Significantly Different</v>
      </c>
      <c r="G53">
        <f t="shared" si="10"/>
        <v>21.6</v>
      </c>
      <c r="H53">
        <f t="shared" si="11"/>
        <v>6</v>
      </c>
      <c r="I53" t="str">
        <f t="shared" si="12"/>
        <v>+/-</v>
      </c>
      <c r="J53" t="str">
        <f t="shared" si="13"/>
        <v>0.3</v>
      </c>
      <c r="K53" s="1">
        <f t="shared" si="14"/>
        <v>0.18237082066869301</v>
      </c>
      <c r="L53" s="1">
        <f t="shared" si="15"/>
        <v>4.7999999999999972</v>
      </c>
      <c r="M53" s="1">
        <f t="shared" si="16"/>
        <v>0.19223572402239389</v>
      </c>
      <c r="N53" s="1">
        <f t="shared" si="17"/>
        <v>24.969344404689508</v>
      </c>
      <c r="O53" t="s">
        <v>46</v>
      </c>
    </row>
    <row r="54" spans="1:15" x14ac:dyDescent="0.35">
      <c r="A54" s="12">
        <v>44</v>
      </c>
      <c r="B54" s="11" t="s">
        <v>79</v>
      </c>
      <c r="C54" s="10">
        <v>19.7</v>
      </c>
      <c r="D54" s="9" t="s">
        <v>27</v>
      </c>
      <c r="E54" s="8" t="str">
        <f t="shared" si="9"/>
        <v>Significantly Different</v>
      </c>
      <c r="G54">
        <f t="shared" si="10"/>
        <v>19.7</v>
      </c>
      <c r="H54">
        <f t="shared" si="11"/>
        <v>6</v>
      </c>
      <c r="I54" t="str">
        <f t="shared" si="12"/>
        <v>+/-</v>
      </c>
      <c r="J54" t="str">
        <f t="shared" si="13"/>
        <v>0.3</v>
      </c>
      <c r="K54" s="1">
        <f t="shared" si="14"/>
        <v>0.18237082066869301</v>
      </c>
      <c r="L54" s="1">
        <f t="shared" si="15"/>
        <v>6.6999999999999993</v>
      </c>
      <c r="M54" s="1">
        <f t="shared" si="16"/>
        <v>0.19223572402239389</v>
      </c>
      <c r="N54" s="1">
        <f t="shared" si="17"/>
        <v>34.85304323154579</v>
      </c>
      <c r="O54" t="s">
        <v>39</v>
      </c>
    </row>
    <row r="55" spans="1:15" x14ac:dyDescent="0.35">
      <c r="A55" s="12">
        <v>45</v>
      </c>
      <c r="B55" s="11" t="s">
        <v>77</v>
      </c>
      <c r="C55" s="10">
        <v>19.600000000000001</v>
      </c>
      <c r="D55" s="9" t="s">
        <v>27</v>
      </c>
      <c r="E55" s="8" t="str">
        <f t="shared" si="9"/>
        <v>Significantly Different</v>
      </c>
      <c r="G55">
        <f t="shared" si="10"/>
        <v>19.600000000000001</v>
      </c>
      <c r="H55">
        <f t="shared" si="11"/>
        <v>6</v>
      </c>
      <c r="I55" t="str">
        <f t="shared" si="12"/>
        <v>+/-</v>
      </c>
      <c r="J55" t="str">
        <f t="shared" si="13"/>
        <v>0.3</v>
      </c>
      <c r="K55" s="1">
        <f t="shared" si="14"/>
        <v>0.18237082066869301</v>
      </c>
      <c r="L55" s="1">
        <f t="shared" si="15"/>
        <v>6.7999999999999972</v>
      </c>
      <c r="M55" s="1">
        <f t="shared" si="16"/>
        <v>0.19223572402239389</v>
      </c>
      <c r="N55" s="1">
        <f t="shared" si="17"/>
        <v>35.373237906643475</v>
      </c>
      <c r="O55" t="s">
        <v>42</v>
      </c>
    </row>
    <row r="56" spans="1:15" x14ac:dyDescent="0.35">
      <c r="A56" s="12">
        <v>46</v>
      </c>
      <c r="B56" s="11" t="s">
        <v>59</v>
      </c>
      <c r="C56" s="10">
        <v>19.399999999999999</v>
      </c>
      <c r="D56" s="9" t="s">
        <v>109</v>
      </c>
      <c r="E56" s="8" t="str">
        <f t="shared" si="9"/>
        <v>Significantly Different</v>
      </c>
      <c r="G56">
        <f t="shared" si="10"/>
        <v>19.399999999999999</v>
      </c>
      <c r="H56">
        <f t="shared" si="11"/>
        <v>6</v>
      </c>
      <c r="I56" t="str">
        <f t="shared" si="12"/>
        <v>+/-</v>
      </c>
      <c r="J56" t="str">
        <f t="shared" si="13"/>
        <v>0.6</v>
      </c>
      <c r="K56" s="1">
        <f t="shared" si="14"/>
        <v>0.36474164133738601</v>
      </c>
      <c r="L56" s="1">
        <f t="shared" si="15"/>
        <v>7</v>
      </c>
      <c r="M56" s="1">
        <f t="shared" si="16"/>
        <v>0.36977279819442066</v>
      </c>
      <c r="N56" s="1">
        <f t="shared" si="17"/>
        <v>18.930543388211891</v>
      </c>
      <c r="O56" t="s">
        <v>40</v>
      </c>
    </row>
    <row r="57" spans="1:15" x14ac:dyDescent="0.35">
      <c r="A57" s="12">
        <v>47</v>
      </c>
      <c r="B57" s="11" t="s">
        <v>69</v>
      </c>
      <c r="C57" s="10">
        <v>19</v>
      </c>
      <c r="D57" s="9" t="s">
        <v>109</v>
      </c>
      <c r="E57" s="8" t="str">
        <f t="shared" si="9"/>
        <v>Significantly Different</v>
      </c>
      <c r="G57">
        <f t="shared" si="10"/>
        <v>19</v>
      </c>
      <c r="H57">
        <f t="shared" si="11"/>
        <v>6</v>
      </c>
      <c r="I57" t="str">
        <f t="shared" si="12"/>
        <v>+/-</v>
      </c>
      <c r="J57" t="str">
        <f t="shared" si="13"/>
        <v>0.6</v>
      </c>
      <c r="K57" s="1">
        <f t="shared" si="14"/>
        <v>0.36474164133738601</v>
      </c>
      <c r="L57" s="1">
        <f t="shared" si="15"/>
        <v>7.3999999999999986</v>
      </c>
      <c r="M57" s="1">
        <f t="shared" si="16"/>
        <v>0.36977279819442066</v>
      </c>
      <c r="N57" s="1">
        <f t="shared" si="17"/>
        <v>20.012288724681138</v>
      </c>
      <c r="O57" t="s">
        <v>37</v>
      </c>
    </row>
    <row r="58" spans="1:15" x14ac:dyDescent="0.35">
      <c r="A58" s="12">
        <v>48</v>
      </c>
      <c r="B58" s="11" t="s">
        <v>68</v>
      </c>
      <c r="C58" s="10">
        <v>18.8</v>
      </c>
      <c r="D58" s="9" t="s">
        <v>27</v>
      </c>
      <c r="E58" s="8" t="str">
        <f t="shared" si="9"/>
        <v>Significantly Different</v>
      </c>
      <c r="G58">
        <f t="shared" si="10"/>
        <v>18.8</v>
      </c>
      <c r="H58">
        <f t="shared" si="11"/>
        <v>6</v>
      </c>
      <c r="I58" t="str">
        <f t="shared" si="12"/>
        <v>+/-</v>
      </c>
      <c r="J58" t="str">
        <f t="shared" si="13"/>
        <v>0.3</v>
      </c>
      <c r="K58" s="1">
        <f t="shared" si="14"/>
        <v>0.18237082066869301</v>
      </c>
      <c r="L58" s="1">
        <f t="shared" si="15"/>
        <v>7.5999999999999979</v>
      </c>
      <c r="M58" s="1">
        <f t="shared" si="16"/>
        <v>0.19223572402239389</v>
      </c>
      <c r="N58" s="1">
        <f t="shared" si="17"/>
        <v>39.534795307425064</v>
      </c>
      <c r="O58" t="s">
        <v>35</v>
      </c>
    </row>
    <row r="59" spans="1:15" x14ac:dyDescent="0.35">
      <c r="A59" s="12">
        <v>49</v>
      </c>
      <c r="B59" s="11" t="s">
        <v>62</v>
      </c>
      <c r="C59" s="10">
        <v>18.3</v>
      </c>
      <c r="D59" s="9" t="s">
        <v>30</v>
      </c>
      <c r="E59" s="8" t="str">
        <f t="shared" si="9"/>
        <v>Significantly Different</v>
      </c>
      <c r="G59">
        <f t="shared" si="10"/>
        <v>18.3</v>
      </c>
      <c r="H59">
        <f t="shared" si="11"/>
        <v>6</v>
      </c>
      <c r="I59" t="str">
        <f t="shared" si="12"/>
        <v>+/-</v>
      </c>
      <c r="J59" t="str">
        <f t="shared" si="13"/>
        <v>0.5</v>
      </c>
      <c r="K59" s="1">
        <f t="shared" si="14"/>
        <v>0.303951367781155</v>
      </c>
      <c r="L59" s="1">
        <f t="shared" si="15"/>
        <v>8.0999999999999979</v>
      </c>
      <c r="M59" s="1">
        <f t="shared" si="16"/>
        <v>0.30997079109986531</v>
      </c>
      <c r="N59" s="1">
        <f t="shared" si="17"/>
        <v>26.131494426487329</v>
      </c>
      <c r="O59" t="s">
        <v>32</v>
      </c>
    </row>
    <row r="60" spans="1:15" x14ac:dyDescent="0.35">
      <c r="A60" s="12">
        <v>50</v>
      </c>
      <c r="B60" s="11" t="s">
        <v>48</v>
      </c>
      <c r="C60" s="10">
        <v>18.2</v>
      </c>
      <c r="D60" s="9" t="s">
        <v>30</v>
      </c>
      <c r="E60" s="8" t="str">
        <f t="shared" si="9"/>
        <v>Significantly Different</v>
      </c>
      <c r="G60">
        <f t="shared" si="10"/>
        <v>18.2</v>
      </c>
      <c r="H60">
        <f t="shared" si="11"/>
        <v>6</v>
      </c>
      <c r="I60" t="str">
        <f t="shared" si="12"/>
        <v>+/-</v>
      </c>
      <c r="J60" t="str">
        <f t="shared" si="13"/>
        <v>0.5</v>
      </c>
      <c r="K60" s="1">
        <f t="shared" si="14"/>
        <v>0.303951367781155</v>
      </c>
      <c r="L60" s="1">
        <f t="shared" si="15"/>
        <v>8.1999999999999993</v>
      </c>
      <c r="M60" s="1">
        <f t="shared" si="16"/>
        <v>0.30997079109986531</v>
      </c>
      <c r="N60" s="1">
        <f t="shared" si="17"/>
        <v>26.454105468789646</v>
      </c>
      <c r="O60" t="s">
        <v>29</v>
      </c>
    </row>
    <row r="61" spans="1:15" x14ac:dyDescent="0.35">
      <c r="A61" s="12">
        <v>51</v>
      </c>
      <c r="B61" s="11" t="s">
        <v>26</v>
      </c>
      <c r="C61" s="10">
        <v>18</v>
      </c>
      <c r="D61" s="9" t="s">
        <v>118</v>
      </c>
      <c r="E61" s="8" t="str">
        <f t="shared" si="9"/>
        <v>Significantly Different</v>
      </c>
      <c r="G61">
        <f t="shared" si="10"/>
        <v>18</v>
      </c>
      <c r="H61">
        <f t="shared" si="11"/>
        <v>6</v>
      </c>
      <c r="I61" t="str">
        <f t="shared" si="12"/>
        <v>+/-</v>
      </c>
      <c r="J61" t="str">
        <f t="shared" si="13"/>
        <v>0.9</v>
      </c>
      <c r="K61" s="1">
        <f t="shared" si="14"/>
        <v>0.54711246200607899</v>
      </c>
      <c r="L61" s="1">
        <f t="shared" si="15"/>
        <v>8.3999999999999986</v>
      </c>
      <c r="M61" s="1">
        <f t="shared" si="16"/>
        <v>0.55047933970440222</v>
      </c>
      <c r="N61" s="1">
        <f t="shared" si="17"/>
        <v>15.259428273022293</v>
      </c>
      <c r="O61" t="s">
        <v>26</v>
      </c>
    </row>
    <row r="62" spans="1:15" ht="15" thickBot="1" x14ac:dyDescent="0.4">
      <c r="A62" s="7"/>
      <c r="B62" s="6" t="s">
        <v>24</v>
      </c>
      <c r="C62" s="5">
        <v>28.1</v>
      </c>
      <c r="D62" s="4" t="s">
        <v>43</v>
      </c>
      <c r="E62" s="3" t="str">
        <f t="shared" si="9"/>
        <v>Significantly Different</v>
      </c>
      <c r="G62">
        <f t="shared" si="10"/>
        <v>28.1</v>
      </c>
      <c r="H62">
        <f t="shared" si="11"/>
        <v>6</v>
      </c>
      <c r="I62" t="str">
        <f t="shared" si="12"/>
        <v>+/-</v>
      </c>
      <c r="J62" t="str">
        <f t="shared" si="13"/>
        <v>0.4</v>
      </c>
      <c r="K62" s="1">
        <f t="shared" si="14"/>
        <v>0.24316109422492402</v>
      </c>
      <c r="L62" s="1">
        <f t="shared" si="15"/>
        <v>-1.7000000000000028</v>
      </c>
      <c r="M62" s="1">
        <f t="shared" si="16"/>
        <v>0.25064471888253259</v>
      </c>
      <c r="N62" s="1">
        <f t="shared" si="17"/>
        <v>-6.7825087541410616</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354" priority="1" operator="equal">
      <formula>"OTHER ERROR"</formula>
    </cfRule>
    <cfRule type="cellIs" dxfId="353" priority="2" operator="equal">
      <formula>"Statistical Test not applicable"</formula>
    </cfRule>
    <cfRule type="cellIs" dxfId="352" priority="3" operator="equal">
      <formula>"Geography Selected"</formula>
    </cfRule>
  </conditionalFormatting>
  <conditionalFormatting sqref="E10:J62">
    <cfRule type="cellIs" dxfId="351" priority="4" operator="equal">
      <formula>"Not Significantly Different"</formula>
    </cfRule>
  </conditionalFormatting>
  <conditionalFormatting sqref="F10:J62">
    <cfRule type="cellIs" dxfId="35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3F9ECFA3-5838-4996-AA8C-B77F5C9B22F7}">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713F98BF-4584-485C-B7B3-74047D2080E0}"/>
    <hyperlink ref="A68" r:id="rId2" xr:uid="{0D3C8ADF-C448-4F8F-AB3B-AD28170D16F9}"/>
    <hyperlink ref="A66" r:id="rId3" xr:uid="{E5CE3B58-71A1-4E85-9D80-9728C01942B5}"/>
    <hyperlink ref="A67" r:id="rId4" xr:uid="{600963C9-2A3E-4E5B-BA82-CB280592E339}"/>
  </hyperlinks>
  <pageMargins left="0.7" right="0.7" top="0.75" bottom="0.75" header="0.3" footer="0.3"/>
  <pageSetup orientation="portrait"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4458A-F783-469E-BE68-82F7E682535C}">
  <dimension ref="A1:Z82"/>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195</v>
      </c>
    </row>
    <row r="2" spans="1:16" x14ac:dyDescent="0.35">
      <c r="A2" s="26" t="s">
        <v>106</v>
      </c>
      <c r="B2" t="s">
        <v>194</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68.7</v>
      </c>
      <c r="C6" t="s">
        <v>100</v>
      </c>
      <c r="H6" s="14" t="s">
        <v>99</v>
      </c>
      <c r="I6">
        <f>VLOOKUP($B$4,$B$9:$K$62,6,FALSE)</f>
        <v>68.7</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68.7</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68.7</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51</v>
      </c>
      <c r="C11" s="10">
        <v>81.900000000000006</v>
      </c>
      <c r="D11" s="13" t="s">
        <v>25</v>
      </c>
      <c r="E11" s="8" t="str">
        <f t="shared" si="0"/>
        <v>Significantly Different</v>
      </c>
      <c r="G11">
        <f t="shared" si="1"/>
        <v>81.900000000000006</v>
      </c>
      <c r="H11">
        <f t="shared" si="2"/>
        <v>6</v>
      </c>
      <c r="I11" t="str">
        <f t="shared" si="3"/>
        <v>+/-</v>
      </c>
      <c r="J11" t="str">
        <f t="shared" si="4"/>
        <v>0.7</v>
      </c>
      <c r="K11" s="1">
        <f t="shared" si="5"/>
        <v>0.42553191489361697</v>
      </c>
      <c r="L11" s="1">
        <f t="shared" si="6"/>
        <v>-13.200000000000003</v>
      </c>
      <c r="M11" s="1">
        <f t="shared" si="7"/>
        <v>0.42985214661796195</v>
      </c>
      <c r="N11" s="1">
        <f t="shared" si="8"/>
        <v>-30.708233293369396</v>
      </c>
      <c r="O11" t="s">
        <v>67</v>
      </c>
    </row>
    <row r="12" spans="1:16" x14ac:dyDescent="0.35">
      <c r="A12" s="12">
        <v>2</v>
      </c>
      <c r="B12" s="11" t="s">
        <v>67</v>
      </c>
      <c r="C12" s="10">
        <v>80.5</v>
      </c>
      <c r="D12" s="9" t="s">
        <v>109</v>
      </c>
      <c r="E12" s="8" t="str">
        <f t="shared" si="0"/>
        <v>Significantly Different</v>
      </c>
      <c r="G12">
        <f t="shared" si="1"/>
        <v>80.5</v>
      </c>
      <c r="H12">
        <f t="shared" si="2"/>
        <v>6</v>
      </c>
      <c r="I12" t="str">
        <f t="shared" si="3"/>
        <v>+/-</v>
      </c>
      <c r="J12" t="str">
        <f t="shared" si="4"/>
        <v>0.6</v>
      </c>
      <c r="K12" s="1">
        <f t="shared" si="5"/>
        <v>0.36474164133738601</v>
      </c>
      <c r="L12" s="1">
        <f t="shared" si="6"/>
        <v>-11.799999999999997</v>
      </c>
      <c r="M12" s="1">
        <f t="shared" si="7"/>
        <v>0.36977279819442066</v>
      </c>
      <c r="N12" s="1">
        <f t="shared" si="8"/>
        <v>-31.911487425842896</v>
      </c>
      <c r="O12" t="s">
        <v>59</v>
      </c>
    </row>
    <row r="13" spans="1:16" x14ac:dyDescent="0.35">
      <c r="A13" s="12">
        <v>3</v>
      </c>
      <c r="B13" s="11" t="s">
        <v>72</v>
      </c>
      <c r="C13" s="10">
        <v>79.8</v>
      </c>
      <c r="D13" s="9" t="s">
        <v>25</v>
      </c>
      <c r="E13" s="8" t="str">
        <f t="shared" si="0"/>
        <v>Significantly Different</v>
      </c>
      <c r="G13">
        <f t="shared" si="1"/>
        <v>79.8</v>
      </c>
      <c r="H13">
        <f t="shared" si="2"/>
        <v>6</v>
      </c>
      <c r="I13" t="str">
        <f t="shared" si="3"/>
        <v>+/-</v>
      </c>
      <c r="J13" t="str">
        <f t="shared" si="4"/>
        <v>0.7</v>
      </c>
      <c r="K13" s="1">
        <f t="shared" si="5"/>
        <v>0.42553191489361697</v>
      </c>
      <c r="L13" s="1">
        <f t="shared" si="6"/>
        <v>-11.099999999999994</v>
      </c>
      <c r="M13" s="1">
        <f t="shared" si="7"/>
        <v>0.42985214661796195</v>
      </c>
      <c r="N13" s="1">
        <f t="shared" si="8"/>
        <v>-25.82283254215152</v>
      </c>
      <c r="O13" t="s">
        <v>57</v>
      </c>
    </row>
    <row r="14" spans="1:16" x14ac:dyDescent="0.35">
      <c r="A14" s="12">
        <v>4</v>
      </c>
      <c r="B14" s="11" t="s">
        <v>62</v>
      </c>
      <c r="C14" s="10">
        <v>78.8</v>
      </c>
      <c r="D14" s="9" t="s">
        <v>122</v>
      </c>
      <c r="E14" s="8" t="str">
        <f t="shared" si="0"/>
        <v>Significantly Different</v>
      </c>
      <c r="G14">
        <f t="shared" si="1"/>
        <v>78.8</v>
      </c>
      <c r="H14">
        <f t="shared" si="2"/>
        <v>6</v>
      </c>
      <c r="I14" t="str">
        <f t="shared" si="3"/>
        <v>+/-</v>
      </c>
      <c r="J14" t="str">
        <f t="shared" si="4"/>
        <v>1.0</v>
      </c>
      <c r="K14" s="1">
        <f t="shared" si="5"/>
        <v>0.60790273556231</v>
      </c>
      <c r="L14" s="1">
        <f t="shared" si="6"/>
        <v>-10.099999999999994</v>
      </c>
      <c r="M14" s="1">
        <f t="shared" si="7"/>
        <v>0.61093468821403585</v>
      </c>
      <c r="N14" s="1">
        <f t="shared" si="8"/>
        <v>-16.532045396743857</v>
      </c>
      <c r="O14" t="s">
        <v>72</v>
      </c>
    </row>
    <row r="15" spans="1:16" x14ac:dyDescent="0.35">
      <c r="A15" s="12">
        <v>5</v>
      </c>
      <c r="B15" s="11" t="s">
        <v>55</v>
      </c>
      <c r="C15" s="10">
        <v>78.5</v>
      </c>
      <c r="D15" s="9" t="s">
        <v>30</v>
      </c>
      <c r="E15" s="8" t="str">
        <f t="shared" si="0"/>
        <v>Significantly Different</v>
      </c>
      <c r="G15">
        <f t="shared" si="1"/>
        <v>78.5</v>
      </c>
      <c r="H15">
        <f t="shared" si="2"/>
        <v>6</v>
      </c>
      <c r="I15" t="str">
        <f t="shared" si="3"/>
        <v>+/-</v>
      </c>
      <c r="J15" t="str">
        <f t="shared" si="4"/>
        <v>0.5</v>
      </c>
      <c r="K15" s="1">
        <f t="shared" si="5"/>
        <v>0.303951367781155</v>
      </c>
      <c r="L15" s="1">
        <f t="shared" si="6"/>
        <v>-9.7999999999999972</v>
      </c>
      <c r="M15" s="1">
        <f t="shared" si="7"/>
        <v>0.30997079109986531</v>
      </c>
      <c r="N15" s="1">
        <f t="shared" si="8"/>
        <v>-31.615882145626642</v>
      </c>
      <c r="O15" t="s">
        <v>34</v>
      </c>
    </row>
    <row r="16" spans="1:16" x14ac:dyDescent="0.35">
      <c r="A16" s="12">
        <v>5</v>
      </c>
      <c r="B16" s="11" t="s">
        <v>48</v>
      </c>
      <c r="C16" s="10">
        <v>78.5</v>
      </c>
      <c r="D16" s="9" t="s">
        <v>129</v>
      </c>
      <c r="E16" s="8" t="str">
        <f t="shared" si="0"/>
        <v>Significantly Different</v>
      </c>
      <c r="G16">
        <f t="shared" si="1"/>
        <v>78.5</v>
      </c>
      <c r="H16">
        <f t="shared" si="2"/>
        <v>6</v>
      </c>
      <c r="I16" t="str">
        <f t="shared" si="3"/>
        <v>+/-</v>
      </c>
      <c r="J16" t="str">
        <f t="shared" si="4"/>
        <v>1.1</v>
      </c>
      <c r="K16" s="1">
        <f t="shared" si="5"/>
        <v>0.66869300911854113</v>
      </c>
      <c r="L16" s="1">
        <f t="shared" si="6"/>
        <v>-9.7999999999999972</v>
      </c>
      <c r="M16" s="1">
        <f t="shared" si="7"/>
        <v>0.67145051776214359</v>
      </c>
      <c r="N16" s="1">
        <f t="shared" si="8"/>
        <v>-14.595267619514406</v>
      </c>
      <c r="O16" t="s">
        <v>73</v>
      </c>
    </row>
    <row r="17" spans="1:15" x14ac:dyDescent="0.35">
      <c r="A17" s="12">
        <v>7</v>
      </c>
      <c r="B17" s="11" t="s">
        <v>32</v>
      </c>
      <c r="C17" s="10">
        <v>78.3</v>
      </c>
      <c r="D17" s="9" t="s">
        <v>118</v>
      </c>
      <c r="E17" s="8" t="str">
        <f t="shared" si="0"/>
        <v>Significantly Different</v>
      </c>
      <c r="G17">
        <f t="shared" si="1"/>
        <v>78.3</v>
      </c>
      <c r="H17">
        <f t="shared" si="2"/>
        <v>6</v>
      </c>
      <c r="I17" t="str">
        <f t="shared" si="3"/>
        <v>+/-</v>
      </c>
      <c r="J17" t="str">
        <f t="shared" si="4"/>
        <v>0.9</v>
      </c>
      <c r="K17" s="1">
        <f t="shared" si="5"/>
        <v>0.54711246200607899</v>
      </c>
      <c r="L17" s="1">
        <f t="shared" si="6"/>
        <v>-9.5999999999999943</v>
      </c>
      <c r="M17" s="1">
        <f t="shared" si="7"/>
        <v>0.55047933970440222</v>
      </c>
      <c r="N17" s="1">
        <f t="shared" si="8"/>
        <v>-17.439346597739757</v>
      </c>
      <c r="O17" t="s">
        <v>65</v>
      </c>
    </row>
    <row r="18" spans="1:15" x14ac:dyDescent="0.35">
      <c r="A18" s="12">
        <v>8</v>
      </c>
      <c r="B18" s="11" t="s">
        <v>58</v>
      </c>
      <c r="C18" s="10">
        <v>77.8</v>
      </c>
      <c r="D18" s="9" t="s">
        <v>43</v>
      </c>
      <c r="E18" s="8" t="str">
        <f t="shared" si="0"/>
        <v>Significantly Different</v>
      </c>
      <c r="G18">
        <f t="shared" si="1"/>
        <v>77.8</v>
      </c>
      <c r="H18">
        <f t="shared" si="2"/>
        <v>6</v>
      </c>
      <c r="I18" t="str">
        <f t="shared" si="3"/>
        <v>+/-</v>
      </c>
      <c r="J18" t="str">
        <f t="shared" si="4"/>
        <v>0.4</v>
      </c>
      <c r="K18" s="1">
        <f t="shared" si="5"/>
        <v>0.24316109422492402</v>
      </c>
      <c r="L18" s="1">
        <f t="shared" si="6"/>
        <v>-9.0999999999999943</v>
      </c>
      <c r="M18" s="1">
        <f t="shared" si="7"/>
        <v>0.25064471888253259</v>
      </c>
      <c r="N18" s="1">
        <f t="shared" si="8"/>
        <v>-36.306370389813836</v>
      </c>
      <c r="O18" t="s">
        <v>61</v>
      </c>
    </row>
    <row r="19" spans="1:15" x14ac:dyDescent="0.35">
      <c r="A19" s="12">
        <v>9</v>
      </c>
      <c r="B19" s="11" t="s">
        <v>68</v>
      </c>
      <c r="C19" s="10">
        <v>76.5</v>
      </c>
      <c r="D19" s="9" t="s">
        <v>25</v>
      </c>
      <c r="E19" s="8" t="str">
        <f t="shared" si="0"/>
        <v>Significantly Different</v>
      </c>
      <c r="G19">
        <f t="shared" si="1"/>
        <v>76.5</v>
      </c>
      <c r="H19">
        <f t="shared" si="2"/>
        <v>6</v>
      </c>
      <c r="I19" t="str">
        <f t="shared" si="3"/>
        <v>+/-</v>
      </c>
      <c r="J19" t="str">
        <f t="shared" si="4"/>
        <v>0.7</v>
      </c>
      <c r="K19" s="1">
        <f t="shared" si="5"/>
        <v>0.42553191489361697</v>
      </c>
      <c r="L19" s="1">
        <f t="shared" si="6"/>
        <v>-7.7999999999999972</v>
      </c>
      <c r="M19" s="1">
        <f t="shared" si="7"/>
        <v>0.42985214661796195</v>
      </c>
      <c r="N19" s="1">
        <f t="shared" si="8"/>
        <v>-18.14577421880918</v>
      </c>
      <c r="O19" t="s">
        <v>31</v>
      </c>
    </row>
    <row r="20" spans="1:15" x14ac:dyDescent="0.35">
      <c r="A20" s="12">
        <v>10</v>
      </c>
      <c r="B20" s="11" t="s">
        <v>50</v>
      </c>
      <c r="C20" s="10">
        <v>76.400000000000006</v>
      </c>
      <c r="D20" s="13" t="s">
        <v>30</v>
      </c>
      <c r="E20" s="8" t="str">
        <f t="shared" si="0"/>
        <v>Significantly Different</v>
      </c>
      <c r="G20">
        <f t="shared" si="1"/>
        <v>76.400000000000006</v>
      </c>
      <c r="H20">
        <f t="shared" si="2"/>
        <v>6</v>
      </c>
      <c r="I20" t="str">
        <f t="shared" si="3"/>
        <v>+/-</v>
      </c>
      <c r="J20" t="str">
        <f t="shared" si="4"/>
        <v>0.5</v>
      </c>
      <c r="K20" s="1">
        <f t="shared" si="5"/>
        <v>0.303951367781155</v>
      </c>
      <c r="L20" s="1">
        <f t="shared" si="6"/>
        <v>-7.7000000000000028</v>
      </c>
      <c r="M20" s="1">
        <f t="shared" si="7"/>
        <v>0.30997079109986531</v>
      </c>
      <c r="N20" s="1">
        <f t="shared" si="8"/>
        <v>-24.841050257278091</v>
      </c>
      <c r="O20" t="s">
        <v>53</v>
      </c>
    </row>
    <row r="21" spans="1:15" x14ac:dyDescent="0.35">
      <c r="A21" s="12">
        <v>11</v>
      </c>
      <c r="B21" s="11" t="s">
        <v>26</v>
      </c>
      <c r="C21" s="10">
        <v>76.2</v>
      </c>
      <c r="D21" s="9" t="s">
        <v>134</v>
      </c>
      <c r="E21" s="8" t="str">
        <f t="shared" si="0"/>
        <v>Significantly Different</v>
      </c>
      <c r="G21">
        <f t="shared" si="1"/>
        <v>76.2</v>
      </c>
      <c r="H21">
        <f t="shared" si="2"/>
        <v>6</v>
      </c>
      <c r="I21" t="str">
        <f t="shared" si="3"/>
        <v>+/-</v>
      </c>
      <c r="J21" t="str">
        <f t="shared" si="4"/>
        <v>1.3</v>
      </c>
      <c r="K21" s="1">
        <f t="shared" si="5"/>
        <v>0.79027355623100304</v>
      </c>
      <c r="L21" s="1">
        <f t="shared" si="6"/>
        <v>-7.5</v>
      </c>
      <c r="M21" s="1">
        <f t="shared" si="7"/>
        <v>0.79260819516141623</v>
      </c>
      <c r="N21" s="1">
        <f t="shared" si="8"/>
        <v>-9.4624305499044326</v>
      </c>
      <c r="O21" t="s">
        <v>45</v>
      </c>
    </row>
    <row r="22" spans="1:15" x14ac:dyDescent="0.35">
      <c r="A22" s="12">
        <v>12</v>
      </c>
      <c r="B22" s="11" t="s">
        <v>79</v>
      </c>
      <c r="C22" s="10">
        <v>76.099999999999994</v>
      </c>
      <c r="D22" s="9" t="s">
        <v>109</v>
      </c>
      <c r="E22" s="8" t="str">
        <f t="shared" si="0"/>
        <v>Significantly Different</v>
      </c>
      <c r="G22">
        <f t="shared" si="1"/>
        <v>76.099999999999994</v>
      </c>
      <c r="H22">
        <f t="shared" si="2"/>
        <v>6</v>
      </c>
      <c r="I22" t="str">
        <f t="shared" si="3"/>
        <v>+/-</v>
      </c>
      <c r="J22" t="str">
        <f t="shared" si="4"/>
        <v>0.6</v>
      </c>
      <c r="K22" s="1">
        <f t="shared" si="5"/>
        <v>0.36474164133738601</v>
      </c>
      <c r="L22" s="1">
        <f t="shared" si="6"/>
        <v>-7.3999999999999915</v>
      </c>
      <c r="M22" s="1">
        <f t="shared" si="7"/>
        <v>0.36977279819442066</v>
      </c>
      <c r="N22" s="1">
        <f t="shared" si="8"/>
        <v>-20.01228872468112</v>
      </c>
      <c r="O22" t="s">
        <v>28</v>
      </c>
    </row>
    <row r="23" spans="1:15" x14ac:dyDescent="0.35">
      <c r="A23" s="12">
        <v>13</v>
      </c>
      <c r="B23" s="11" t="s">
        <v>78</v>
      </c>
      <c r="C23" s="10">
        <v>76</v>
      </c>
      <c r="D23" s="9" t="s">
        <v>109</v>
      </c>
      <c r="E23" s="8" t="str">
        <f t="shared" si="0"/>
        <v>Significantly Different</v>
      </c>
      <c r="G23">
        <f t="shared" si="1"/>
        <v>76</v>
      </c>
      <c r="H23">
        <f t="shared" si="2"/>
        <v>6</v>
      </c>
      <c r="I23" t="str">
        <f t="shared" si="3"/>
        <v>+/-</v>
      </c>
      <c r="J23" t="str">
        <f t="shared" si="4"/>
        <v>0.6</v>
      </c>
      <c r="K23" s="1">
        <f t="shared" si="5"/>
        <v>0.36474164133738601</v>
      </c>
      <c r="L23" s="1">
        <f t="shared" si="6"/>
        <v>-7.2999999999999972</v>
      </c>
      <c r="M23" s="1">
        <f t="shared" si="7"/>
        <v>0.36977279819442066</v>
      </c>
      <c r="N23" s="1">
        <f t="shared" si="8"/>
        <v>-19.741852390563821</v>
      </c>
      <c r="O23" t="s">
        <v>81</v>
      </c>
    </row>
    <row r="24" spans="1:15" x14ac:dyDescent="0.35">
      <c r="A24" s="12">
        <v>14</v>
      </c>
      <c r="B24" s="11" t="s">
        <v>80</v>
      </c>
      <c r="C24" s="10">
        <v>75.7</v>
      </c>
      <c r="D24" s="9" t="s">
        <v>30</v>
      </c>
      <c r="E24" s="8" t="str">
        <f t="shared" si="0"/>
        <v>Significantly Different</v>
      </c>
      <c r="G24">
        <f t="shared" si="1"/>
        <v>75.7</v>
      </c>
      <c r="H24">
        <f t="shared" si="2"/>
        <v>6</v>
      </c>
      <c r="I24" t="str">
        <f t="shared" si="3"/>
        <v>+/-</v>
      </c>
      <c r="J24" t="str">
        <f t="shared" si="4"/>
        <v>0.5</v>
      </c>
      <c r="K24" s="1">
        <f t="shared" si="5"/>
        <v>0.303951367781155</v>
      </c>
      <c r="L24" s="1">
        <f t="shared" si="6"/>
        <v>-7</v>
      </c>
      <c r="M24" s="1">
        <f t="shared" si="7"/>
        <v>0.30997079109986531</v>
      </c>
      <c r="N24" s="1">
        <f t="shared" si="8"/>
        <v>-22.582772961161893</v>
      </c>
      <c r="O24" t="s">
        <v>64</v>
      </c>
    </row>
    <row r="25" spans="1:15" x14ac:dyDescent="0.35">
      <c r="A25" s="12">
        <v>15</v>
      </c>
      <c r="B25" s="11" t="s">
        <v>71</v>
      </c>
      <c r="C25" s="10">
        <v>75.400000000000006</v>
      </c>
      <c r="D25" s="9" t="s">
        <v>30</v>
      </c>
      <c r="E25" s="8" t="str">
        <f t="shared" si="0"/>
        <v>Significantly Different</v>
      </c>
      <c r="G25">
        <f t="shared" si="1"/>
        <v>75.400000000000006</v>
      </c>
      <c r="H25">
        <f t="shared" si="2"/>
        <v>6</v>
      </c>
      <c r="I25" t="str">
        <f t="shared" si="3"/>
        <v>+/-</v>
      </c>
      <c r="J25" t="str">
        <f t="shared" si="4"/>
        <v>0.5</v>
      </c>
      <c r="K25" s="1">
        <f t="shared" si="5"/>
        <v>0.303951367781155</v>
      </c>
      <c r="L25" s="1">
        <f t="shared" si="6"/>
        <v>-6.7000000000000028</v>
      </c>
      <c r="M25" s="1">
        <f t="shared" si="7"/>
        <v>0.30997079109986531</v>
      </c>
      <c r="N25" s="1">
        <f t="shared" si="8"/>
        <v>-21.614939834254965</v>
      </c>
      <c r="O25" t="s">
        <v>80</v>
      </c>
    </row>
    <row r="26" spans="1:15" x14ac:dyDescent="0.35">
      <c r="A26" s="12">
        <v>16</v>
      </c>
      <c r="B26" s="11" t="s">
        <v>77</v>
      </c>
      <c r="C26" s="10">
        <v>75.3</v>
      </c>
      <c r="D26" s="9" t="s">
        <v>25</v>
      </c>
      <c r="E26" s="8" t="str">
        <f t="shared" si="0"/>
        <v>Significantly Different</v>
      </c>
      <c r="G26">
        <f t="shared" si="1"/>
        <v>75.3</v>
      </c>
      <c r="H26">
        <f t="shared" si="2"/>
        <v>6</v>
      </c>
      <c r="I26" t="str">
        <f t="shared" si="3"/>
        <v>+/-</v>
      </c>
      <c r="J26" t="str">
        <f t="shared" si="4"/>
        <v>0.7</v>
      </c>
      <c r="K26" s="1">
        <f t="shared" si="5"/>
        <v>0.42553191489361697</v>
      </c>
      <c r="L26" s="1">
        <f t="shared" si="6"/>
        <v>-6.5999999999999943</v>
      </c>
      <c r="M26" s="1">
        <f t="shared" si="7"/>
        <v>0.42985214661796195</v>
      </c>
      <c r="N26" s="1">
        <f t="shared" si="8"/>
        <v>-15.354116646684682</v>
      </c>
      <c r="O26" t="s">
        <v>79</v>
      </c>
    </row>
    <row r="27" spans="1:15" x14ac:dyDescent="0.35">
      <c r="A27" s="12">
        <v>17</v>
      </c>
      <c r="B27" s="11" t="s">
        <v>46</v>
      </c>
      <c r="C27" s="10">
        <v>75</v>
      </c>
      <c r="D27" s="9" t="s">
        <v>30</v>
      </c>
      <c r="E27" s="8" t="str">
        <f t="shared" si="0"/>
        <v>Significantly Different</v>
      </c>
      <c r="G27">
        <f t="shared" si="1"/>
        <v>75</v>
      </c>
      <c r="H27">
        <f t="shared" si="2"/>
        <v>6</v>
      </c>
      <c r="I27" t="str">
        <f t="shared" si="3"/>
        <v>+/-</v>
      </c>
      <c r="J27" t="str">
        <f t="shared" si="4"/>
        <v>0.5</v>
      </c>
      <c r="K27" s="1">
        <f t="shared" si="5"/>
        <v>0.303951367781155</v>
      </c>
      <c r="L27" s="1">
        <f t="shared" si="6"/>
        <v>-6.2999999999999972</v>
      </c>
      <c r="M27" s="1">
        <f t="shared" si="7"/>
        <v>0.30997079109986531</v>
      </c>
      <c r="N27" s="1">
        <f t="shared" si="8"/>
        <v>-20.324495665045696</v>
      </c>
      <c r="O27" t="s">
        <v>77</v>
      </c>
    </row>
    <row r="28" spans="1:15" x14ac:dyDescent="0.35">
      <c r="A28" s="12">
        <v>18</v>
      </c>
      <c r="B28" s="11" t="s">
        <v>60</v>
      </c>
      <c r="C28" s="10">
        <v>74.8</v>
      </c>
      <c r="D28" s="9" t="s">
        <v>43</v>
      </c>
      <c r="E28" s="8" t="str">
        <f t="shared" si="0"/>
        <v>Significantly Different</v>
      </c>
      <c r="G28">
        <f t="shared" si="1"/>
        <v>74.8</v>
      </c>
      <c r="H28">
        <f t="shared" si="2"/>
        <v>6</v>
      </c>
      <c r="I28" t="str">
        <f t="shared" si="3"/>
        <v>+/-</v>
      </c>
      <c r="J28" t="str">
        <f t="shared" si="4"/>
        <v>0.4</v>
      </c>
      <c r="K28" s="1">
        <f t="shared" si="5"/>
        <v>0.24316109422492402</v>
      </c>
      <c r="L28" s="1">
        <f t="shared" si="6"/>
        <v>-6.0999999999999943</v>
      </c>
      <c r="M28" s="1">
        <f t="shared" si="7"/>
        <v>0.25064471888253259</v>
      </c>
      <c r="N28" s="1">
        <f t="shared" si="8"/>
        <v>-24.337237294270807</v>
      </c>
      <c r="O28" t="s">
        <v>78</v>
      </c>
    </row>
    <row r="29" spans="1:15" x14ac:dyDescent="0.35">
      <c r="A29" s="12">
        <v>19</v>
      </c>
      <c r="B29" s="11" t="s">
        <v>75</v>
      </c>
      <c r="C29" s="10">
        <v>74</v>
      </c>
      <c r="D29" s="9" t="s">
        <v>43</v>
      </c>
      <c r="E29" s="8" t="str">
        <f t="shared" si="0"/>
        <v>Significantly Different</v>
      </c>
      <c r="G29">
        <f t="shared" si="1"/>
        <v>74</v>
      </c>
      <c r="H29">
        <f t="shared" si="2"/>
        <v>6</v>
      </c>
      <c r="I29" t="str">
        <f t="shared" si="3"/>
        <v>+/-</v>
      </c>
      <c r="J29" t="str">
        <f t="shared" si="4"/>
        <v>0.4</v>
      </c>
      <c r="K29" s="1">
        <f t="shared" si="5"/>
        <v>0.24316109422492402</v>
      </c>
      <c r="L29" s="1">
        <f t="shared" si="6"/>
        <v>-5.2999999999999972</v>
      </c>
      <c r="M29" s="1">
        <f t="shared" si="7"/>
        <v>0.25064471888253259</v>
      </c>
      <c r="N29" s="1">
        <f t="shared" si="8"/>
        <v>-21.145468468792675</v>
      </c>
      <c r="O29" t="s">
        <v>55</v>
      </c>
    </row>
    <row r="30" spans="1:15" x14ac:dyDescent="0.35">
      <c r="A30" s="12">
        <v>20</v>
      </c>
      <c r="B30" s="11" t="s">
        <v>29</v>
      </c>
      <c r="C30" s="10">
        <v>73.900000000000006</v>
      </c>
      <c r="D30" s="9" t="s">
        <v>43</v>
      </c>
      <c r="E30" s="8" t="str">
        <f t="shared" si="0"/>
        <v>Significantly Different</v>
      </c>
      <c r="G30">
        <f t="shared" si="1"/>
        <v>73.900000000000006</v>
      </c>
      <c r="H30">
        <f t="shared" si="2"/>
        <v>6</v>
      </c>
      <c r="I30" t="str">
        <f t="shared" si="3"/>
        <v>+/-</v>
      </c>
      <c r="J30" t="str">
        <f t="shared" si="4"/>
        <v>0.4</v>
      </c>
      <c r="K30" s="1">
        <f t="shared" si="5"/>
        <v>0.24316109422492402</v>
      </c>
      <c r="L30" s="1">
        <f t="shared" si="6"/>
        <v>-5.2000000000000028</v>
      </c>
      <c r="M30" s="1">
        <f t="shared" si="7"/>
        <v>0.25064471888253259</v>
      </c>
      <c r="N30" s="1">
        <f t="shared" si="8"/>
        <v>-20.746497365607929</v>
      </c>
      <c r="O30" t="s">
        <v>76</v>
      </c>
    </row>
    <row r="31" spans="1:15" x14ac:dyDescent="0.35">
      <c r="A31" s="12">
        <v>21</v>
      </c>
      <c r="B31" s="11" t="s">
        <v>36</v>
      </c>
      <c r="C31" s="10">
        <v>73.3</v>
      </c>
      <c r="D31" s="9" t="s">
        <v>129</v>
      </c>
      <c r="E31" s="8" t="str">
        <f t="shared" si="0"/>
        <v>Significantly Different</v>
      </c>
      <c r="G31">
        <f t="shared" si="1"/>
        <v>73.3</v>
      </c>
      <c r="H31">
        <f t="shared" si="2"/>
        <v>6</v>
      </c>
      <c r="I31" t="str">
        <f t="shared" si="3"/>
        <v>+/-</v>
      </c>
      <c r="J31" t="str">
        <f t="shared" si="4"/>
        <v>1.1</v>
      </c>
      <c r="K31" s="1">
        <f t="shared" si="5"/>
        <v>0.66869300911854113</v>
      </c>
      <c r="L31" s="1">
        <f t="shared" si="6"/>
        <v>-4.5999999999999943</v>
      </c>
      <c r="M31" s="1">
        <f t="shared" si="7"/>
        <v>0.67145051776214359</v>
      </c>
      <c r="N31" s="1">
        <f t="shared" si="8"/>
        <v>-6.8508399030373681</v>
      </c>
      <c r="O31" t="s">
        <v>41</v>
      </c>
    </row>
    <row r="32" spans="1:15" x14ac:dyDescent="0.35">
      <c r="A32" s="12">
        <v>22</v>
      </c>
      <c r="B32" s="11" t="s">
        <v>61</v>
      </c>
      <c r="C32" s="10">
        <v>72.8</v>
      </c>
      <c r="D32" s="9" t="s">
        <v>134</v>
      </c>
      <c r="E32" s="8" t="str">
        <f t="shared" si="0"/>
        <v>Significantly Different</v>
      </c>
      <c r="G32">
        <f t="shared" si="1"/>
        <v>72.8</v>
      </c>
      <c r="H32">
        <f t="shared" si="2"/>
        <v>6</v>
      </c>
      <c r="I32" t="str">
        <f t="shared" si="3"/>
        <v>+/-</v>
      </c>
      <c r="J32" t="str">
        <f t="shared" si="4"/>
        <v>1.3</v>
      </c>
      <c r="K32" s="1">
        <f t="shared" si="5"/>
        <v>0.79027355623100304</v>
      </c>
      <c r="L32" s="1">
        <f t="shared" si="6"/>
        <v>-4.0999999999999943</v>
      </c>
      <c r="M32" s="1">
        <f t="shared" si="7"/>
        <v>0.79260819516141623</v>
      </c>
      <c r="N32" s="1">
        <f t="shared" si="8"/>
        <v>-5.1727953672810827</v>
      </c>
      <c r="O32" t="s">
        <v>70</v>
      </c>
    </row>
    <row r="33" spans="1:15" x14ac:dyDescent="0.35">
      <c r="A33" s="12">
        <v>23</v>
      </c>
      <c r="B33" s="11" t="s">
        <v>81</v>
      </c>
      <c r="C33" s="10">
        <v>72.400000000000006</v>
      </c>
      <c r="D33" s="9" t="s">
        <v>118</v>
      </c>
      <c r="E33" s="8" t="str">
        <f t="shared" si="0"/>
        <v>Significantly Different</v>
      </c>
      <c r="G33">
        <f t="shared" si="1"/>
        <v>72.400000000000006</v>
      </c>
      <c r="H33">
        <f t="shared" si="2"/>
        <v>6</v>
      </c>
      <c r="I33" t="str">
        <f t="shared" si="3"/>
        <v>+/-</v>
      </c>
      <c r="J33" t="str">
        <f t="shared" si="4"/>
        <v>0.9</v>
      </c>
      <c r="K33" s="1">
        <f t="shared" si="5"/>
        <v>0.54711246200607899</v>
      </c>
      <c r="L33" s="1">
        <f t="shared" si="6"/>
        <v>-3.7000000000000028</v>
      </c>
      <c r="M33" s="1">
        <f t="shared" si="7"/>
        <v>0.55047933970440222</v>
      </c>
      <c r="N33" s="1">
        <f t="shared" si="8"/>
        <v>-6.7214148345455405</v>
      </c>
      <c r="O33" t="s">
        <v>75</v>
      </c>
    </row>
    <row r="34" spans="1:15" x14ac:dyDescent="0.35">
      <c r="A34" s="12">
        <v>23</v>
      </c>
      <c r="B34" s="11" t="s">
        <v>52</v>
      </c>
      <c r="C34" s="10">
        <v>72.400000000000006</v>
      </c>
      <c r="D34" s="9" t="s">
        <v>137</v>
      </c>
      <c r="E34" s="8" t="str">
        <f t="shared" si="0"/>
        <v>Significantly Different</v>
      </c>
      <c r="G34">
        <f t="shared" si="1"/>
        <v>72.400000000000006</v>
      </c>
      <c r="H34">
        <f t="shared" si="2"/>
        <v>6</v>
      </c>
      <c r="I34" t="str">
        <f t="shared" si="3"/>
        <v>+/-</v>
      </c>
      <c r="J34" t="str">
        <f t="shared" si="4"/>
        <v>1.2</v>
      </c>
      <c r="K34" s="1">
        <f t="shared" si="5"/>
        <v>0.72948328267477203</v>
      </c>
      <c r="L34" s="1">
        <f t="shared" si="6"/>
        <v>-3.7000000000000028</v>
      </c>
      <c r="M34" s="1">
        <f t="shared" si="7"/>
        <v>0.73201182849801194</v>
      </c>
      <c r="N34" s="1">
        <f t="shared" si="8"/>
        <v>-5.0545631312978863</v>
      </c>
      <c r="O34" t="s">
        <v>74</v>
      </c>
    </row>
    <row r="35" spans="1:15" x14ac:dyDescent="0.35">
      <c r="A35" s="12">
        <v>25</v>
      </c>
      <c r="B35" s="11" t="s">
        <v>63</v>
      </c>
      <c r="C35" s="10">
        <v>71.2</v>
      </c>
      <c r="D35" s="9" t="s">
        <v>30</v>
      </c>
      <c r="E35" s="8" t="str">
        <f t="shared" si="0"/>
        <v>Significantly Different</v>
      </c>
      <c r="G35">
        <f t="shared" si="1"/>
        <v>71.2</v>
      </c>
      <c r="H35">
        <f t="shared" si="2"/>
        <v>6</v>
      </c>
      <c r="I35" t="str">
        <f t="shared" si="3"/>
        <v>+/-</v>
      </c>
      <c r="J35" t="str">
        <f t="shared" si="4"/>
        <v>0.5</v>
      </c>
      <c r="K35" s="1">
        <f t="shared" si="5"/>
        <v>0.303951367781155</v>
      </c>
      <c r="L35" s="1">
        <f t="shared" si="6"/>
        <v>-2.5</v>
      </c>
      <c r="M35" s="1">
        <f t="shared" si="7"/>
        <v>0.30997079109986531</v>
      </c>
      <c r="N35" s="1">
        <f t="shared" si="8"/>
        <v>-8.0652760575578188</v>
      </c>
      <c r="O35" t="s">
        <v>51</v>
      </c>
    </row>
    <row r="36" spans="1:15" x14ac:dyDescent="0.35">
      <c r="A36" s="12">
        <v>25</v>
      </c>
      <c r="B36" s="11" t="s">
        <v>39</v>
      </c>
      <c r="C36" s="10">
        <v>71.2</v>
      </c>
      <c r="D36" s="9" t="s">
        <v>27</v>
      </c>
      <c r="E36" s="8" t="str">
        <f t="shared" si="0"/>
        <v>Significantly Different</v>
      </c>
      <c r="G36">
        <f t="shared" si="1"/>
        <v>71.2</v>
      </c>
      <c r="H36">
        <f t="shared" si="2"/>
        <v>6</v>
      </c>
      <c r="I36" t="str">
        <f t="shared" si="3"/>
        <v>+/-</v>
      </c>
      <c r="J36" t="str">
        <f t="shared" si="4"/>
        <v>0.3</v>
      </c>
      <c r="K36" s="1">
        <f t="shared" si="5"/>
        <v>0.18237082066869301</v>
      </c>
      <c r="L36" s="1">
        <f t="shared" si="6"/>
        <v>-2.5</v>
      </c>
      <c r="M36" s="1">
        <f t="shared" si="7"/>
        <v>0.19223572402239389</v>
      </c>
      <c r="N36" s="1">
        <f t="shared" si="8"/>
        <v>-13.00486687744246</v>
      </c>
      <c r="O36" t="s">
        <v>71</v>
      </c>
    </row>
    <row r="37" spans="1:15" x14ac:dyDescent="0.35">
      <c r="A37" s="12">
        <v>27</v>
      </c>
      <c r="B37" s="11" t="s">
        <v>66</v>
      </c>
      <c r="C37" s="10">
        <v>71.099999999999994</v>
      </c>
      <c r="D37" s="9" t="s">
        <v>129</v>
      </c>
      <c r="E37" s="8" t="str">
        <f t="shared" si="0"/>
        <v>Significantly Different</v>
      </c>
      <c r="G37">
        <f t="shared" si="1"/>
        <v>71.099999999999994</v>
      </c>
      <c r="H37">
        <f t="shared" si="2"/>
        <v>6</v>
      </c>
      <c r="I37" t="str">
        <f t="shared" si="3"/>
        <v>+/-</v>
      </c>
      <c r="J37" t="str">
        <f t="shared" si="4"/>
        <v>1.1</v>
      </c>
      <c r="K37" s="1">
        <f t="shared" si="5"/>
        <v>0.66869300911854113</v>
      </c>
      <c r="L37" s="1">
        <f t="shared" si="6"/>
        <v>-2.3999999999999915</v>
      </c>
      <c r="M37" s="1">
        <f t="shared" si="7"/>
        <v>0.67145051776214359</v>
      </c>
      <c r="N37" s="1">
        <f t="shared" si="8"/>
        <v>-3.5743512537586186</v>
      </c>
      <c r="O37" t="s">
        <v>69</v>
      </c>
    </row>
    <row r="38" spans="1:15" x14ac:dyDescent="0.35">
      <c r="A38" s="12">
        <v>28</v>
      </c>
      <c r="B38" s="11" t="s">
        <v>45</v>
      </c>
      <c r="C38" s="10">
        <v>70.5</v>
      </c>
      <c r="D38" s="9" t="s">
        <v>30</v>
      </c>
      <c r="E38" s="8" t="str">
        <f t="shared" si="0"/>
        <v>Significantly Different</v>
      </c>
      <c r="G38">
        <f t="shared" si="1"/>
        <v>70.5</v>
      </c>
      <c r="H38">
        <f t="shared" si="2"/>
        <v>6</v>
      </c>
      <c r="I38" t="str">
        <f t="shared" si="3"/>
        <v>+/-</v>
      </c>
      <c r="J38" t="str">
        <f t="shared" si="4"/>
        <v>0.5</v>
      </c>
      <c r="K38" s="1">
        <f t="shared" si="5"/>
        <v>0.303951367781155</v>
      </c>
      <c r="L38" s="1">
        <f t="shared" si="6"/>
        <v>-1.7999999999999972</v>
      </c>
      <c r="M38" s="1">
        <f t="shared" si="7"/>
        <v>0.30997079109986531</v>
      </c>
      <c r="N38" s="1">
        <f t="shared" si="8"/>
        <v>-5.806998761441621</v>
      </c>
      <c r="O38" t="s">
        <v>68</v>
      </c>
    </row>
    <row r="39" spans="1:15" x14ac:dyDescent="0.35">
      <c r="A39" s="12">
        <v>29</v>
      </c>
      <c r="B39" s="11" t="s">
        <v>76</v>
      </c>
      <c r="C39" s="10">
        <v>70</v>
      </c>
      <c r="D39" s="9" t="s">
        <v>129</v>
      </c>
      <c r="E39" s="8" t="str">
        <f t="shared" si="0"/>
        <v>Significantly Different</v>
      </c>
      <c r="G39">
        <f t="shared" si="1"/>
        <v>70</v>
      </c>
      <c r="H39">
        <f t="shared" si="2"/>
        <v>6</v>
      </c>
      <c r="I39" t="str">
        <f t="shared" si="3"/>
        <v>+/-</v>
      </c>
      <c r="J39" t="str">
        <f t="shared" si="4"/>
        <v>1.1</v>
      </c>
      <c r="K39" s="1">
        <f t="shared" si="5"/>
        <v>0.66869300911854113</v>
      </c>
      <c r="L39" s="1">
        <f t="shared" si="6"/>
        <v>-1.2999999999999972</v>
      </c>
      <c r="M39" s="1">
        <f t="shared" si="7"/>
        <v>0.67145051776214359</v>
      </c>
      <c r="N39" s="1">
        <f t="shared" si="8"/>
        <v>-1.9361069291192543</v>
      </c>
      <c r="O39" t="s">
        <v>44</v>
      </c>
    </row>
    <row r="40" spans="1:15" x14ac:dyDescent="0.35">
      <c r="A40" s="12">
        <v>29</v>
      </c>
      <c r="B40" s="11" t="s">
        <v>44</v>
      </c>
      <c r="C40" s="10">
        <v>70</v>
      </c>
      <c r="D40" s="9" t="s">
        <v>121</v>
      </c>
      <c r="E40" s="8" t="str">
        <f t="shared" si="0"/>
        <v>Significantly Different</v>
      </c>
      <c r="G40">
        <f t="shared" si="1"/>
        <v>70</v>
      </c>
      <c r="H40">
        <f t="shared" si="2"/>
        <v>6</v>
      </c>
      <c r="I40" t="str">
        <f t="shared" si="3"/>
        <v>+/-</v>
      </c>
      <c r="J40" t="str">
        <f t="shared" si="4"/>
        <v>0.8</v>
      </c>
      <c r="K40" s="1">
        <f t="shared" si="5"/>
        <v>0.48632218844984804</v>
      </c>
      <c r="L40" s="1">
        <f t="shared" si="6"/>
        <v>-1.2999999999999972</v>
      </c>
      <c r="M40" s="1">
        <f t="shared" si="7"/>
        <v>0.49010685399991183</v>
      </c>
      <c r="N40" s="1">
        <f t="shared" si="8"/>
        <v>-2.6524827991902171</v>
      </c>
      <c r="O40" t="s">
        <v>66</v>
      </c>
    </row>
    <row r="41" spans="1:15" x14ac:dyDescent="0.35">
      <c r="A41" s="12">
        <v>31</v>
      </c>
      <c r="B41" s="11" t="s">
        <v>40</v>
      </c>
      <c r="C41" s="10">
        <v>69.8</v>
      </c>
      <c r="D41" s="9" t="s">
        <v>134</v>
      </c>
      <c r="E41" s="8" t="str">
        <f t="shared" si="0"/>
        <v>Not Significantly Different</v>
      </c>
      <c r="G41">
        <f t="shared" si="1"/>
        <v>69.8</v>
      </c>
      <c r="H41">
        <f t="shared" si="2"/>
        <v>6</v>
      </c>
      <c r="I41" t="str">
        <f t="shared" si="3"/>
        <v>+/-</v>
      </c>
      <c r="J41" t="str">
        <f t="shared" si="4"/>
        <v>1.3</v>
      </c>
      <c r="K41" s="1">
        <f t="shared" si="5"/>
        <v>0.79027355623100304</v>
      </c>
      <c r="L41" s="1">
        <f t="shared" si="6"/>
        <v>-1.0999999999999943</v>
      </c>
      <c r="M41" s="1">
        <f t="shared" si="7"/>
        <v>0.79260819516141623</v>
      </c>
      <c r="N41" s="1">
        <f t="shared" si="8"/>
        <v>-1.3878231473193097</v>
      </c>
      <c r="O41" t="s">
        <v>47</v>
      </c>
    </row>
    <row r="42" spans="1:15" x14ac:dyDescent="0.35">
      <c r="A42" s="12">
        <v>32</v>
      </c>
      <c r="B42" s="11" t="s">
        <v>53</v>
      </c>
      <c r="C42" s="10">
        <v>69.7</v>
      </c>
      <c r="D42" s="9" t="s">
        <v>43</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69.7</v>
      </c>
      <c r="H42">
        <f t="shared" ref="H42:H62" si="11">LEN(TRIM(D42))</f>
        <v>6</v>
      </c>
      <c r="I42" t="str">
        <f t="shared" ref="I42:I73" si="12">IF(H42&gt;=3,MID(TRIM(D42),1,3),"NO")</f>
        <v>+/-</v>
      </c>
      <c r="J42" t="str">
        <f t="shared" ref="J42:J73" si="13">IF(TRIM(I42)="+/-",MID(TRIM(D42),4,H42-3),D42)</f>
        <v>0.4</v>
      </c>
      <c r="K42" s="1">
        <f t="shared" ref="K42:K73" si="14">IF(TRIM(J42)="*****",0,IF(ISERROR(VALUE(J42)),"NA",VALUE(J42/$I$4)))</f>
        <v>0.24316109422492402</v>
      </c>
      <c r="L42" s="1">
        <f t="shared" ref="L42:L62" si="15">IF(AND(ISNUMBER(G42),ISNUMBER($I$6)),$I$6-G42,"N/A")</f>
        <v>-1</v>
      </c>
      <c r="M42" s="1">
        <f t="shared" ref="M42:M62" si="16">IF(AND(ISNUMBER(K42),ISNUMBER($I$7)),SQRT(K42^2+($I$7)^2),"N/A")</f>
        <v>0.25064471888253259</v>
      </c>
      <c r="N42" s="1">
        <f t="shared" ref="N42:N73" si="17">IF(AND(ISNUMBER(L42),ISNUMBER(M42),M42&lt;&gt;0),L42/M42,"NA")</f>
        <v>-3.9897110318476767</v>
      </c>
      <c r="O42" t="s">
        <v>36</v>
      </c>
    </row>
    <row r="43" spans="1:15" x14ac:dyDescent="0.35">
      <c r="A43" s="12">
        <v>33</v>
      </c>
      <c r="B43" s="11" t="s">
        <v>69</v>
      </c>
      <c r="C43" s="10">
        <v>69.400000000000006</v>
      </c>
      <c r="D43" s="9" t="s">
        <v>122</v>
      </c>
      <c r="E43" s="8" t="str">
        <f t="shared" si="9"/>
        <v>Not Significantly Different</v>
      </c>
      <c r="G43">
        <f t="shared" si="10"/>
        <v>69.400000000000006</v>
      </c>
      <c r="H43">
        <f t="shared" si="11"/>
        <v>6</v>
      </c>
      <c r="I43" t="str">
        <f t="shared" si="12"/>
        <v>+/-</v>
      </c>
      <c r="J43" t="str">
        <f t="shared" si="13"/>
        <v>1.0</v>
      </c>
      <c r="K43" s="1">
        <f t="shared" si="14"/>
        <v>0.60790273556231</v>
      </c>
      <c r="L43" s="1">
        <f t="shared" si="15"/>
        <v>-0.70000000000000284</v>
      </c>
      <c r="M43" s="1">
        <f t="shared" si="16"/>
        <v>0.61093468821403585</v>
      </c>
      <c r="N43" s="1">
        <f t="shared" si="17"/>
        <v>-1.1457853245268073</v>
      </c>
      <c r="O43" t="s">
        <v>49</v>
      </c>
    </row>
    <row r="44" spans="1:15" x14ac:dyDescent="0.35">
      <c r="A44" s="12">
        <v>34</v>
      </c>
      <c r="B44" s="11" t="s">
        <v>74</v>
      </c>
      <c r="C44" s="10">
        <v>69.3</v>
      </c>
      <c r="D44" s="9" t="s">
        <v>30</v>
      </c>
      <c r="E44" s="8" t="str">
        <f t="shared" si="9"/>
        <v>Significantly Different</v>
      </c>
      <c r="G44">
        <f t="shared" si="10"/>
        <v>69.3</v>
      </c>
      <c r="H44">
        <f t="shared" si="11"/>
        <v>6</v>
      </c>
      <c r="I44" t="str">
        <f t="shared" si="12"/>
        <v>+/-</v>
      </c>
      <c r="J44" t="str">
        <f t="shared" si="13"/>
        <v>0.5</v>
      </c>
      <c r="K44" s="1">
        <f t="shared" si="14"/>
        <v>0.303951367781155</v>
      </c>
      <c r="L44" s="1">
        <f t="shared" si="15"/>
        <v>-0.59999999999999432</v>
      </c>
      <c r="M44" s="1">
        <f t="shared" si="16"/>
        <v>0.30997079109986531</v>
      </c>
      <c r="N44" s="1">
        <f t="shared" si="17"/>
        <v>-1.9356662538138583</v>
      </c>
      <c r="O44" t="s">
        <v>63</v>
      </c>
    </row>
    <row r="45" spans="1:15" x14ac:dyDescent="0.35">
      <c r="A45" s="12">
        <v>35</v>
      </c>
      <c r="B45" s="11" t="s">
        <v>65</v>
      </c>
      <c r="C45" s="10">
        <v>69</v>
      </c>
      <c r="D45" s="9" t="s">
        <v>109</v>
      </c>
      <c r="E45" s="8" t="str">
        <f t="shared" si="9"/>
        <v>Not Significantly Different</v>
      </c>
      <c r="G45">
        <f t="shared" si="10"/>
        <v>69</v>
      </c>
      <c r="H45">
        <f t="shared" si="11"/>
        <v>6</v>
      </c>
      <c r="I45" t="str">
        <f t="shared" si="12"/>
        <v>+/-</v>
      </c>
      <c r="J45" t="str">
        <f t="shared" si="13"/>
        <v>0.6</v>
      </c>
      <c r="K45" s="1">
        <f t="shared" si="14"/>
        <v>0.36474164133738601</v>
      </c>
      <c r="L45" s="1">
        <f t="shared" si="15"/>
        <v>-0.29999999999999716</v>
      </c>
      <c r="M45" s="1">
        <f t="shared" si="16"/>
        <v>0.36977279819442066</v>
      </c>
      <c r="N45" s="1">
        <f t="shared" si="17"/>
        <v>-0.81130900235193049</v>
      </c>
      <c r="O45" t="s">
        <v>62</v>
      </c>
    </row>
    <row r="46" spans="1:15" x14ac:dyDescent="0.35">
      <c r="A46" s="12">
        <v>36</v>
      </c>
      <c r="B46" s="11" t="s">
        <v>54</v>
      </c>
      <c r="C46" s="10">
        <v>68.8</v>
      </c>
      <c r="D46" s="9" t="s">
        <v>43</v>
      </c>
      <c r="E46" s="8" t="str">
        <f t="shared" si="9"/>
        <v>Not Significantly Different</v>
      </c>
      <c r="G46">
        <f t="shared" si="10"/>
        <v>68.8</v>
      </c>
      <c r="H46">
        <f t="shared" si="11"/>
        <v>6</v>
      </c>
      <c r="I46" t="str">
        <f t="shared" si="12"/>
        <v>+/-</v>
      </c>
      <c r="J46" t="str">
        <f t="shared" si="13"/>
        <v>0.4</v>
      </c>
      <c r="K46" s="1">
        <f t="shared" si="14"/>
        <v>0.24316109422492402</v>
      </c>
      <c r="L46" s="1">
        <f t="shared" si="15"/>
        <v>-9.9999999999994316E-2</v>
      </c>
      <c r="M46" s="1">
        <f t="shared" si="16"/>
        <v>0.25064471888253259</v>
      </c>
      <c r="N46" s="1">
        <f t="shared" si="17"/>
        <v>-0.39897110318474499</v>
      </c>
      <c r="O46" t="s">
        <v>60</v>
      </c>
    </row>
    <row r="47" spans="1:15" x14ac:dyDescent="0.35">
      <c r="A47" s="12">
        <v>37</v>
      </c>
      <c r="B47" s="11" t="s">
        <v>37</v>
      </c>
      <c r="C47" s="10">
        <v>67.900000000000006</v>
      </c>
      <c r="D47" s="9" t="s">
        <v>43</v>
      </c>
      <c r="E47" s="8" t="str">
        <f t="shared" si="9"/>
        <v>Significantly Different</v>
      </c>
      <c r="G47">
        <f t="shared" si="10"/>
        <v>67.900000000000006</v>
      </c>
      <c r="H47">
        <f t="shared" si="11"/>
        <v>6</v>
      </c>
      <c r="I47" t="str">
        <f t="shared" si="12"/>
        <v>+/-</v>
      </c>
      <c r="J47" t="str">
        <f t="shared" si="13"/>
        <v>0.4</v>
      </c>
      <c r="K47" s="1">
        <f t="shared" si="14"/>
        <v>0.24316109422492402</v>
      </c>
      <c r="L47" s="1">
        <f t="shared" si="15"/>
        <v>0.79999999999999716</v>
      </c>
      <c r="M47" s="1">
        <f t="shared" si="16"/>
        <v>0.25064471888253259</v>
      </c>
      <c r="N47" s="1">
        <f t="shared" si="17"/>
        <v>3.19176882547813</v>
      </c>
      <c r="O47" t="s">
        <v>58</v>
      </c>
    </row>
    <row r="48" spans="1:15" x14ac:dyDescent="0.35">
      <c r="A48" s="12">
        <v>38</v>
      </c>
      <c r="B48" s="11" t="s">
        <v>42</v>
      </c>
      <c r="C48" s="10">
        <v>67.400000000000006</v>
      </c>
      <c r="D48" s="9" t="s">
        <v>25</v>
      </c>
      <c r="E48" s="8" t="str">
        <f t="shared" si="9"/>
        <v>Significantly Different</v>
      </c>
      <c r="G48">
        <f t="shared" si="10"/>
        <v>67.400000000000006</v>
      </c>
      <c r="H48">
        <f t="shared" si="11"/>
        <v>6</v>
      </c>
      <c r="I48" t="str">
        <f t="shared" si="12"/>
        <v>+/-</v>
      </c>
      <c r="J48" t="str">
        <f t="shared" si="13"/>
        <v>0.7</v>
      </c>
      <c r="K48" s="1">
        <f t="shared" si="14"/>
        <v>0.42553191489361697</v>
      </c>
      <c r="L48" s="1">
        <f t="shared" si="15"/>
        <v>1.2999999999999972</v>
      </c>
      <c r="M48" s="1">
        <f t="shared" si="16"/>
        <v>0.42985214661796195</v>
      </c>
      <c r="N48" s="1">
        <f t="shared" si="17"/>
        <v>3.0242957031348578</v>
      </c>
      <c r="O48" t="s">
        <v>56</v>
      </c>
    </row>
    <row r="49" spans="1:15" x14ac:dyDescent="0.35">
      <c r="A49" s="12">
        <v>39</v>
      </c>
      <c r="B49" s="11" t="s">
        <v>57</v>
      </c>
      <c r="C49" s="10">
        <v>66.099999999999994</v>
      </c>
      <c r="D49" s="9" t="s">
        <v>30</v>
      </c>
      <c r="E49" s="8" t="str">
        <f t="shared" si="9"/>
        <v>Significantly Different</v>
      </c>
      <c r="G49">
        <f t="shared" si="10"/>
        <v>66.099999999999994</v>
      </c>
      <c r="H49">
        <f t="shared" si="11"/>
        <v>6</v>
      </c>
      <c r="I49" t="str">
        <f t="shared" si="12"/>
        <v>+/-</v>
      </c>
      <c r="J49" t="str">
        <f t="shared" si="13"/>
        <v>0.5</v>
      </c>
      <c r="K49" s="1">
        <f t="shared" si="14"/>
        <v>0.303951367781155</v>
      </c>
      <c r="L49" s="1">
        <f t="shared" si="15"/>
        <v>2.6000000000000085</v>
      </c>
      <c r="M49" s="1">
        <f t="shared" si="16"/>
        <v>0.30997079109986531</v>
      </c>
      <c r="N49" s="1">
        <f t="shared" si="17"/>
        <v>8.3878870998601602</v>
      </c>
      <c r="O49" t="s">
        <v>54</v>
      </c>
    </row>
    <row r="50" spans="1:15" x14ac:dyDescent="0.35">
      <c r="A50" s="12">
        <v>39</v>
      </c>
      <c r="B50" s="11" t="s">
        <v>64</v>
      </c>
      <c r="C50" s="10">
        <v>66.099999999999994</v>
      </c>
      <c r="D50" s="9" t="s">
        <v>43</v>
      </c>
      <c r="E50" s="8" t="str">
        <f t="shared" si="9"/>
        <v>Significantly Different</v>
      </c>
      <c r="G50">
        <f t="shared" si="10"/>
        <v>66.099999999999994</v>
      </c>
      <c r="H50">
        <f t="shared" si="11"/>
        <v>6</v>
      </c>
      <c r="I50" t="str">
        <f t="shared" si="12"/>
        <v>+/-</v>
      </c>
      <c r="J50" t="str">
        <f t="shared" si="13"/>
        <v>0.4</v>
      </c>
      <c r="K50" s="1">
        <f t="shared" si="14"/>
        <v>0.24316109422492402</v>
      </c>
      <c r="L50" s="1">
        <f t="shared" si="15"/>
        <v>2.6000000000000085</v>
      </c>
      <c r="M50" s="1">
        <f t="shared" si="16"/>
        <v>0.25064471888253259</v>
      </c>
      <c r="N50" s="1">
        <f t="shared" si="17"/>
        <v>10.373248682803993</v>
      </c>
      <c r="O50" t="s">
        <v>52</v>
      </c>
    </row>
    <row r="51" spans="1:15" x14ac:dyDescent="0.35">
      <c r="A51" s="12">
        <v>41</v>
      </c>
      <c r="B51" s="11" t="s">
        <v>34</v>
      </c>
      <c r="C51" s="10">
        <v>65.5</v>
      </c>
      <c r="D51" s="9" t="s">
        <v>38</v>
      </c>
      <c r="E51" s="8" t="str">
        <f t="shared" si="9"/>
        <v>Significantly Different</v>
      </c>
      <c r="G51">
        <f t="shared" si="10"/>
        <v>65.5</v>
      </c>
      <c r="H51">
        <f t="shared" si="11"/>
        <v>6</v>
      </c>
      <c r="I51" t="str">
        <f t="shared" si="12"/>
        <v>+/-</v>
      </c>
      <c r="J51" t="str">
        <f t="shared" si="13"/>
        <v>0.2</v>
      </c>
      <c r="K51" s="1">
        <f t="shared" si="14"/>
        <v>0.12158054711246201</v>
      </c>
      <c r="L51" s="1">
        <f t="shared" si="15"/>
        <v>3.2000000000000028</v>
      </c>
      <c r="M51" s="1">
        <f t="shared" si="16"/>
        <v>0.1359311840425404</v>
      </c>
      <c r="N51" s="1">
        <f t="shared" si="17"/>
        <v>23.541323667117808</v>
      </c>
      <c r="O51" t="s">
        <v>50</v>
      </c>
    </row>
    <row r="52" spans="1:15" x14ac:dyDescent="0.35">
      <c r="A52" s="12">
        <v>42</v>
      </c>
      <c r="B52" s="11" t="s">
        <v>41</v>
      </c>
      <c r="C52" s="10">
        <v>65.099999999999994</v>
      </c>
      <c r="D52" s="9" t="s">
        <v>109</v>
      </c>
      <c r="E52" s="8" t="str">
        <f t="shared" si="9"/>
        <v>Significantly Different</v>
      </c>
      <c r="G52">
        <f t="shared" si="10"/>
        <v>65.099999999999994</v>
      </c>
      <c r="H52">
        <f t="shared" si="11"/>
        <v>6</v>
      </c>
      <c r="I52" t="str">
        <f t="shared" si="12"/>
        <v>+/-</v>
      </c>
      <c r="J52" t="str">
        <f t="shared" si="13"/>
        <v>0.6</v>
      </c>
      <c r="K52" s="1">
        <f t="shared" si="14"/>
        <v>0.36474164133738601</v>
      </c>
      <c r="L52" s="1">
        <f t="shared" si="15"/>
        <v>3.6000000000000085</v>
      </c>
      <c r="M52" s="1">
        <f t="shared" si="16"/>
        <v>0.36977279819442066</v>
      </c>
      <c r="N52" s="1">
        <f t="shared" si="17"/>
        <v>9.7357080282232822</v>
      </c>
      <c r="O52" t="s">
        <v>48</v>
      </c>
    </row>
    <row r="53" spans="1:15" x14ac:dyDescent="0.35">
      <c r="A53" s="12">
        <v>43</v>
      </c>
      <c r="B53" s="11" t="s">
        <v>73</v>
      </c>
      <c r="C53" s="10">
        <v>64.7</v>
      </c>
      <c r="D53" s="9" t="s">
        <v>30</v>
      </c>
      <c r="E53" s="8" t="str">
        <f t="shared" si="9"/>
        <v>Significantly Different</v>
      </c>
      <c r="G53">
        <f t="shared" si="10"/>
        <v>64.7</v>
      </c>
      <c r="H53">
        <f t="shared" si="11"/>
        <v>6</v>
      </c>
      <c r="I53" t="str">
        <f t="shared" si="12"/>
        <v>+/-</v>
      </c>
      <c r="J53" t="str">
        <f t="shared" si="13"/>
        <v>0.5</v>
      </c>
      <c r="K53" s="1">
        <f t="shared" si="14"/>
        <v>0.303951367781155</v>
      </c>
      <c r="L53" s="1">
        <f t="shared" si="15"/>
        <v>4</v>
      </c>
      <c r="M53" s="1">
        <f t="shared" si="16"/>
        <v>0.30997079109986531</v>
      </c>
      <c r="N53" s="1">
        <f t="shared" si="17"/>
        <v>12.90444169209251</v>
      </c>
      <c r="O53" t="s">
        <v>46</v>
      </c>
    </row>
    <row r="54" spans="1:15" x14ac:dyDescent="0.35">
      <c r="A54" s="12">
        <v>44</v>
      </c>
      <c r="B54" s="11" t="s">
        <v>59</v>
      </c>
      <c r="C54" s="10">
        <v>64.2</v>
      </c>
      <c r="D54" s="9" t="s">
        <v>133</v>
      </c>
      <c r="E54" s="8" t="str">
        <f t="shared" si="9"/>
        <v>Significantly Different</v>
      </c>
      <c r="G54">
        <f t="shared" si="10"/>
        <v>64.2</v>
      </c>
      <c r="H54">
        <f t="shared" si="11"/>
        <v>6</v>
      </c>
      <c r="I54" t="str">
        <f t="shared" si="12"/>
        <v>+/-</v>
      </c>
      <c r="J54" t="str">
        <f t="shared" si="13"/>
        <v>1.4</v>
      </c>
      <c r="K54" s="1">
        <f t="shared" si="14"/>
        <v>0.85106382978723394</v>
      </c>
      <c r="L54" s="1">
        <f t="shared" si="15"/>
        <v>4.5</v>
      </c>
      <c r="M54" s="1">
        <f t="shared" si="16"/>
        <v>0.85323214879137987</v>
      </c>
      <c r="N54" s="1">
        <f t="shared" si="17"/>
        <v>5.2740628753550114</v>
      </c>
      <c r="O54" t="s">
        <v>39</v>
      </c>
    </row>
    <row r="55" spans="1:15" x14ac:dyDescent="0.35">
      <c r="A55" s="12">
        <v>45</v>
      </c>
      <c r="B55" s="11" t="s">
        <v>28</v>
      </c>
      <c r="C55" s="10">
        <v>64.099999999999994</v>
      </c>
      <c r="D55" s="9" t="s">
        <v>129</v>
      </c>
      <c r="E55" s="8" t="str">
        <f t="shared" si="9"/>
        <v>Significantly Different</v>
      </c>
      <c r="G55">
        <f t="shared" si="10"/>
        <v>64.099999999999994</v>
      </c>
      <c r="H55">
        <f t="shared" si="11"/>
        <v>6</v>
      </c>
      <c r="I55" t="str">
        <f t="shared" si="12"/>
        <v>+/-</v>
      </c>
      <c r="J55" t="str">
        <f t="shared" si="13"/>
        <v>1.1</v>
      </c>
      <c r="K55" s="1">
        <f t="shared" si="14"/>
        <v>0.66869300911854113</v>
      </c>
      <c r="L55" s="1">
        <f t="shared" si="15"/>
        <v>4.6000000000000085</v>
      </c>
      <c r="M55" s="1">
        <f t="shared" si="16"/>
        <v>0.67145051776214359</v>
      </c>
      <c r="N55" s="1">
        <f t="shared" si="17"/>
        <v>6.8508399030373894</v>
      </c>
      <c r="O55" t="s">
        <v>42</v>
      </c>
    </row>
    <row r="56" spans="1:15" x14ac:dyDescent="0.35">
      <c r="A56" s="12">
        <v>45</v>
      </c>
      <c r="B56" s="11" t="s">
        <v>56</v>
      </c>
      <c r="C56" s="10">
        <v>64.099999999999994</v>
      </c>
      <c r="D56" s="9" t="s">
        <v>121</v>
      </c>
      <c r="E56" s="8" t="str">
        <f t="shared" si="9"/>
        <v>Significantly Different</v>
      </c>
      <c r="G56">
        <f t="shared" si="10"/>
        <v>64.099999999999994</v>
      </c>
      <c r="H56">
        <f t="shared" si="11"/>
        <v>6</v>
      </c>
      <c r="I56" t="str">
        <f t="shared" si="12"/>
        <v>+/-</v>
      </c>
      <c r="J56" t="str">
        <f t="shared" si="13"/>
        <v>0.8</v>
      </c>
      <c r="K56" s="1">
        <f t="shared" si="14"/>
        <v>0.48632218844984804</v>
      </c>
      <c r="L56" s="1">
        <f t="shared" si="15"/>
        <v>4.6000000000000085</v>
      </c>
      <c r="M56" s="1">
        <f t="shared" si="16"/>
        <v>0.49010685399991183</v>
      </c>
      <c r="N56" s="1">
        <f t="shared" si="17"/>
        <v>9.3857083663654208</v>
      </c>
      <c r="O56" t="s">
        <v>40</v>
      </c>
    </row>
    <row r="57" spans="1:15" x14ac:dyDescent="0.35">
      <c r="A57" s="12">
        <v>47</v>
      </c>
      <c r="B57" s="11" t="s">
        <v>35</v>
      </c>
      <c r="C57" s="10">
        <v>62.9</v>
      </c>
      <c r="D57" s="9" t="s">
        <v>30</v>
      </c>
      <c r="E57" s="8" t="str">
        <f t="shared" si="9"/>
        <v>Significantly Different</v>
      </c>
      <c r="G57">
        <f t="shared" si="10"/>
        <v>62.9</v>
      </c>
      <c r="H57">
        <f t="shared" si="11"/>
        <v>6</v>
      </c>
      <c r="I57" t="str">
        <f t="shared" si="12"/>
        <v>+/-</v>
      </c>
      <c r="J57" t="str">
        <f t="shared" si="13"/>
        <v>0.5</v>
      </c>
      <c r="K57" s="1">
        <f t="shared" si="14"/>
        <v>0.303951367781155</v>
      </c>
      <c r="L57" s="1">
        <f t="shared" si="15"/>
        <v>5.8000000000000043</v>
      </c>
      <c r="M57" s="1">
        <f t="shared" si="16"/>
        <v>0.30997079109986531</v>
      </c>
      <c r="N57" s="1">
        <f t="shared" si="17"/>
        <v>18.711440453534156</v>
      </c>
      <c r="O57" t="s">
        <v>37</v>
      </c>
    </row>
    <row r="58" spans="1:15" x14ac:dyDescent="0.35">
      <c r="A58" s="12">
        <v>48</v>
      </c>
      <c r="B58" s="11" t="s">
        <v>70</v>
      </c>
      <c r="C58" s="10">
        <v>61.5</v>
      </c>
      <c r="D58" s="9" t="s">
        <v>30</v>
      </c>
      <c r="E58" s="8" t="str">
        <f t="shared" si="9"/>
        <v>Significantly Different</v>
      </c>
      <c r="G58">
        <f t="shared" si="10"/>
        <v>61.5</v>
      </c>
      <c r="H58">
        <f t="shared" si="11"/>
        <v>6</v>
      </c>
      <c r="I58" t="str">
        <f t="shared" si="12"/>
        <v>+/-</v>
      </c>
      <c r="J58" t="str">
        <f t="shared" si="13"/>
        <v>0.5</v>
      </c>
      <c r="K58" s="1">
        <f t="shared" si="14"/>
        <v>0.303951367781155</v>
      </c>
      <c r="L58" s="1">
        <f t="shared" si="15"/>
        <v>7.2000000000000028</v>
      </c>
      <c r="M58" s="1">
        <f t="shared" si="16"/>
        <v>0.30997079109986531</v>
      </c>
      <c r="N58" s="1">
        <f t="shared" si="17"/>
        <v>23.22799504576653</v>
      </c>
      <c r="O58" t="s">
        <v>35</v>
      </c>
    </row>
    <row r="59" spans="1:15" x14ac:dyDescent="0.35">
      <c r="A59" s="12">
        <v>48</v>
      </c>
      <c r="B59" s="11" t="s">
        <v>47</v>
      </c>
      <c r="C59" s="10">
        <v>61.5</v>
      </c>
      <c r="D59" s="9" t="s">
        <v>30</v>
      </c>
      <c r="E59" s="8" t="str">
        <f t="shared" si="9"/>
        <v>Significantly Different</v>
      </c>
      <c r="G59">
        <f t="shared" si="10"/>
        <v>61.5</v>
      </c>
      <c r="H59">
        <f t="shared" si="11"/>
        <v>6</v>
      </c>
      <c r="I59" t="str">
        <f t="shared" si="12"/>
        <v>+/-</v>
      </c>
      <c r="J59" t="str">
        <f t="shared" si="13"/>
        <v>0.5</v>
      </c>
      <c r="K59" s="1">
        <f t="shared" si="14"/>
        <v>0.303951367781155</v>
      </c>
      <c r="L59" s="1">
        <f t="shared" si="15"/>
        <v>7.2000000000000028</v>
      </c>
      <c r="M59" s="1">
        <f t="shared" si="16"/>
        <v>0.30997079109986531</v>
      </c>
      <c r="N59" s="1">
        <f t="shared" si="17"/>
        <v>23.22799504576653</v>
      </c>
      <c r="O59" t="s">
        <v>32</v>
      </c>
    </row>
    <row r="60" spans="1:15" x14ac:dyDescent="0.35">
      <c r="A60" s="12">
        <v>50</v>
      </c>
      <c r="B60" s="11" t="s">
        <v>49</v>
      </c>
      <c r="C60" s="10">
        <v>49</v>
      </c>
      <c r="D60" s="9" t="s">
        <v>27</v>
      </c>
      <c r="E60" s="8" t="str">
        <f t="shared" si="9"/>
        <v>Significantly Different</v>
      </c>
      <c r="G60">
        <f t="shared" si="10"/>
        <v>49</v>
      </c>
      <c r="H60">
        <f t="shared" si="11"/>
        <v>6</v>
      </c>
      <c r="I60" t="str">
        <f t="shared" si="12"/>
        <v>+/-</v>
      </c>
      <c r="J60" t="str">
        <f t="shared" si="13"/>
        <v>0.3</v>
      </c>
      <c r="K60" s="1">
        <f t="shared" si="14"/>
        <v>0.18237082066869301</v>
      </c>
      <c r="L60" s="1">
        <f t="shared" si="15"/>
        <v>19.700000000000003</v>
      </c>
      <c r="M60" s="1">
        <f t="shared" si="16"/>
        <v>0.19223572402239389</v>
      </c>
      <c r="N60" s="1">
        <f t="shared" si="17"/>
        <v>102.4783509942466</v>
      </c>
      <c r="O60" t="s">
        <v>29</v>
      </c>
    </row>
    <row r="61" spans="1:15" x14ac:dyDescent="0.35">
      <c r="A61" s="12">
        <v>51</v>
      </c>
      <c r="B61" s="11" t="s">
        <v>31</v>
      </c>
      <c r="C61" s="10">
        <v>28.4</v>
      </c>
      <c r="D61" s="9" t="s">
        <v>139</v>
      </c>
      <c r="E61" s="8" t="str">
        <f t="shared" si="9"/>
        <v>Significantly Different</v>
      </c>
      <c r="G61">
        <f t="shared" si="10"/>
        <v>28.4</v>
      </c>
      <c r="H61">
        <f t="shared" si="11"/>
        <v>6</v>
      </c>
      <c r="I61" t="str">
        <f t="shared" si="12"/>
        <v>+/-</v>
      </c>
      <c r="J61" t="str">
        <f t="shared" si="13"/>
        <v>1.5</v>
      </c>
      <c r="K61" s="1">
        <f t="shared" si="14"/>
        <v>0.91185410334346506</v>
      </c>
      <c r="L61" s="1">
        <f t="shared" si="15"/>
        <v>40.300000000000004</v>
      </c>
      <c r="M61" s="1">
        <f t="shared" si="16"/>
        <v>0.91387819929318592</v>
      </c>
      <c r="N61" s="1">
        <f t="shared" si="17"/>
        <v>44.097780241578072</v>
      </c>
      <c r="O61" t="s">
        <v>26</v>
      </c>
    </row>
    <row r="62" spans="1:15" ht="15" thickBot="1" x14ac:dyDescent="0.4">
      <c r="A62" s="7"/>
      <c r="B62" s="6" t="s">
        <v>24</v>
      </c>
      <c r="C62" s="5">
        <v>82.7</v>
      </c>
      <c r="D62" s="4" t="s">
        <v>25</v>
      </c>
      <c r="E62" s="3" t="str">
        <f t="shared" si="9"/>
        <v>Significantly Different</v>
      </c>
      <c r="G62">
        <f t="shared" si="10"/>
        <v>82.7</v>
      </c>
      <c r="H62">
        <f t="shared" si="11"/>
        <v>6</v>
      </c>
      <c r="I62" t="str">
        <f t="shared" si="12"/>
        <v>+/-</v>
      </c>
      <c r="J62" t="str">
        <f t="shared" si="13"/>
        <v>0.7</v>
      </c>
      <c r="K62" s="1">
        <f t="shared" si="14"/>
        <v>0.42553191489361697</v>
      </c>
      <c r="L62" s="1">
        <f t="shared" si="15"/>
        <v>-14</v>
      </c>
      <c r="M62" s="1">
        <f t="shared" si="16"/>
        <v>0.42985214661796195</v>
      </c>
      <c r="N62" s="1">
        <f t="shared" si="17"/>
        <v>-32.569338341452386</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ht="15" customHeight="1" x14ac:dyDescent="0.35">
      <c r="A72" s="37" t="s">
        <v>193</v>
      </c>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71:Z71"/>
    <mergeCell ref="A66:Z66"/>
    <mergeCell ref="A67:Z67"/>
    <mergeCell ref="A68:Z68"/>
    <mergeCell ref="A69:Z69"/>
    <mergeCell ref="A70:Z70"/>
  </mergeCells>
  <conditionalFormatting sqref="E10:E62">
    <cfRule type="cellIs" dxfId="349" priority="1" operator="equal">
      <formula>"OTHER ERROR"</formula>
    </cfRule>
    <cfRule type="cellIs" dxfId="348" priority="2" operator="equal">
      <formula>"Statistical Test not applicable"</formula>
    </cfRule>
    <cfRule type="cellIs" dxfId="347" priority="3" operator="equal">
      <formula>"Geography Selected"</formula>
    </cfRule>
  </conditionalFormatting>
  <conditionalFormatting sqref="E10:J62">
    <cfRule type="cellIs" dxfId="346" priority="4" operator="equal">
      <formula>"Not Significantly Different"</formula>
    </cfRule>
  </conditionalFormatting>
  <conditionalFormatting sqref="F10:J62">
    <cfRule type="cellIs" dxfId="34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6CFF6612-768E-4405-8FFC-D0A3F5CA85CE}">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272AB903-F3A1-4B18-A384-79C24C1E85DF}"/>
    <hyperlink ref="A68" r:id="rId2" xr:uid="{EFF66FA4-9CFE-4831-83E3-F9FDD851C071}"/>
    <hyperlink ref="A66" r:id="rId3" xr:uid="{2CE4C1D5-5EC4-470B-A55C-3083AC40F95B}"/>
    <hyperlink ref="A67" r:id="rId4" xr:uid="{BFA475E9-9ECA-43AF-B356-51BBA33EB738}"/>
    <hyperlink ref="A72:Z72" r:id="rId5" display="Several means of transportation to work categories were updated in 2019. For more information, see: Change to Means of Transportation." xr:uid="{7AC44B56-69CA-423B-96F1-774EAFD18C9E}"/>
  </hyperlinks>
  <pageMargins left="0.7" right="0.7" top="0.75" bottom="0.75" header="0.3" footer="0.3"/>
  <pageSetup orientation="portrait"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F0354-DFF8-43E9-9795-7C5834B600F2}">
  <dimension ref="A1:Z82"/>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197</v>
      </c>
    </row>
    <row r="2" spans="1:16" x14ac:dyDescent="0.35">
      <c r="A2" s="26" t="s">
        <v>106</v>
      </c>
      <c r="B2" t="s">
        <v>196</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8.6</v>
      </c>
      <c r="C6" t="s">
        <v>100</v>
      </c>
      <c r="H6" s="14" t="s">
        <v>99</v>
      </c>
      <c r="I6">
        <f>VLOOKUP($B$4,$B$9:$K$62,6,FALSE)</f>
        <v>8.6</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8.6</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8.6</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28</v>
      </c>
      <c r="C11" s="10">
        <v>15</v>
      </c>
      <c r="D11" s="13" t="s">
        <v>118</v>
      </c>
      <c r="E11" s="8" t="str">
        <f t="shared" si="0"/>
        <v>Significantly Different</v>
      </c>
      <c r="G11">
        <f t="shared" si="1"/>
        <v>15</v>
      </c>
      <c r="H11">
        <f t="shared" si="2"/>
        <v>6</v>
      </c>
      <c r="I11" t="str">
        <f t="shared" si="3"/>
        <v>+/-</v>
      </c>
      <c r="J11" t="str">
        <f t="shared" si="4"/>
        <v>0.9</v>
      </c>
      <c r="K11" s="1">
        <f t="shared" si="5"/>
        <v>0.54711246200607899</v>
      </c>
      <c r="L11" s="1">
        <f t="shared" si="6"/>
        <v>-6.4</v>
      </c>
      <c r="M11" s="1">
        <f t="shared" si="7"/>
        <v>0.55047933970440222</v>
      </c>
      <c r="N11" s="1">
        <f t="shared" si="8"/>
        <v>-11.626231065159844</v>
      </c>
      <c r="O11" t="s">
        <v>67</v>
      </c>
    </row>
    <row r="12" spans="1:16" x14ac:dyDescent="0.35">
      <c r="A12" s="12">
        <v>2</v>
      </c>
      <c r="B12" s="11" t="s">
        <v>59</v>
      </c>
      <c r="C12" s="10">
        <v>12.3</v>
      </c>
      <c r="D12" s="9" t="s">
        <v>129</v>
      </c>
      <c r="E12" s="8" t="str">
        <f t="shared" si="0"/>
        <v>Significantly Different</v>
      </c>
      <c r="G12">
        <f t="shared" si="1"/>
        <v>12.3</v>
      </c>
      <c r="H12">
        <f t="shared" si="2"/>
        <v>6</v>
      </c>
      <c r="I12" t="str">
        <f t="shared" si="3"/>
        <v>+/-</v>
      </c>
      <c r="J12" t="str">
        <f t="shared" si="4"/>
        <v>1.1</v>
      </c>
      <c r="K12" s="1">
        <f t="shared" si="5"/>
        <v>0.66869300911854113</v>
      </c>
      <c r="L12" s="1">
        <f t="shared" si="6"/>
        <v>-3.7000000000000011</v>
      </c>
      <c r="M12" s="1">
        <f t="shared" si="7"/>
        <v>0.67145051776214359</v>
      </c>
      <c r="N12" s="1">
        <f t="shared" si="8"/>
        <v>-5.5104581828778914</v>
      </c>
      <c r="O12" t="s">
        <v>59</v>
      </c>
    </row>
    <row r="13" spans="1:16" x14ac:dyDescent="0.35">
      <c r="A13" s="12">
        <v>3</v>
      </c>
      <c r="B13" s="11" t="s">
        <v>44</v>
      </c>
      <c r="C13" s="10">
        <v>11.2</v>
      </c>
      <c r="D13" s="9" t="s">
        <v>109</v>
      </c>
      <c r="E13" s="8" t="str">
        <f t="shared" si="0"/>
        <v>Significantly Different</v>
      </c>
      <c r="G13">
        <f t="shared" si="1"/>
        <v>11.2</v>
      </c>
      <c r="H13">
        <f t="shared" si="2"/>
        <v>6</v>
      </c>
      <c r="I13" t="str">
        <f t="shared" si="3"/>
        <v>+/-</v>
      </c>
      <c r="J13" t="str">
        <f t="shared" si="4"/>
        <v>0.6</v>
      </c>
      <c r="K13" s="1">
        <f t="shared" si="5"/>
        <v>0.36474164133738601</v>
      </c>
      <c r="L13" s="1">
        <f t="shared" si="6"/>
        <v>-2.5999999999999996</v>
      </c>
      <c r="M13" s="1">
        <f t="shared" si="7"/>
        <v>0.36977279819442066</v>
      </c>
      <c r="N13" s="1">
        <f t="shared" si="8"/>
        <v>-7.0313446870501304</v>
      </c>
      <c r="O13" t="s">
        <v>57</v>
      </c>
    </row>
    <row r="14" spans="1:16" x14ac:dyDescent="0.35">
      <c r="A14" s="12">
        <v>4</v>
      </c>
      <c r="B14" s="11" t="s">
        <v>69</v>
      </c>
      <c r="C14" s="10">
        <v>10.9</v>
      </c>
      <c r="D14" s="9" t="s">
        <v>121</v>
      </c>
      <c r="E14" s="8" t="str">
        <f t="shared" si="0"/>
        <v>Significantly Different</v>
      </c>
      <c r="G14">
        <f t="shared" si="1"/>
        <v>10.9</v>
      </c>
      <c r="H14">
        <f t="shared" si="2"/>
        <v>6</v>
      </c>
      <c r="I14" t="str">
        <f t="shared" si="3"/>
        <v>+/-</v>
      </c>
      <c r="J14" t="str">
        <f t="shared" si="4"/>
        <v>0.8</v>
      </c>
      <c r="K14" s="1">
        <f t="shared" si="5"/>
        <v>0.48632218844984804</v>
      </c>
      <c r="L14" s="1">
        <f t="shared" si="6"/>
        <v>-2.3000000000000007</v>
      </c>
      <c r="M14" s="1">
        <f t="shared" si="7"/>
        <v>0.49010685399991183</v>
      </c>
      <c r="N14" s="1">
        <f t="shared" si="8"/>
        <v>-4.6928541831827033</v>
      </c>
      <c r="O14" t="s">
        <v>72</v>
      </c>
    </row>
    <row r="15" spans="1:16" x14ac:dyDescent="0.35">
      <c r="A15" s="12">
        <v>5</v>
      </c>
      <c r="B15" s="11" t="s">
        <v>36</v>
      </c>
      <c r="C15" s="10">
        <v>10.1</v>
      </c>
      <c r="D15" s="9" t="s">
        <v>118</v>
      </c>
      <c r="E15" s="8" t="str">
        <f t="shared" si="0"/>
        <v>Significantly Different</v>
      </c>
      <c r="G15">
        <f t="shared" si="1"/>
        <v>10.1</v>
      </c>
      <c r="H15">
        <f t="shared" si="2"/>
        <v>6</v>
      </c>
      <c r="I15" t="str">
        <f t="shared" si="3"/>
        <v>+/-</v>
      </c>
      <c r="J15" t="str">
        <f t="shared" si="4"/>
        <v>0.9</v>
      </c>
      <c r="K15" s="1">
        <f t="shared" si="5"/>
        <v>0.54711246200607899</v>
      </c>
      <c r="L15" s="1">
        <f t="shared" si="6"/>
        <v>-1.5</v>
      </c>
      <c r="M15" s="1">
        <f t="shared" si="7"/>
        <v>0.55047933970440222</v>
      </c>
      <c r="N15" s="1">
        <f t="shared" si="8"/>
        <v>-2.7248979058968383</v>
      </c>
      <c r="O15" t="s">
        <v>34</v>
      </c>
    </row>
    <row r="16" spans="1:16" x14ac:dyDescent="0.35">
      <c r="A16" s="12">
        <v>6</v>
      </c>
      <c r="B16" s="11" t="s">
        <v>39</v>
      </c>
      <c r="C16" s="10">
        <v>10</v>
      </c>
      <c r="D16" s="9" t="s">
        <v>38</v>
      </c>
      <c r="E16" s="8" t="str">
        <f t="shared" si="0"/>
        <v>Significantly Different</v>
      </c>
      <c r="G16">
        <f t="shared" si="1"/>
        <v>10</v>
      </c>
      <c r="H16">
        <f t="shared" si="2"/>
        <v>6</v>
      </c>
      <c r="I16" t="str">
        <f t="shared" si="3"/>
        <v>+/-</v>
      </c>
      <c r="J16" t="str">
        <f t="shared" si="4"/>
        <v>0.2</v>
      </c>
      <c r="K16" s="1">
        <f t="shared" si="5"/>
        <v>0.12158054711246201</v>
      </c>
      <c r="L16" s="1">
        <f t="shared" si="6"/>
        <v>-1.4000000000000004</v>
      </c>
      <c r="M16" s="1">
        <f t="shared" si="7"/>
        <v>0.1359311840425404</v>
      </c>
      <c r="N16" s="1">
        <f t="shared" si="8"/>
        <v>-10.299329104364034</v>
      </c>
      <c r="O16" t="s">
        <v>73</v>
      </c>
    </row>
    <row r="17" spans="1:15" x14ac:dyDescent="0.35">
      <c r="A17" s="12">
        <v>7</v>
      </c>
      <c r="B17" s="11" t="s">
        <v>78</v>
      </c>
      <c r="C17" s="10">
        <v>9.9</v>
      </c>
      <c r="D17" s="9" t="s">
        <v>30</v>
      </c>
      <c r="E17" s="8" t="str">
        <f t="shared" si="0"/>
        <v>Significantly Different</v>
      </c>
      <c r="G17">
        <f t="shared" si="1"/>
        <v>9.9</v>
      </c>
      <c r="H17">
        <f t="shared" si="2"/>
        <v>6</v>
      </c>
      <c r="I17" t="str">
        <f t="shared" si="3"/>
        <v>+/-</v>
      </c>
      <c r="J17" t="str">
        <f t="shared" si="4"/>
        <v>0.5</v>
      </c>
      <c r="K17" s="1">
        <f t="shared" si="5"/>
        <v>0.303951367781155</v>
      </c>
      <c r="L17" s="1">
        <f t="shared" si="6"/>
        <v>-1.3000000000000007</v>
      </c>
      <c r="M17" s="1">
        <f t="shared" si="7"/>
        <v>0.30997079109986531</v>
      </c>
      <c r="N17" s="1">
        <f t="shared" si="8"/>
        <v>-4.1939435499300686</v>
      </c>
      <c r="O17" t="s">
        <v>65</v>
      </c>
    </row>
    <row r="18" spans="1:15" x14ac:dyDescent="0.35">
      <c r="A18" s="12">
        <v>7</v>
      </c>
      <c r="B18" s="11" t="s">
        <v>42</v>
      </c>
      <c r="C18" s="10">
        <v>9.9</v>
      </c>
      <c r="D18" s="9" t="s">
        <v>30</v>
      </c>
      <c r="E18" s="8" t="str">
        <f t="shared" si="0"/>
        <v>Significantly Different</v>
      </c>
      <c r="G18">
        <f t="shared" si="1"/>
        <v>9.9</v>
      </c>
      <c r="H18">
        <f t="shared" si="2"/>
        <v>6</v>
      </c>
      <c r="I18" t="str">
        <f t="shared" si="3"/>
        <v>+/-</v>
      </c>
      <c r="J18" t="str">
        <f t="shared" si="4"/>
        <v>0.5</v>
      </c>
      <c r="K18" s="1">
        <f t="shared" si="5"/>
        <v>0.303951367781155</v>
      </c>
      <c r="L18" s="1">
        <f t="shared" si="6"/>
        <v>-1.3000000000000007</v>
      </c>
      <c r="M18" s="1">
        <f t="shared" si="7"/>
        <v>0.30997079109986531</v>
      </c>
      <c r="N18" s="1">
        <f t="shared" si="8"/>
        <v>-4.1939435499300686</v>
      </c>
      <c r="O18" t="s">
        <v>61</v>
      </c>
    </row>
    <row r="19" spans="1:15" x14ac:dyDescent="0.35">
      <c r="A19" s="12">
        <v>9</v>
      </c>
      <c r="B19" s="11" t="s">
        <v>57</v>
      </c>
      <c r="C19" s="10">
        <v>9.8000000000000007</v>
      </c>
      <c r="D19" s="9" t="s">
        <v>27</v>
      </c>
      <c r="E19" s="8" t="str">
        <f t="shared" si="0"/>
        <v>Significantly Different</v>
      </c>
      <c r="G19">
        <f t="shared" si="1"/>
        <v>9.8000000000000007</v>
      </c>
      <c r="H19">
        <f t="shared" si="2"/>
        <v>6</v>
      </c>
      <c r="I19" t="str">
        <f t="shared" si="3"/>
        <v>+/-</v>
      </c>
      <c r="J19" t="str">
        <f t="shared" si="4"/>
        <v>0.3</v>
      </c>
      <c r="K19" s="1">
        <f t="shared" si="5"/>
        <v>0.18237082066869301</v>
      </c>
      <c r="L19" s="1">
        <f t="shared" si="6"/>
        <v>-1.2000000000000011</v>
      </c>
      <c r="M19" s="1">
        <f t="shared" si="7"/>
        <v>0.19223572402239389</v>
      </c>
      <c r="N19" s="1">
        <f t="shared" si="8"/>
        <v>-6.2423361011723859</v>
      </c>
      <c r="O19" t="s">
        <v>31</v>
      </c>
    </row>
    <row r="20" spans="1:15" x14ac:dyDescent="0.35">
      <c r="A20" s="12">
        <v>9</v>
      </c>
      <c r="B20" s="11" t="s">
        <v>34</v>
      </c>
      <c r="C20" s="10">
        <v>9.8000000000000007</v>
      </c>
      <c r="D20" s="13" t="s">
        <v>33</v>
      </c>
      <c r="E20" s="8" t="str">
        <f t="shared" si="0"/>
        <v>Significantly Different</v>
      </c>
      <c r="G20">
        <f t="shared" si="1"/>
        <v>9.8000000000000007</v>
      </c>
      <c r="H20">
        <f t="shared" si="2"/>
        <v>6</v>
      </c>
      <c r="I20" t="str">
        <f t="shared" si="3"/>
        <v>+/-</v>
      </c>
      <c r="J20" t="str">
        <f t="shared" si="4"/>
        <v>0.1</v>
      </c>
      <c r="K20" s="1">
        <f t="shared" si="5"/>
        <v>6.0790273556231005E-2</v>
      </c>
      <c r="L20" s="1">
        <f t="shared" si="6"/>
        <v>-1.2000000000000011</v>
      </c>
      <c r="M20" s="1">
        <f t="shared" si="7"/>
        <v>8.5970429323592404E-2</v>
      </c>
      <c r="N20" s="1">
        <f t="shared" si="8"/>
        <v>-13.958287860622461</v>
      </c>
      <c r="O20" t="s">
        <v>53</v>
      </c>
    </row>
    <row r="21" spans="1:15" x14ac:dyDescent="0.35">
      <c r="A21" s="12">
        <v>11</v>
      </c>
      <c r="B21" s="11" t="s">
        <v>80</v>
      </c>
      <c r="C21" s="10">
        <v>9.6999999999999993</v>
      </c>
      <c r="D21" s="9" t="s">
        <v>43</v>
      </c>
      <c r="E21" s="8" t="str">
        <f t="shared" si="0"/>
        <v>Significantly Different</v>
      </c>
      <c r="G21">
        <f t="shared" si="1"/>
        <v>9.6999999999999993</v>
      </c>
      <c r="H21">
        <f t="shared" si="2"/>
        <v>6</v>
      </c>
      <c r="I21" t="str">
        <f t="shared" si="3"/>
        <v>+/-</v>
      </c>
      <c r="J21" t="str">
        <f t="shared" si="4"/>
        <v>0.4</v>
      </c>
      <c r="K21" s="1">
        <f t="shared" si="5"/>
        <v>0.24316109422492402</v>
      </c>
      <c r="L21" s="1">
        <f t="shared" si="6"/>
        <v>-1.0999999999999996</v>
      </c>
      <c r="M21" s="1">
        <f t="shared" si="7"/>
        <v>0.25064471888253259</v>
      </c>
      <c r="N21" s="1">
        <f t="shared" si="8"/>
        <v>-4.3886821350324432</v>
      </c>
      <c r="O21" t="s">
        <v>45</v>
      </c>
    </row>
    <row r="22" spans="1:15" x14ac:dyDescent="0.35">
      <c r="A22" s="12">
        <v>12</v>
      </c>
      <c r="B22" s="11" t="s">
        <v>51</v>
      </c>
      <c r="C22" s="10">
        <v>9.6</v>
      </c>
      <c r="D22" s="9" t="s">
        <v>109</v>
      </c>
      <c r="E22" s="8" t="str">
        <f t="shared" si="0"/>
        <v>Significantly Different</v>
      </c>
      <c r="G22">
        <f t="shared" si="1"/>
        <v>9.6</v>
      </c>
      <c r="H22">
        <f t="shared" si="2"/>
        <v>6</v>
      </c>
      <c r="I22" t="str">
        <f t="shared" si="3"/>
        <v>+/-</v>
      </c>
      <c r="J22" t="str">
        <f t="shared" si="4"/>
        <v>0.6</v>
      </c>
      <c r="K22" s="1">
        <f t="shared" si="5"/>
        <v>0.36474164133738601</v>
      </c>
      <c r="L22" s="1">
        <f t="shared" si="6"/>
        <v>-1</v>
      </c>
      <c r="M22" s="1">
        <f t="shared" si="7"/>
        <v>0.36977279819442066</v>
      </c>
      <c r="N22" s="1">
        <f t="shared" si="8"/>
        <v>-2.7043633411731274</v>
      </c>
      <c r="O22" t="s">
        <v>28</v>
      </c>
    </row>
    <row r="23" spans="1:15" x14ac:dyDescent="0.35">
      <c r="A23" s="12">
        <v>13</v>
      </c>
      <c r="B23" s="11" t="s">
        <v>58</v>
      </c>
      <c r="C23" s="10">
        <v>9.4</v>
      </c>
      <c r="D23" s="9" t="s">
        <v>43</v>
      </c>
      <c r="E23" s="8" t="str">
        <f t="shared" si="0"/>
        <v>Significantly Different</v>
      </c>
      <c r="G23">
        <f t="shared" si="1"/>
        <v>9.4</v>
      </c>
      <c r="H23">
        <f t="shared" si="2"/>
        <v>6</v>
      </c>
      <c r="I23" t="str">
        <f t="shared" si="3"/>
        <v>+/-</v>
      </c>
      <c r="J23" t="str">
        <f t="shared" si="4"/>
        <v>0.4</v>
      </c>
      <c r="K23" s="1">
        <f t="shared" si="5"/>
        <v>0.24316109422492402</v>
      </c>
      <c r="L23" s="1">
        <f t="shared" si="6"/>
        <v>-0.80000000000000071</v>
      </c>
      <c r="M23" s="1">
        <f t="shared" si="7"/>
        <v>0.25064471888253259</v>
      </c>
      <c r="N23" s="1">
        <f t="shared" si="8"/>
        <v>-3.1917688254781442</v>
      </c>
      <c r="O23" t="s">
        <v>81</v>
      </c>
    </row>
    <row r="24" spans="1:15" x14ac:dyDescent="0.35">
      <c r="A24" s="12">
        <v>14</v>
      </c>
      <c r="B24" s="11" t="s">
        <v>53</v>
      </c>
      <c r="C24" s="10">
        <v>9</v>
      </c>
      <c r="D24" s="9" t="s">
        <v>38</v>
      </c>
      <c r="E24" s="8" t="str">
        <f t="shared" si="0"/>
        <v>Significantly Different</v>
      </c>
      <c r="G24">
        <f t="shared" si="1"/>
        <v>9</v>
      </c>
      <c r="H24">
        <f t="shared" si="2"/>
        <v>6</v>
      </c>
      <c r="I24" t="str">
        <f t="shared" si="3"/>
        <v>+/-</v>
      </c>
      <c r="J24" t="str">
        <f t="shared" si="4"/>
        <v>0.2</v>
      </c>
      <c r="K24" s="1">
        <f t="shared" si="5"/>
        <v>0.12158054711246201</v>
      </c>
      <c r="L24" s="1">
        <f t="shared" si="6"/>
        <v>-0.40000000000000036</v>
      </c>
      <c r="M24" s="1">
        <f t="shared" si="7"/>
        <v>0.1359311840425404</v>
      </c>
      <c r="N24" s="1">
        <f t="shared" si="8"/>
        <v>-2.942665458389726</v>
      </c>
      <c r="O24" t="s">
        <v>64</v>
      </c>
    </row>
    <row r="25" spans="1:15" x14ac:dyDescent="0.35">
      <c r="A25" s="12">
        <v>14</v>
      </c>
      <c r="B25" s="11" t="s">
        <v>45</v>
      </c>
      <c r="C25" s="10">
        <v>9</v>
      </c>
      <c r="D25" s="9" t="s">
        <v>27</v>
      </c>
      <c r="E25" s="8" t="str">
        <f t="shared" si="0"/>
        <v>Significantly Different</v>
      </c>
      <c r="G25">
        <f t="shared" si="1"/>
        <v>9</v>
      </c>
      <c r="H25">
        <f t="shared" si="2"/>
        <v>6</v>
      </c>
      <c r="I25" t="str">
        <f t="shared" si="3"/>
        <v>+/-</v>
      </c>
      <c r="J25" t="str">
        <f t="shared" si="4"/>
        <v>0.3</v>
      </c>
      <c r="K25" s="1">
        <f t="shared" si="5"/>
        <v>0.18237082066869301</v>
      </c>
      <c r="L25" s="1">
        <f t="shared" si="6"/>
        <v>-0.40000000000000036</v>
      </c>
      <c r="M25" s="1">
        <f t="shared" si="7"/>
        <v>0.19223572402239389</v>
      </c>
      <c r="N25" s="1">
        <f t="shared" si="8"/>
        <v>-2.0807787003907952</v>
      </c>
      <c r="O25" t="s">
        <v>80</v>
      </c>
    </row>
    <row r="26" spans="1:15" x14ac:dyDescent="0.35">
      <c r="A26" s="12">
        <v>16</v>
      </c>
      <c r="B26" s="11" t="s">
        <v>81</v>
      </c>
      <c r="C26" s="10">
        <v>8.8000000000000007</v>
      </c>
      <c r="D26" s="9" t="s">
        <v>109</v>
      </c>
      <c r="E26" s="8" t="str">
        <f t="shared" si="0"/>
        <v>Not Significantly Different</v>
      </c>
      <c r="G26">
        <f t="shared" si="1"/>
        <v>8.8000000000000007</v>
      </c>
      <c r="H26">
        <f t="shared" si="2"/>
        <v>6</v>
      </c>
      <c r="I26" t="str">
        <f t="shared" si="3"/>
        <v>+/-</v>
      </c>
      <c r="J26" t="str">
        <f t="shared" si="4"/>
        <v>0.6</v>
      </c>
      <c r="K26" s="1">
        <f t="shared" si="5"/>
        <v>0.36474164133738601</v>
      </c>
      <c r="L26" s="1">
        <f t="shared" si="6"/>
        <v>-0.20000000000000107</v>
      </c>
      <c r="M26" s="1">
        <f t="shared" si="7"/>
        <v>0.36977279819442066</v>
      </c>
      <c r="N26" s="1">
        <f t="shared" si="8"/>
        <v>-0.54087266823462832</v>
      </c>
      <c r="O26" t="s">
        <v>79</v>
      </c>
    </row>
    <row r="27" spans="1:15" x14ac:dyDescent="0.35">
      <c r="A27" s="12">
        <v>16</v>
      </c>
      <c r="B27" s="11" t="s">
        <v>62</v>
      </c>
      <c r="C27" s="10">
        <v>8.8000000000000007</v>
      </c>
      <c r="D27" s="9" t="s">
        <v>25</v>
      </c>
      <c r="E27" s="8" t="str">
        <f t="shared" si="0"/>
        <v>Not Significantly Different</v>
      </c>
      <c r="G27">
        <f t="shared" si="1"/>
        <v>8.8000000000000007</v>
      </c>
      <c r="H27">
        <f t="shared" si="2"/>
        <v>6</v>
      </c>
      <c r="I27" t="str">
        <f t="shared" si="3"/>
        <v>+/-</v>
      </c>
      <c r="J27" t="str">
        <f t="shared" si="4"/>
        <v>0.7</v>
      </c>
      <c r="K27" s="1">
        <f t="shared" si="5"/>
        <v>0.42553191489361697</v>
      </c>
      <c r="L27" s="1">
        <f t="shared" si="6"/>
        <v>-0.20000000000000107</v>
      </c>
      <c r="M27" s="1">
        <f t="shared" si="7"/>
        <v>0.42985214661796195</v>
      </c>
      <c r="N27" s="1">
        <f t="shared" si="8"/>
        <v>-0.46527626202075084</v>
      </c>
      <c r="O27" t="s">
        <v>77</v>
      </c>
    </row>
    <row r="28" spans="1:15" x14ac:dyDescent="0.35">
      <c r="A28" s="12">
        <v>18</v>
      </c>
      <c r="B28" s="11" t="s">
        <v>68</v>
      </c>
      <c r="C28" s="10">
        <v>8.6999999999999993</v>
      </c>
      <c r="D28" s="9" t="s">
        <v>30</v>
      </c>
      <c r="E28" s="8" t="str">
        <f t="shared" si="0"/>
        <v>Not Significantly Different</v>
      </c>
      <c r="G28">
        <f t="shared" si="1"/>
        <v>8.6999999999999993</v>
      </c>
      <c r="H28">
        <f t="shared" si="2"/>
        <v>6</v>
      </c>
      <c r="I28" t="str">
        <f t="shared" si="3"/>
        <v>+/-</v>
      </c>
      <c r="J28" t="str">
        <f t="shared" si="4"/>
        <v>0.5</v>
      </c>
      <c r="K28" s="1">
        <f t="shared" si="5"/>
        <v>0.303951367781155</v>
      </c>
      <c r="L28" s="1">
        <f t="shared" si="6"/>
        <v>-9.9999999999999645E-2</v>
      </c>
      <c r="M28" s="1">
        <f t="shared" si="7"/>
        <v>0.30997079109986531</v>
      </c>
      <c r="N28" s="1">
        <f t="shared" si="8"/>
        <v>-0.32261104230231163</v>
      </c>
      <c r="O28" t="s">
        <v>78</v>
      </c>
    </row>
    <row r="29" spans="1:15" x14ac:dyDescent="0.35">
      <c r="A29" s="12">
        <v>18</v>
      </c>
      <c r="B29" s="11" t="s">
        <v>35</v>
      </c>
      <c r="C29" s="10">
        <v>8.6999999999999993</v>
      </c>
      <c r="D29" s="9" t="s">
        <v>27</v>
      </c>
      <c r="E29" s="8" t="str">
        <f t="shared" si="0"/>
        <v>Not Significantly Different</v>
      </c>
      <c r="G29">
        <f t="shared" si="1"/>
        <v>8.6999999999999993</v>
      </c>
      <c r="H29">
        <f t="shared" si="2"/>
        <v>6</v>
      </c>
      <c r="I29" t="str">
        <f t="shared" si="3"/>
        <v>+/-</v>
      </c>
      <c r="J29" t="str">
        <f t="shared" si="4"/>
        <v>0.3</v>
      </c>
      <c r="K29" s="1">
        <f t="shared" si="5"/>
        <v>0.18237082066869301</v>
      </c>
      <c r="L29" s="1">
        <f t="shared" si="6"/>
        <v>-9.9999999999999645E-2</v>
      </c>
      <c r="M29" s="1">
        <f t="shared" si="7"/>
        <v>0.19223572402239389</v>
      </c>
      <c r="N29" s="1">
        <f t="shared" si="8"/>
        <v>-0.52019467509769657</v>
      </c>
      <c r="O29" t="s">
        <v>55</v>
      </c>
    </row>
    <row r="30" spans="1:15" x14ac:dyDescent="0.35">
      <c r="A30" s="12">
        <v>20</v>
      </c>
      <c r="B30" s="11" t="s">
        <v>56</v>
      </c>
      <c r="C30" s="10">
        <v>8.6</v>
      </c>
      <c r="D30" s="9" t="s">
        <v>43</v>
      </c>
      <c r="E30" s="8" t="str">
        <f t="shared" si="0"/>
        <v>Not Significantly Different</v>
      </c>
      <c r="G30">
        <f t="shared" si="1"/>
        <v>8.6</v>
      </c>
      <c r="H30">
        <f t="shared" si="2"/>
        <v>6</v>
      </c>
      <c r="I30" t="str">
        <f t="shared" si="3"/>
        <v>+/-</v>
      </c>
      <c r="J30" t="str">
        <f t="shared" si="4"/>
        <v>0.4</v>
      </c>
      <c r="K30" s="1">
        <f t="shared" si="5"/>
        <v>0.24316109422492402</v>
      </c>
      <c r="L30" s="1">
        <f t="shared" si="6"/>
        <v>0</v>
      </c>
      <c r="M30" s="1">
        <f t="shared" si="7"/>
        <v>0.25064471888253259</v>
      </c>
      <c r="N30" s="1">
        <f t="shared" si="8"/>
        <v>0</v>
      </c>
      <c r="O30" t="s">
        <v>76</v>
      </c>
    </row>
    <row r="31" spans="1:15" x14ac:dyDescent="0.35">
      <c r="A31" s="12">
        <v>20</v>
      </c>
      <c r="B31" s="11" t="s">
        <v>46</v>
      </c>
      <c r="C31" s="10">
        <v>8.6</v>
      </c>
      <c r="D31" s="9" t="s">
        <v>27</v>
      </c>
      <c r="E31" s="8" t="str">
        <f t="shared" si="0"/>
        <v>Not Significantly Different</v>
      </c>
      <c r="G31">
        <f t="shared" si="1"/>
        <v>8.6</v>
      </c>
      <c r="H31">
        <f t="shared" si="2"/>
        <v>6</v>
      </c>
      <c r="I31" t="str">
        <f t="shared" si="3"/>
        <v>+/-</v>
      </c>
      <c r="J31" t="str">
        <f t="shared" si="4"/>
        <v>0.3</v>
      </c>
      <c r="K31" s="1">
        <f t="shared" si="5"/>
        <v>0.18237082066869301</v>
      </c>
      <c r="L31" s="1">
        <f t="shared" si="6"/>
        <v>0</v>
      </c>
      <c r="M31" s="1">
        <f t="shared" si="7"/>
        <v>0.19223572402239389</v>
      </c>
      <c r="N31" s="1">
        <f t="shared" si="8"/>
        <v>0</v>
      </c>
      <c r="O31" t="s">
        <v>41</v>
      </c>
    </row>
    <row r="32" spans="1:15" x14ac:dyDescent="0.35">
      <c r="A32" s="12">
        <v>22</v>
      </c>
      <c r="B32" s="11" t="s">
        <v>55</v>
      </c>
      <c r="C32" s="10">
        <v>8.5</v>
      </c>
      <c r="D32" s="9" t="s">
        <v>43</v>
      </c>
      <c r="E32" s="8" t="str">
        <f t="shared" si="0"/>
        <v>Not Significantly Different</v>
      </c>
      <c r="G32">
        <f t="shared" si="1"/>
        <v>8.5</v>
      </c>
      <c r="H32">
        <f t="shared" si="2"/>
        <v>6</v>
      </c>
      <c r="I32" t="str">
        <f t="shared" si="3"/>
        <v>+/-</v>
      </c>
      <c r="J32" t="str">
        <f t="shared" si="4"/>
        <v>0.4</v>
      </c>
      <c r="K32" s="1">
        <f t="shared" si="5"/>
        <v>0.24316109422492402</v>
      </c>
      <c r="L32" s="1">
        <f t="shared" si="6"/>
        <v>9.9999999999999645E-2</v>
      </c>
      <c r="M32" s="1">
        <f t="shared" si="7"/>
        <v>0.25064471888253259</v>
      </c>
      <c r="N32" s="1">
        <f t="shared" si="8"/>
        <v>0.39897110318476625</v>
      </c>
      <c r="O32" t="s">
        <v>70</v>
      </c>
    </row>
    <row r="33" spans="1:15" x14ac:dyDescent="0.35">
      <c r="A33" s="12">
        <v>22</v>
      </c>
      <c r="B33" s="11" t="s">
        <v>63</v>
      </c>
      <c r="C33" s="10">
        <v>8.5</v>
      </c>
      <c r="D33" s="9" t="s">
        <v>27</v>
      </c>
      <c r="E33" s="8" t="str">
        <f t="shared" si="0"/>
        <v>Not Significantly Different</v>
      </c>
      <c r="G33">
        <f t="shared" si="1"/>
        <v>8.5</v>
      </c>
      <c r="H33">
        <f t="shared" si="2"/>
        <v>6</v>
      </c>
      <c r="I33" t="str">
        <f t="shared" si="3"/>
        <v>+/-</v>
      </c>
      <c r="J33" t="str">
        <f t="shared" si="4"/>
        <v>0.3</v>
      </c>
      <c r="K33" s="1">
        <f t="shared" si="5"/>
        <v>0.18237082066869301</v>
      </c>
      <c r="L33" s="1">
        <f t="shared" si="6"/>
        <v>9.9999999999999645E-2</v>
      </c>
      <c r="M33" s="1">
        <f t="shared" si="7"/>
        <v>0.19223572402239389</v>
      </c>
      <c r="N33" s="1">
        <f t="shared" si="8"/>
        <v>0.52019467509769657</v>
      </c>
      <c r="O33" t="s">
        <v>75</v>
      </c>
    </row>
    <row r="34" spans="1:15" x14ac:dyDescent="0.35">
      <c r="A34" s="12">
        <v>22</v>
      </c>
      <c r="B34" s="11" t="s">
        <v>50</v>
      </c>
      <c r="C34" s="10">
        <v>8.5</v>
      </c>
      <c r="D34" s="9" t="s">
        <v>43</v>
      </c>
      <c r="E34" s="8" t="str">
        <f t="shared" si="0"/>
        <v>Not Significantly Different</v>
      </c>
      <c r="G34">
        <f t="shared" si="1"/>
        <v>8.5</v>
      </c>
      <c r="H34">
        <f t="shared" si="2"/>
        <v>6</v>
      </c>
      <c r="I34" t="str">
        <f t="shared" si="3"/>
        <v>+/-</v>
      </c>
      <c r="J34" t="str">
        <f t="shared" si="4"/>
        <v>0.4</v>
      </c>
      <c r="K34" s="1">
        <f t="shared" si="5"/>
        <v>0.24316109422492402</v>
      </c>
      <c r="L34" s="1">
        <f t="shared" si="6"/>
        <v>9.9999999999999645E-2</v>
      </c>
      <c r="M34" s="1">
        <f t="shared" si="7"/>
        <v>0.25064471888253259</v>
      </c>
      <c r="N34" s="1">
        <f t="shared" si="8"/>
        <v>0.39897110318476625</v>
      </c>
      <c r="O34" t="s">
        <v>74</v>
      </c>
    </row>
    <row r="35" spans="1:15" x14ac:dyDescent="0.35">
      <c r="A35" s="12">
        <v>25</v>
      </c>
      <c r="B35" s="11" t="s">
        <v>72</v>
      </c>
      <c r="C35" s="10">
        <v>8.3000000000000007</v>
      </c>
      <c r="D35" s="9" t="s">
        <v>30</v>
      </c>
      <c r="E35" s="8" t="str">
        <f t="shared" si="0"/>
        <v>Not Significantly Different</v>
      </c>
      <c r="G35">
        <f t="shared" si="1"/>
        <v>8.3000000000000007</v>
      </c>
      <c r="H35">
        <f t="shared" si="2"/>
        <v>6</v>
      </c>
      <c r="I35" t="str">
        <f t="shared" si="3"/>
        <v>+/-</v>
      </c>
      <c r="J35" t="str">
        <f t="shared" si="4"/>
        <v>0.5</v>
      </c>
      <c r="K35" s="1">
        <f t="shared" si="5"/>
        <v>0.303951367781155</v>
      </c>
      <c r="L35" s="1">
        <f t="shared" si="6"/>
        <v>0.29999999999999893</v>
      </c>
      <c r="M35" s="1">
        <f t="shared" si="7"/>
        <v>0.30997079109986531</v>
      </c>
      <c r="N35" s="1">
        <f t="shared" si="8"/>
        <v>0.9678331269069349</v>
      </c>
      <c r="O35" t="s">
        <v>51</v>
      </c>
    </row>
    <row r="36" spans="1:15" x14ac:dyDescent="0.35">
      <c r="A36" s="12">
        <v>25</v>
      </c>
      <c r="B36" s="11" t="s">
        <v>77</v>
      </c>
      <c r="C36" s="10">
        <v>8.3000000000000007</v>
      </c>
      <c r="D36" s="9" t="s">
        <v>30</v>
      </c>
      <c r="E36" s="8" t="str">
        <f t="shared" si="0"/>
        <v>Not Significantly Different</v>
      </c>
      <c r="G36">
        <f t="shared" si="1"/>
        <v>8.3000000000000007</v>
      </c>
      <c r="H36">
        <f t="shared" si="2"/>
        <v>6</v>
      </c>
      <c r="I36" t="str">
        <f t="shared" si="3"/>
        <v>+/-</v>
      </c>
      <c r="J36" t="str">
        <f t="shared" si="4"/>
        <v>0.5</v>
      </c>
      <c r="K36" s="1">
        <f t="shared" si="5"/>
        <v>0.303951367781155</v>
      </c>
      <c r="L36" s="1">
        <f t="shared" si="6"/>
        <v>0.29999999999999893</v>
      </c>
      <c r="M36" s="1">
        <f t="shared" si="7"/>
        <v>0.30997079109986531</v>
      </c>
      <c r="N36" s="1">
        <f t="shared" si="8"/>
        <v>0.9678331269069349</v>
      </c>
      <c r="O36" t="s">
        <v>71</v>
      </c>
    </row>
    <row r="37" spans="1:15" x14ac:dyDescent="0.35">
      <c r="A37" s="12">
        <v>25</v>
      </c>
      <c r="B37" s="11" t="s">
        <v>47</v>
      </c>
      <c r="C37" s="10">
        <v>8.3000000000000007</v>
      </c>
      <c r="D37" s="9" t="s">
        <v>27</v>
      </c>
      <c r="E37" s="8" t="str">
        <f t="shared" si="0"/>
        <v>Not Significantly Different</v>
      </c>
      <c r="G37">
        <f t="shared" si="1"/>
        <v>8.3000000000000007</v>
      </c>
      <c r="H37">
        <f t="shared" si="2"/>
        <v>6</v>
      </c>
      <c r="I37" t="str">
        <f t="shared" si="3"/>
        <v>+/-</v>
      </c>
      <c r="J37" t="str">
        <f t="shared" si="4"/>
        <v>0.3</v>
      </c>
      <c r="K37" s="1">
        <f t="shared" si="5"/>
        <v>0.18237082066869301</v>
      </c>
      <c r="L37" s="1">
        <f t="shared" si="6"/>
        <v>0.29999999999999893</v>
      </c>
      <c r="M37" s="1">
        <f t="shared" si="7"/>
        <v>0.19223572402239389</v>
      </c>
      <c r="N37" s="1">
        <f t="shared" si="8"/>
        <v>1.5605840252930896</v>
      </c>
      <c r="O37" t="s">
        <v>69</v>
      </c>
    </row>
    <row r="38" spans="1:15" x14ac:dyDescent="0.35">
      <c r="A38" s="12">
        <v>25</v>
      </c>
      <c r="B38" s="11" t="s">
        <v>32</v>
      </c>
      <c r="C38" s="10">
        <v>8.3000000000000007</v>
      </c>
      <c r="D38" s="9" t="s">
        <v>109</v>
      </c>
      <c r="E38" s="8" t="str">
        <f t="shared" si="0"/>
        <v>Not Significantly Different</v>
      </c>
      <c r="G38">
        <f t="shared" si="1"/>
        <v>8.3000000000000007</v>
      </c>
      <c r="H38">
        <f t="shared" si="2"/>
        <v>6</v>
      </c>
      <c r="I38" t="str">
        <f t="shared" si="3"/>
        <v>+/-</v>
      </c>
      <c r="J38" t="str">
        <f t="shared" si="4"/>
        <v>0.6</v>
      </c>
      <c r="K38" s="1">
        <f t="shared" si="5"/>
        <v>0.36474164133738601</v>
      </c>
      <c r="L38" s="1">
        <f t="shared" si="6"/>
        <v>0.29999999999999893</v>
      </c>
      <c r="M38" s="1">
        <f t="shared" si="7"/>
        <v>0.36977279819442066</v>
      </c>
      <c r="N38" s="1">
        <f t="shared" si="8"/>
        <v>0.81130900235193537</v>
      </c>
      <c r="O38" t="s">
        <v>68</v>
      </c>
    </row>
    <row r="39" spans="1:15" x14ac:dyDescent="0.35">
      <c r="A39" s="12">
        <v>29</v>
      </c>
      <c r="B39" s="11" t="s">
        <v>76</v>
      </c>
      <c r="C39" s="10">
        <v>8.1999999999999993</v>
      </c>
      <c r="D39" s="9" t="s">
        <v>109</v>
      </c>
      <c r="E39" s="8" t="str">
        <f t="shared" si="0"/>
        <v>Not Significantly Different</v>
      </c>
      <c r="G39">
        <f t="shared" si="1"/>
        <v>8.1999999999999993</v>
      </c>
      <c r="H39">
        <f t="shared" si="2"/>
        <v>6</v>
      </c>
      <c r="I39" t="str">
        <f t="shared" si="3"/>
        <v>+/-</v>
      </c>
      <c r="J39" t="str">
        <f t="shared" si="4"/>
        <v>0.6</v>
      </c>
      <c r="K39" s="1">
        <f t="shared" si="5"/>
        <v>0.36474164133738601</v>
      </c>
      <c r="L39" s="1">
        <f t="shared" si="6"/>
        <v>0.40000000000000036</v>
      </c>
      <c r="M39" s="1">
        <f t="shared" si="7"/>
        <v>0.36977279819442066</v>
      </c>
      <c r="N39" s="1">
        <f t="shared" si="8"/>
        <v>1.081745336469252</v>
      </c>
      <c r="O39" t="s">
        <v>44</v>
      </c>
    </row>
    <row r="40" spans="1:15" x14ac:dyDescent="0.35">
      <c r="A40" s="12">
        <v>29</v>
      </c>
      <c r="B40" s="11" t="s">
        <v>26</v>
      </c>
      <c r="C40" s="10">
        <v>8.1999999999999993</v>
      </c>
      <c r="D40" s="9" t="s">
        <v>122</v>
      </c>
      <c r="E40" s="8" t="str">
        <f t="shared" si="0"/>
        <v>Not Significantly Different</v>
      </c>
      <c r="G40">
        <f t="shared" si="1"/>
        <v>8.1999999999999993</v>
      </c>
      <c r="H40">
        <f t="shared" si="2"/>
        <v>6</v>
      </c>
      <c r="I40" t="str">
        <f t="shared" si="3"/>
        <v>+/-</v>
      </c>
      <c r="J40" t="str">
        <f t="shared" si="4"/>
        <v>1.0</v>
      </c>
      <c r="K40" s="1">
        <f t="shared" si="5"/>
        <v>0.60790273556231</v>
      </c>
      <c r="L40" s="1">
        <f t="shared" si="6"/>
        <v>0.40000000000000036</v>
      </c>
      <c r="M40" s="1">
        <f t="shared" si="7"/>
        <v>0.61093468821403585</v>
      </c>
      <c r="N40" s="1">
        <f t="shared" si="8"/>
        <v>0.65473447115817351</v>
      </c>
      <c r="O40" t="s">
        <v>66</v>
      </c>
    </row>
    <row r="41" spans="1:15" x14ac:dyDescent="0.35">
      <c r="A41" s="12">
        <v>31</v>
      </c>
      <c r="B41" s="11" t="s">
        <v>79</v>
      </c>
      <c r="C41" s="10">
        <v>8</v>
      </c>
      <c r="D41" s="9" t="s">
        <v>43</v>
      </c>
      <c r="E41" s="8" t="str">
        <f t="shared" si="0"/>
        <v>Significantly Different</v>
      </c>
      <c r="G41">
        <f t="shared" si="1"/>
        <v>8</v>
      </c>
      <c r="H41">
        <f t="shared" si="2"/>
        <v>6</v>
      </c>
      <c r="I41" t="str">
        <f t="shared" si="3"/>
        <v>+/-</v>
      </c>
      <c r="J41" t="str">
        <f t="shared" si="4"/>
        <v>0.4</v>
      </c>
      <c r="K41" s="1">
        <f t="shared" si="5"/>
        <v>0.24316109422492402</v>
      </c>
      <c r="L41" s="1">
        <f t="shared" si="6"/>
        <v>0.59999999999999964</v>
      </c>
      <c r="M41" s="1">
        <f t="shared" si="7"/>
        <v>0.25064471888253259</v>
      </c>
      <c r="N41" s="1">
        <f t="shared" si="8"/>
        <v>2.3938266191086046</v>
      </c>
      <c r="O41" t="s">
        <v>47</v>
      </c>
    </row>
    <row r="42" spans="1:15" x14ac:dyDescent="0.35">
      <c r="A42" s="12">
        <v>31</v>
      </c>
      <c r="B42" s="11" t="s">
        <v>37</v>
      </c>
      <c r="C42" s="10">
        <v>8</v>
      </c>
      <c r="D42" s="9" t="s">
        <v>27</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8</v>
      </c>
      <c r="H42">
        <f t="shared" ref="H42:H62" si="11">LEN(TRIM(D42))</f>
        <v>6</v>
      </c>
      <c r="I42" t="str">
        <f t="shared" ref="I42:I73" si="12">IF(H42&gt;=3,MID(TRIM(D42),1,3),"NO")</f>
        <v>+/-</v>
      </c>
      <c r="J42" t="str">
        <f t="shared" ref="J42:J73" si="13">IF(TRIM(I42)="+/-",MID(TRIM(D42),4,H42-3),D42)</f>
        <v>0.3</v>
      </c>
      <c r="K42" s="1">
        <f t="shared" ref="K42:K73" si="14">IF(TRIM(J42)="*****",0,IF(ISERROR(VALUE(J42)),"NA",VALUE(J42/$I$4)))</f>
        <v>0.18237082066869301</v>
      </c>
      <c r="L42" s="1">
        <f t="shared" ref="L42:L62" si="15">IF(AND(ISNUMBER(G42),ISNUMBER($I$6)),$I$6-G42,"N/A")</f>
        <v>0.59999999999999964</v>
      </c>
      <c r="M42" s="1">
        <f t="shared" ref="M42:M62" si="16">IF(AND(ISNUMBER(K42),ISNUMBER($I$7)),SQRT(K42^2+($I$7)^2),"N/A")</f>
        <v>0.19223572402239389</v>
      </c>
      <c r="N42" s="1">
        <f t="shared" ref="N42:N73" si="17">IF(AND(ISNUMBER(L42),ISNUMBER(M42),M42&lt;&gt;0),L42/M42,"NA")</f>
        <v>3.1211680505861885</v>
      </c>
      <c r="O42" t="s">
        <v>36</v>
      </c>
    </row>
    <row r="43" spans="1:15" x14ac:dyDescent="0.35">
      <c r="A43" s="12">
        <v>33</v>
      </c>
      <c r="B43" s="11" t="s">
        <v>67</v>
      </c>
      <c r="C43" s="10">
        <v>7.9</v>
      </c>
      <c r="D43" s="9" t="s">
        <v>43</v>
      </c>
      <c r="E43" s="8" t="str">
        <f t="shared" si="9"/>
        <v>Significantly Different</v>
      </c>
      <c r="G43">
        <f t="shared" si="10"/>
        <v>7.9</v>
      </c>
      <c r="H43">
        <f t="shared" si="11"/>
        <v>6</v>
      </c>
      <c r="I43" t="str">
        <f t="shared" si="12"/>
        <v>+/-</v>
      </c>
      <c r="J43" t="str">
        <f t="shared" si="13"/>
        <v>0.4</v>
      </c>
      <c r="K43" s="1">
        <f t="shared" si="14"/>
        <v>0.24316109422492402</v>
      </c>
      <c r="L43" s="1">
        <f t="shared" si="15"/>
        <v>0.69999999999999929</v>
      </c>
      <c r="M43" s="1">
        <f t="shared" si="16"/>
        <v>0.25064471888253259</v>
      </c>
      <c r="N43" s="1">
        <f t="shared" si="17"/>
        <v>2.7927977222933711</v>
      </c>
      <c r="O43" t="s">
        <v>49</v>
      </c>
    </row>
    <row r="44" spans="1:15" x14ac:dyDescent="0.35">
      <c r="A44" s="12">
        <v>33</v>
      </c>
      <c r="B44" s="11" t="s">
        <v>73</v>
      </c>
      <c r="C44" s="10">
        <v>7.9</v>
      </c>
      <c r="D44" s="9" t="s">
        <v>27</v>
      </c>
      <c r="E44" s="8" t="str">
        <f t="shared" si="9"/>
        <v>Significantly Different</v>
      </c>
      <c r="G44">
        <f t="shared" si="10"/>
        <v>7.9</v>
      </c>
      <c r="H44">
        <f t="shared" si="11"/>
        <v>6</v>
      </c>
      <c r="I44" t="str">
        <f t="shared" si="12"/>
        <v>+/-</v>
      </c>
      <c r="J44" t="str">
        <f t="shared" si="13"/>
        <v>0.3</v>
      </c>
      <c r="K44" s="1">
        <f t="shared" si="14"/>
        <v>0.18237082066869301</v>
      </c>
      <c r="L44" s="1">
        <f t="shared" si="15"/>
        <v>0.69999999999999929</v>
      </c>
      <c r="M44" s="1">
        <f t="shared" si="16"/>
        <v>0.19223572402239389</v>
      </c>
      <c r="N44" s="1">
        <f t="shared" si="17"/>
        <v>3.641362725683885</v>
      </c>
      <c r="O44" t="s">
        <v>63</v>
      </c>
    </row>
    <row r="45" spans="1:15" x14ac:dyDescent="0.35">
      <c r="A45" s="12">
        <v>33</v>
      </c>
      <c r="B45" s="11" t="s">
        <v>64</v>
      </c>
      <c r="C45" s="10">
        <v>7.9</v>
      </c>
      <c r="D45" s="9" t="s">
        <v>38</v>
      </c>
      <c r="E45" s="8" t="str">
        <f t="shared" si="9"/>
        <v>Significantly Different</v>
      </c>
      <c r="G45">
        <f t="shared" si="10"/>
        <v>7.9</v>
      </c>
      <c r="H45">
        <f t="shared" si="11"/>
        <v>6</v>
      </c>
      <c r="I45" t="str">
        <f t="shared" si="12"/>
        <v>+/-</v>
      </c>
      <c r="J45" t="str">
        <f t="shared" si="13"/>
        <v>0.2</v>
      </c>
      <c r="K45" s="1">
        <f t="shared" si="14"/>
        <v>0.12158054711246201</v>
      </c>
      <c r="L45" s="1">
        <f t="shared" si="15"/>
        <v>0.69999999999999929</v>
      </c>
      <c r="M45" s="1">
        <f t="shared" si="16"/>
        <v>0.1359311840425404</v>
      </c>
      <c r="N45" s="1">
        <f t="shared" si="17"/>
        <v>5.1496645521820108</v>
      </c>
      <c r="O45" t="s">
        <v>62</v>
      </c>
    </row>
    <row r="46" spans="1:15" x14ac:dyDescent="0.35">
      <c r="A46" s="12">
        <v>33</v>
      </c>
      <c r="B46" s="11" t="s">
        <v>41</v>
      </c>
      <c r="C46" s="10">
        <v>7.9</v>
      </c>
      <c r="D46" s="9" t="s">
        <v>27</v>
      </c>
      <c r="E46" s="8" t="str">
        <f t="shared" si="9"/>
        <v>Significantly Different</v>
      </c>
      <c r="G46">
        <f t="shared" si="10"/>
        <v>7.9</v>
      </c>
      <c r="H46">
        <f t="shared" si="11"/>
        <v>6</v>
      </c>
      <c r="I46" t="str">
        <f t="shared" si="12"/>
        <v>+/-</v>
      </c>
      <c r="J46" t="str">
        <f t="shared" si="13"/>
        <v>0.3</v>
      </c>
      <c r="K46" s="1">
        <f t="shared" si="14"/>
        <v>0.18237082066869301</v>
      </c>
      <c r="L46" s="1">
        <f t="shared" si="15"/>
        <v>0.69999999999999929</v>
      </c>
      <c r="M46" s="1">
        <f t="shared" si="16"/>
        <v>0.19223572402239389</v>
      </c>
      <c r="N46" s="1">
        <f t="shared" si="17"/>
        <v>3.641362725683885</v>
      </c>
      <c r="O46" t="s">
        <v>60</v>
      </c>
    </row>
    <row r="47" spans="1:15" x14ac:dyDescent="0.35">
      <c r="A47" s="12">
        <v>33</v>
      </c>
      <c r="B47" s="11" t="s">
        <v>75</v>
      </c>
      <c r="C47" s="10">
        <v>7.9</v>
      </c>
      <c r="D47" s="9" t="s">
        <v>38</v>
      </c>
      <c r="E47" s="8" t="str">
        <f t="shared" si="9"/>
        <v>Significantly Different</v>
      </c>
      <c r="G47">
        <f t="shared" si="10"/>
        <v>7.9</v>
      </c>
      <c r="H47">
        <f t="shared" si="11"/>
        <v>6</v>
      </c>
      <c r="I47" t="str">
        <f t="shared" si="12"/>
        <v>+/-</v>
      </c>
      <c r="J47" t="str">
        <f t="shared" si="13"/>
        <v>0.2</v>
      </c>
      <c r="K47" s="1">
        <f t="shared" si="14"/>
        <v>0.12158054711246201</v>
      </c>
      <c r="L47" s="1">
        <f t="shared" si="15"/>
        <v>0.69999999999999929</v>
      </c>
      <c r="M47" s="1">
        <f t="shared" si="16"/>
        <v>0.1359311840425404</v>
      </c>
      <c r="N47" s="1">
        <f t="shared" si="17"/>
        <v>5.1496645521820108</v>
      </c>
      <c r="O47" t="s">
        <v>58</v>
      </c>
    </row>
    <row r="48" spans="1:15" x14ac:dyDescent="0.35">
      <c r="A48" s="12">
        <v>33</v>
      </c>
      <c r="B48" s="11" t="s">
        <v>71</v>
      </c>
      <c r="C48" s="10">
        <v>7.9</v>
      </c>
      <c r="D48" s="9" t="s">
        <v>27</v>
      </c>
      <c r="E48" s="8" t="str">
        <f t="shared" si="9"/>
        <v>Significantly Different</v>
      </c>
      <c r="G48">
        <f t="shared" si="10"/>
        <v>7.9</v>
      </c>
      <c r="H48">
        <f t="shared" si="11"/>
        <v>6</v>
      </c>
      <c r="I48" t="str">
        <f t="shared" si="12"/>
        <v>+/-</v>
      </c>
      <c r="J48" t="str">
        <f t="shared" si="13"/>
        <v>0.3</v>
      </c>
      <c r="K48" s="1">
        <f t="shared" si="14"/>
        <v>0.18237082066869301</v>
      </c>
      <c r="L48" s="1">
        <f t="shared" si="15"/>
        <v>0.69999999999999929</v>
      </c>
      <c r="M48" s="1">
        <f t="shared" si="16"/>
        <v>0.19223572402239389</v>
      </c>
      <c r="N48" s="1">
        <f t="shared" si="17"/>
        <v>3.641362725683885</v>
      </c>
      <c r="O48" t="s">
        <v>56</v>
      </c>
    </row>
    <row r="49" spans="1:15" x14ac:dyDescent="0.35">
      <c r="A49" s="12">
        <v>33</v>
      </c>
      <c r="B49" s="11" t="s">
        <v>66</v>
      </c>
      <c r="C49" s="10">
        <v>7.9</v>
      </c>
      <c r="D49" s="9" t="s">
        <v>121</v>
      </c>
      <c r="E49" s="8" t="str">
        <f t="shared" si="9"/>
        <v>Not Significantly Different</v>
      </c>
      <c r="G49">
        <f t="shared" si="10"/>
        <v>7.9</v>
      </c>
      <c r="H49">
        <f t="shared" si="11"/>
        <v>6</v>
      </c>
      <c r="I49" t="str">
        <f t="shared" si="12"/>
        <v>+/-</v>
      </c>
      <c r="J49" t="str">
        <f t="shared" si="13"/>
        <v>0.8</v>
      </c>
      <c r="K49" s="1">
        <f t="shared" si="14"/>
        <v>0.48632218844984804</v>
      </c>
      <c r="L49" s="1">
        <f t="shared" si="15"/>
        <v>0.69999999999999929</v>
      </c>
      <c r="M49" s="1">
        <f t="shared" si="16"/>
        <v>0.49010685399991183</v>
      </c>
      <c r="N49" s="1">
        <f t="shared" si="17"/>
        <v>1.4282599687947339</v>
      </c>
      <c r="O49" t="s">
        <v>54</v>
      </c>
    </row>
    <row r="50" spans="1:15" x14ac:dyDescent="0.35">
      <c r="A50" s="12">
        <v>40</v>
      </c>
      <c r="B50" s="11" t="s">
        <v>60</v>
      </c>
      <c r="C50" s="10">
        <v>7.8</v>
      </c>
      <c r="D50" s="9" t="s">
        <v>38</v>
      </c>
      <c r="E50" s="8" t="str">
        <f t="shared" si="9"/>
        <v>Significantly Different</v>
      </c>
      <c r="G50">
        <f t="shared" si="10"/>
        <v>7.8</v>
      </c>
      <c r="H50">
        <f t="shared" si="11"/>
        <v>6</v>
      </c>
      <c r="I50" t="str">
        <f t="shared" si="12"/>
        <v>+/-</v>
      </c>
      <c r="J50" t="str">
        <f t="shared" si="13"/>
        <v>0.2</v>
      </c>
      <c r="K50" s="1">
        <f t="shared" si="14"/>
        <v>0.12158054711246201</v>
      </c>
      <c r="L50" s="1">
        <f t="shared" si="15"/>
        <v>0.79999999999999982</v>
      </c>
      <c r="M50" s="1">
        <f t="shared" si="16"/>
        <v>0.1359311840425404</v>
      </c>
      <c r="N50" s="1">
        <f t="shared" si="17"/>
        <v>5.8853309167794459</v>
      </c>
      <c r="O50" t="s">
        <v>52</v>
      </c>
    </row>
    <row r="51" spans="1:15" x14ac:dyDescent="0.35">
      <c r="A51" s="12">
        <v>40</v>
      </c>
      <c r="B51" s="11" t="s">
        <v>29</v>
      </c>
      <c r="C51" s="10">
        <v>7.8</v>
      </c>
      <c r="D51" s="9" t="s">
        <v>27</v>
      </c>
      <c r="E51" s="8" t="str">
        <f t="shared" si="9"/>
        <v>Significantly Different</v>
      </c>
      <c r="G51">
        <f t="shared" si="10"/>
        <v>7.8</v>
      </c>
      <c r="H51">
        <f t="shared" si="11"/>
        <v>6</v>
      </c>
      <c r="I51" t="str">
        <f t="shared" si="12"/>
        <v>+/-</v>
      </c>
      <c r="J51" t="str">
        <f t="shared" si="13"/>
        <v>0.3</v>
      </c>
      <c r="K51" s="1">
        <f t="shared" si="14"/>
        <v>0.18237082066869301</v>
      </c>
      <c r="L51" s="1">
        <f t="shared" si="15"/>
        <v>0.79999999999999982</v>
      </c>
      <c r="M51" s="1">
        <f t="shared" si="16"/>
        <v>0.19223572402239389</v>
      </c>
      <c r="N51" s="1">
        <f t="shared" si="17"/>
        <v>4.1615574007815859</v>
      </c>
      <c r="O51" t="s">
        <v>50</v>
      </c>
    </row>
    <row r="52" spans="1:15" x14ac:dyDescent="0.35">
      <c r="A52" s="12">
        <v>42</v>
      </c>
      <c r="B52" s="11" t="s">
        <v>65</v>
      </c>
      <c r="C52" s="10">
        <v>7.7</v>
      </c>
      <c r="D52" s="9" t="s">
        <v>43</v>
      </c>
      <c r="E52" s="8" t="str">
        <f t="shared" si="9"/>
        <v>Significantly Different</v>
      </c>
      <c r="G52">
        <f t="shared" si="10"/>
        <v>7.7</v>
      </c>
      <c r="H52">
        <f t="shared" si="11"/>
        <v>6</v>
      </c>
      <c r="I52" t="str">
        <f t="shared" si="12"/>
        <v>+/-</v>
      </c>
      <c r="J52" t="str">
        <f t="shared" si="13"/>
        <v>0.4</v>
      </c>
      <c r="K52" s="1">
        <f t="shared" si="14"/>
        <v>0.24316109422492402</v>
      </c>
      <c r="L52" s="1">
        <f t="shared" si="15"/>
        <v>0.89999999999999947</v>
      </c>
      <c r="M52" s="1">
        <f t="shared" si="16"/>
        <v>0.25064471888253259</v>
      </c>
      <c r="N52" s="1">
        <f t="shared" si="17"/>
        <v>3.5907399286629071</v>
      </c>
      <c r="O52" t="s">
        <v>48</v>
      </c>
    </row>
    <row r="53" spans="1:15" x14ac:dyDescent="0.35">
      <c r="A53" s="12">
        <v>42</v>
      </c>
      <c r="B53" s="11" t="s">
        <v>74</v>
      </c>
      <c r="C53" s="10">
        <v>7.7</v>
      </c>
      <c r="D53" s="9" t="s">
        <v>27</v>
      </c>
      <c r="E53" s="8" t="str">
        <f t="shared" si="9"/>
        <v>Significantly Different</v>
      </c>
      <c r="G53">
        <f t="shared" si="10"/>
        <v>7.7</v>
      </c>
      <c r="H53">
        <f t="shared" si="11"/>
        <v>6</v>
      </c>
      <c r="I53" t="str">
        <f t="shared" si="12"/>
        <v>+/-</v>
      </c>
      <c r="J53" t="str">
        <f t="shared" si="13"/>
        <v>0.3</v>
      </c>
      <c r="K53" s="1">
        <f t="shared" si="14"/>
        <v>0.18237082066869301</v>
      </c>
      <c r="L53" s="1">
        <f t="shared" si="15"/>
        <v>0.89999999999999947</v>
      </c>
      <c r="M53" s="1">
        <f t="shared" si="16"/>
        <v>0.19223572402239389</v>
      </c>
      <c r="N53" s="1">
        <f t="shared" si="17"/>
        <v>4.6817520758792828</v>
      </c>
      <c r="O53" t="s">
        <v>46</v>
      </c>
    </row>
    <row r="54" spans="1:15" x14ac:dyDescent="0.35">
      <c r="A54" s="12">
        <v>42</v>
      </c>
      <c r="B54" s="11" t="s">
        <v>52</v>
      </c>
      <c r="C54" s="10">
        <v>7.7</v>
      </c>
      <c r="D54" s="9" t="s">
        <v>118</v>
      </c>
      <c r="E54" s="8" t="str">
        <f t="shared" si="9"/>
        <v>Not Significantly Different</v>
      </c>
      <c r="G54">
        <f t="shared" si="10"/>
        <v>7.7</v>
      </c>
      <c r="H54">
        <f t="shared" si="11"/>
        <v>6</v>
      </c>
      <c r="I54" t="str">
        <f t="shared" si="12"/>
        <v>+/-</v>
      </c>
      <c r="J54" t="str">
        <f t="shared" si="13"/>
        <v>0.9</v>
      </c>
      <c r="K54" s="1">
        <f t="shared" si="14"/>
        <v>0.54711246200607899</v>
      </c>
      <c r="L54" s="1">
        <f t="shared" si="15"/>
        <v>0.89999999999999947</v>
      </c>
      <c r="M54" s="1">
        <f t="shared" si="16"/>
        <v>0.55047933970440222</v>
      </c>
      <c r="N54" s="1">
        <f t="shared" si="17"/>
        <v>1.6349387435381022</v>
      </c>
      <c r="O54" t="s">
        <v>39</v>
      </c>
    </row>
    <row r="55" spans="1:15" x14ac:dyDescent="0.35">
      <c r="A55" s="12">
        <v>45</v>
      </c>
      <c r="B55" s="11" t="s">
        <v>54</v>
      </c>
      <c r="C55" s="10">
        <v>7.5</v>
      </c>
      <c r="D55" s="9" t="s">
        <v>38</v>
      </c>
      <c r="E55" s="8" t="str">
        <f t="shared" si="9"/>
        <v>Significantly Different</v>
      </c>
      <c r="G55">
        <f t="shared" si="10"/>
        <v>7.5</v>
      </c>
      <c r="H55">
        <f t="shared" si="11"/>
        <v>6</v>
      </c>
      <c r="I55" t="str">
        <f t="shared" si="12"/>
        <v>+/-</v>
      </c>
      <c r="J55" t="str">
        <f t="shared" si="13"/>
        <v>0.2</v>
      </c>
      <c r="K55" s="1">
        <f t="shared" si="14"/>
        <v>0.12158054711246201</v>
      </c>
      <c r="L55" s="1">
        <f t="shared" si="15"/>
        <v>1.0999999999999996</v>
      </c>
      <c r="M55" s="1">
        <f t="shared" si="16"/>
        <v>0.1359311840425404</v>
      </c>
      <c r="N55" s="1">
        <f t="shared" si="17"/>
        <v>8.092330010571736</v>
      </c>
      <c r="O55" t="s">
        <v>42</v>
      </c>
    </row>
    <row r="56" spans="1:15" x14ac:dyDescent="0.35">
      <c r="A56" s="12">
        <v>46</v>
      </c>
      <c r="B56" s="11" t="s">
        <v>40</v>
      </c>
      <c r="C56" s="10">
        <v>7.3</v>
      </c>
      <c r="D56" s="9" t="s">
        <v>118</v>
      </c>
      <c r="E56" s="8" t="str">
        <f t="shared" si="9"/>
        <v>Significantly Different</v>
      </c>
      <c r="G56">
        <f t="shared" si="10"/>
        <v>7.3</v>
      </c>
      <c r="H56">
        <f t="shared" si="11"/>
        <v>6</v>
      </c>
      <c r="I56" t="str">
        <f t="shared" si="12"/>
        <v>+/-</v>
      </c>
      <c r="J56" t="str">
        <f t="shared" si="13"/>
        <v>0.9</v>
      </c>
      <c r="K56" s="1">
        <f t="shared" si="14"/>
        <v>0.54711246200607899</v>
      </c>
      <c r="L56" s="1">
        <f t="shared" si="15"/>
        <v>1.2999999999999998</v>
      </c>
      <c r="M56" s="1">
        <f t="shared" si="16"/>
        <v>0.55047933970440222</v>
      </c>
      <c r="N56" s="1">
        <f t="shared" si="17"/>
        <v>2.3615781851105933</v>
      </c>
      <c r="O56" t="s">
        <v>40</v>
      </c>
    </row>
    <row r="57" spans="1:15" x14ac:dyDescent="0.35">
      <c r="A57" s="12">
        <v>47</v>
      </c>
      <c r="B57" s="11" t="s">
        <v>61</v>
      </c>
      <c r="C57" s="10">
        <v>7.1</v>
      </c>
      <c r="D57" s="9" t="s">
        <v>25</v>
      </c>
      <c r="E57" s="8" t="str">
        <f t="shared" si="9"/>
        <v>Significantly Different</v>
      </c>
      <c r="G57">
        <f t="shared" si="10"/>
        <v>7.1</v>
      </c>
      <c r="H57">
        <f t="shared" si="11"/>
        <v>6</v>
      </c>
      <c r="I57" t="str">
        <f t="shared" si="12"/>
        <v>+/-</v>
      </c>
      <c r="J57" t="str">
        <f t="shared" si="13"/>
        <v>0.7</v>
      </c>
      <c r="K57" s="1">
        <f t="shared" si="14"/>
        <v>0.42553191489361697</v>
      </c>
      <c r="L57" s="1">
        <f t="shared" si="15"/>
        <v>1.5</v>
      </c>
      <c r="M57" s="1">
        <f t="shared" si="16"/>
        <v>0.42985214661796195</v>
      </c>
      <c r="N57" s="1">
        <f t="shared" si="17"/>
        <v>3.4895719651556125</v>
      </c>
      <c r="O57" t="s">
        <v>37</v>
      </c>
    </row>
    <row r="58" spans="1:15" x14ac:dyDescent="0.35">
      <c r="A58" s="12">
        <v>47</v>
      </c>
      <c r="B58" s="11" t="s">
        <v>70</v>
      </c>
      <c r="C58" s="10">
        <v>7.1</v>
      </c>
      <c r="D58" s="9" t="s">
        <v>27</v>
      </c>
      <c r="E58" s="8" t="str">
        <f t="shared" si="9"/>
        <v>Significantly Different</v>
      </c>
      <c r="G58">
        <f t="shared" si="10"/>
        <v>7.1</v>
      </c>
      <c r="H58">
        <f t="shared" si="11"/>
        <v>6</v>
      </c>
      <c r="I58" t="str">
        <f t="shared" si="12"/>
        <v>+/-</v>
      </c>
      <c r="J58" t="str">
        <f t="shared" si="13"/>
        <v>0.3</v>
      </c>
      <c r="K58" s="1">
        <f t="shared" si="14"/>
        <v>0.18237082066869301</v>
      </c>
      <c r="L58" s="1">
        <f t="shared" si="15"/>
        <v>1.5</v>
      </c>
      <c r="M58" s="1">
        <f t="shared" si="16"/>
        <v>0.19223572402239389</v>
      </c>
      <c r="N58" s="1">
        <f t="shared" si="17"/>
        <v>7.8029201264654757</v>
      </c>
      <c r="O58" t="s">
        <v>35</v>
      </c>
    </row>
    <row r="59" spans="1:15" x14ac:dyDescent="0.35">
      <c r="A59" s="12">
        <v>47</v>
      </c>
      <c r="B59" s="11" t="s">
        <v>48</v>
      </c>
      <c r="C59" s="10">
        <v>7.1</v>
      </c>
      <c r="D59" s="9" t="s">
        <v>25</v>
      </c>
      <c r="E59" s="8" t="str">
        <f t="shared" si="9"/>
        <v>Significantly Different</v>
      </c>
      <c r="G59">
        <f t="shared" si="10"/>
        <v>7.1</v>
      </c>
      <c r="H59">
        <f t="shared" si="11"/>
        <v>6</v>
      </c>
      <c r="I59" t="str">
        <f t="shared" si="12"/>
        <v>+/-</v>
      </c>
      <c r="J59" t="str">
        <f t="shared" si="13"/>
        <v>0.7</v>
      </c>
      <c r="K59" s="1">
        <f t="shared" si="14"/>
        <v>0.42553191489361697</v>
      </c>
      <c r="L59" s="1">
        <f t="shared" si="15"/>
        <v>1.5</v>
      </c>
      <c r="M59" s="1">
        <f t="shared" si="16"/>
        <v>0.42985214661796195</v>
      </c>
      <c r="N59" s="1">
        <f t="shared" si="17"/>
        <v>3.4895719651556125</v>
      </c>
      <c r="O59" t="s">
        <v>32</v>
      </c>
    </row>
    <row r="60" spans="1:15" x14ac:dyDescent="0.35">
      <c r="A60" s="12">
        <v>50</v>
      </c>
      <c r="B60" s="11" t="s">
        <v>49</v>
      </c>
      <c r="C60" s="10">
        <v>6.5</v>
      </c>
      <c r="D60" s="9" t="s">
        <v>38</v>
      </c>
      <c r="E60" s="8" t="str">
        <f t="shared" si="9"/>
        <v>Significantly Different</v>
      </c>
      <c r="G60">
        <f t="shared" si="10"/>
        <v>6.5</v>
      </c>
      <c r="H60">
        <f t="shared" si="11"/>
        <v>6</v>
      </c>
      <c r="I60" t="str">
        <f t="shared" si="12"/>
        <v>+/-</v>
      </c>
      <c r="J60" t="str">
        <f t="shared" si="13"/>
        <v>0.2</v>
      </c>
      <c r="K60" s="1">
        <f t="shared" si="14"/>
        <v>0.12158054711246201</v>
      </c>
      <c r="L60" s="1">
        <f t="shared" si="15"/>
        <v>2.0999999999999996</v>
      </c>
      <c r="M60" s="1">
        <f t="shared" si="16"/>
        <v>0.1359311840425404</v>
      </c>
      <c r="N60" s="1">
        <f t="shared" si="17"/>
        <v>15.448993656546046</v>
      </c>
      <c r="O60" t="s">
        <v>29</v>
      </c>
    </row>
    <row r="61" spans="1:15" x14ac:dyDescent="0.35">
      <c r="A61" s="12">
        <v>51</v>
      </c>
      <c r="B61" s="11" t="s">
        <v>31</v>
      </c>
      <c r="C61" s="10">
        <v>3.8</v>
      </c>
      <c r="D61" s="9" t="s">
        <v>25</v>
      </c>
      <c r="E61" s="8" t="str">
        <f t="shared" si="9"/>
        <v>Significantly Different</v>
      </c>
      <c r="G61">
        <f t="shared" si="10"/>
        <v>3.8</v>
      </c>
      <c r="H61">
        <f t="shared" si="11"/>
        <v>6</v>
      </c>
      <c r="I61" t="str">
        <f t="shared" si="12"/>
        <v>+/-</v>
      </c>
      <c r="J61" t="str">
        <f t="shared" si="13"/>
        <v>0.7</v>
      </c>
      <c r="K61" s="1">
        <f t="shared" si="14"/>
        <v>0.42553191489361697</v>
      </c>
      <c r="L61" s="1">
        <f t="shared" si="15"/>
        <v>4.8</v>
      </c>
      <c r="M61" s="1">
        <f t="shared" si="16"/>
        <v>0.42985214661796195</v>
      </c>
      <c r="N61" s="1">
        <f t="shared" si="17"/>
        <v>11.166630288497959</v>
      </c>
      <c r="O61" t="s">
        <v>26</v>
      </c>
    </row>
    <row r="62" spans="1:15" ht="15" thickBot="1" x14ac:dyDescent="0.4">
      <c r="A62" s="7"/>
      <c r="B62" s="6" t="s">
        <v>24</v>
      </c>
      <c r="C62" s="5">
        <v>6.2</v>
      </c>
      <c r="D62" s="4" t="s">
        <v>30</v>
      </c>
      <c r="E62" s="3" t="str">
        <f t="shared" si="9"/>
        <v>Significantly Different</v>
      </c>
      <c r="G62">
        <f t="shared" si="10"/>
        <v>6.2</v>
      </c>
      <c r="H62">
        <f t="shared" si="11"/>
        <v>6</v>
      </c>
      <c r="I62" t="str">
        <f t="shared" si="12"/>
        <v>+/-</v>
      </c>
      <c r="J62" t="str">
        <f t="shared" si="13"/>
        <v>0.5</v>
      </c>
      <c r="K62" s="1">
        <f t="shared" si="14"/>
        <v>0.303951367781155</v>
      </c>
      <c r="L62" s="1">
        <f t="shared" si="15"/>
        <v>2.3999999999999995</v>
      </c>
      <c r="M62" s="1">
        <f t="shared" si="16"/>
        <v>0.30997079109986531</v>
      </c>
      <c r="N62" s="1">
        <f t="shared" si="17"/>
        <v>7.742665015255505</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ht="15" customHeight="1" x14ac:dyDescent="0.35">
      <c r="A72" s="37" t="s">
        <v>193</v>
      </c>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71:Z71"/>
    <mergeCell ref="A66:Z66"/>
    <mergeCell ref="A67:Z67"/>
    <mergeCell ref="A68:Z68"/>
    <mergeCell ref="A69:Z69"/>
    <mergeCell ref="A70:Z70"/>
  </mergeCells>
  <conditionalFormatting sqref="E10:E62">
    <cfRule type="cellIs" dxfId="344" priority="1" operator="equal">
      <formula>"OTHER ERROR"</formula>
    </cfRule>
    <cfRule type="cellIs" dxfId="343" priority="2" operator="equal">
      <formula>"Statistical Test not applicable"</formula>
    </cfRule>
    <cfRule type="cellIs" dxfId="342" priority="3" operator="equal">
      <formula>"Geography Selected"</formula>
    </cfRule>
  </conditionalFormatting>
  <conditionalFormatting sqref="E10:J62">
    <cfRule type="cellIs" dxfId="341" priority="4" operator="equal">
      <formula>"Not Significantly Different"</formula>
    </cfRule>
  </conditionalFormatting>
  <conditionalFormatting sqref="F10:J62">
    <cfRule type="cellIs" dxfId="34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05A99E4F-09B8-4161-8D07-CB737C2DDA5C}">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592DF0F9-3B13-46D2-9648-39A4FFD09FB9}"/>
    <hyperlink ref="A68" r:id="rId2" xr:uid="{CC5005A6-62E7-4957-9A75-B23FDBBB828B}"/>
    <hyperlink ref="A66" r:id="rId3" xr:uid="{71D8D04C-2FEF-44E6-9567-1CB260E6D959}"/>
    <hyperlink ref="A67" r:id="rId4" xr:uid="{8412486F-9D01-4878-8BAA-05E4D14CE802}"/>
    <hyperlink ref="A72:Z72" r:id="rId5" display="Several means of transportation to work categories were updated in 2019. For more information, see: Change to Means of Transportation." xr:uid="{4406EC1B-A3AE-44E5-B9F1-25DAA90339CA}"/>
  </hyperlinks>
  <pageMargins left="0.7" right="0.7" top="0.75" bottom="0.75" header="0.3" footer="0.3"/>
  <pageSetup orientation="portrait" r:id="rId6"/>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B0309-8272-4B58-AA3B-079C61B3AEDB}">
  <dimension ref="A1:Z82"/>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199</v>
      </c>
    </row>
    <row r="2" spans="1:16" x14ac:dyDescent="0.35">
      <c r="A2" s="26" t="s">
        <v>106</v>
      </c>
      <c r="B2" t="s">
        <v>198</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3.1</v>
      </c>
      <c r="C6" t="s">
        <v>100</v>
      </c>
      <c r="H6" s="14" t="s">
        <v>99</v>
      </c>
      <c r="I6">
        <f>VLOOKUP($B$4,$B$9:$K$62,6,FALSE)</f>
        <v>3.1</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3.1</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3.1</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49</v>
      </c>
      <c r="C11" s="10">
        <v>21.5</v>
      </c>
      <c r="D11" s="13" t="s">
        <v>38</v>
      </c>
      <c r="E11" s="8" t="str">
        <f t="shared" si="0"/>
        <v>Significantly Different</v>
      </c>
      <c r="G11">
        <f t="shared" si="1"/>
        <v>21.5</v>
      </c>
      <c r="H11">
        <f t="shared" si="2"/>
        <v>6</v>
      </c>
      <c r="I11" t="str">
        <f t="shared" si="3"/>
        <v>+/-</v>
      </c>
      <c r="J11" t="str">
        <f t="shared" si="4"/>
        <v>0.2</v>
      </c>
      <c r="K11" s="1">
        <f t="shared" si="5"/>
        <v>0.12158054711246201</v>
      </c>
      <c r="L11" s="1">
        <f t="shared" si="6"/>
        <v>-18.399999999999999</v>
      </c>
      <c r="M11" s="1">
        <f t="shared" si="7"/>
        <v>0.1359311840425404</v>
      </c>
      <c r="N11" s="1">
        <f t="shared" si="8"/>
        <v>-135.36261108592726</v>
      </c>
      <c r="O11" t="s">
        <v>67</v>
      </c>
    </row>
    <row r="12" spans="1:16" x14ac:dyDescent="0.35">
      <c r="A12" s="12">
        <v>2</v>
      </c>
      <c r="B12" s="11" t="s">
        <v>31</v>
      </c>
      <c r="C12" s="10">
        <v>18.7</v>
      </c>
      <c r="D12" s="9" t="s">
        <v>134</v>
      </c>
      <c r="E12" s="8" t="str">
        <f t="shared" si="0"/>
        <v>Significantly Different</v>
      </c>
      <c r="G12">
        <f t="shared" si="1"/>
        <v>18.7</v>
      </c>
      <c r="H12">
        <f t="shared" si="2"/>
        <v>6</v>
      </c>
      <c r="I12" t="str">
        <f t="shared" si="3"/>
        <v>+/-</v>
      </c>
      <c r="J12" t="str">
        <f t="shared" si="4"/>
        <v>1.3</v>
      </c>
      <c r="K12" s="1">
        <f t="shared" si="5"/>
        <v>0.79027355623100304</v>
      </c>
      <c r="L12" s="1">
        <f t="shared" si="6"/>
        <v>-15.6</v>
      </c>
      <c r="M12" s="1">
        <f t="shared" si="7"/>
        <v>0.79260819516141623</v>
      </c>
      <c r="N12" s="1">
        <f t="shared" si="8"/>
        <v>-19.68185554380122</v>
      </c>
      <c r="O12" t="s">
        <v>59</v>
      </c>
    </row>
    <row r="13" spans="1:16" x14ac:dyDescent="0.35">
      <c r="A13" s="12">
        <v>3</v>
      </c>
      <c r="B13" s="11" t="s">
        <v>47</v>
      </c>
      <c r="C13" s="10">
        <v>8</v>
      </c>
      <c r="D13" s="9" t="s">
        <v>27</v>
      </c>
      <c r="E13" s="8" t="str">
        <f t="shared" si="0"/>
        <v>Significantly Different</v>
      </c>
      <c r="G13">
        <f t="shared" si="1"/>
        <v>8</v>
      </c>
      <c r="H13">
        <f t="shared" si="2"/>
        <v>6</v>
      </c>
      <c r="I13" t="str">
        <f t="shared" si="3"/>
        <v>+/-</v>
      </c>
      <c r="J13" t="str">
        <f t="shared" si="4"/>
        <v>0.3</v>
      </c>
      <c r="K13" s="1">
        <f t="shared" si="5"/>
        <v>0.18237082066869301</v>
      </c>
      <c r="L13" s="1">
        <f t="shared" si="6"/>
        <v>-4.9000000000000004</v>
      </c>
      <c r="M13" s="1">
        <f t="shared" si="7"/>
        <v>0.19223572402239389</v>
      </c>
      <c r="N13" s="1">
        <f t="shared" si="8"/>
        <v>-25.489539079787221</v>
      </c>
      <c r="O13" t="s">
        <v>57</v>
      </c>
    </row>
    <row r="14" spans="1:16" x14ac:dyDescent="0.35">
      <c r="A14" s="12">
        <v>4</v>
      </c>
      <c r="B14" s="11" t="s">
        <v>70</v>
      </c>
      <c r="C14" s="10">
        <v>6.2</v>
      </c>
      <c r="D14" s="9" t="s">
        <v>38</v>
      </c>
      <c r="E14" s="8" t="str">
        <f t="shared" si="0"/>
        <v>Significantly Different</v>
      </c>
      <c r="G14">
        <f t="shared" si="1"/>
        <v>6.2</v>
      </c>
      <c r="H14">
        <f t="shared" si="2"/>
        <v>6</v>
      </c>
      <c r="I14" t="str">
        <f t="shared" si="3"/>
        <v>+/-</v>
      </c>
      <c r="J14" t="str">
        <f t="shared" si="4"/>
        <v>0.2</v>
      </c>
      <c r="K14" s="1">
        <f t="shared" si="5"/>
        <v>0.12158054711246201</v>
      </c>
      <c r="L14" s="1">
        <f t="shared" si="6"/>
        <v>-3.1</v>
      </c>
      <c r="M14" s="1">
        <f t="shared" si="7"/>
        <v>0.1359311840425404</v>
      </c>
      <c r="N14" s="1">
        <f t="shared" si="8"/>
        <v>-22.805657302520356</v>
      </c>
      <c r="O14" t="s">
        <v>72</v>
      </c>
    </row>
    <row r="15" spans="1:16" x14ac:dyDescent="0.35">
      <c r="A15" s="12">
        <v>5</v>
      </c>
      <c r="B15" s="11" t="s">
        <v>64</v>
      </c>
      <c r="C15" s="10">
        <v>5.6</v>
      </c>
      <c r="D15" s="9" t="s">
        <v>38</v>
      </c>
      <c r="E15" s="8" t="str">
        <f t="shared" si="0"/>
        <v>Significantly Different</v>
      </c>
      <c r="G15">
        <f t="shared" si="1"/>
        <v>5.6</v>
      </c>
      <c r="H15">
        <f t="shared" si="2"/>
        <v>6</v>
      </c>
      <c r="I15" t="str">
        <f t="shared" si="3"/>
        <v>+/-</v>
      </c>
      <c r="J15" t="str">
        <f t="shared" si="4"/>
        <v>0.2</v>
      </c>
      <c r="K15" s="1">
        <f t="shared" si="5"/>
        <v>0.12158054711246201</v>
      </c>
      <c r="L15" s="1">
        <f t="shared" si="6"/>
        <v>-2.4999999999999996</v>
      </c>
      <c r="M15" s="1">
        <f t="shared" si="7"/>
        <v>0.1359311840425404</v>
      </c>
      <c r="N15" s="1">
        <f t="shared" si="8"/>
        <v>-18.391659114935766</v>
      </c>
      <c r="O15" t="s">
        <v>34</v>
      </c>
    </row>
    <row r="16" spans="1:16" x14ac:dyDescent="0.35">
      <c r="A16" s="12">
        <v>6</v>
      </c>
      <c r="B16" s="11" t="s">
        <v>41</v>
      </c>
      <c r="C16" s="10">
        <v>4</v>
      </c>
      <c r="D16" s="9" t="s">
        <v>38</v>
      </c>
      <c r="E16" s="8" t="str">
        <f t="shared" si="0"/>
        <v>Significantly Different</v>
      </c>
      <c r="G16">
        <f t="shared" si="1"/>
        <v>4</v>
      </c>
      <c r="H16">
        <f t="shared" si="2"/>
        <v>6</v>
      </c>
      <c r="I16" t="str">
        <f t="shared" si="3"/>
        <v>+/-</v>
      </c>
      <c r="J16" t="str">
        <f t="shared" si="4"/>
        <v>0.2</v>
      </c>
      <c r="K16" s="1">
        <f t="shared" si="5"/>
        <v>0.12158054711246201</v>
      </c>
      <c r="L16" s="1">
        <f t="shared" si="6"/>
        <v>-0.89999999999999991</v>
      </c>
      <c r="M16" s="1">
        <f t="shared" si="7"/>
        <v>0.1359311840425404</v>
      </c>
      <c r="N16" s="1">
        <f t="shared" si="8"/>
        <v>-6.6209972813768774</v>
      </c>
      <c r="O16" t="s">
        <v>73</v>
      </c>
    </row>
    <row r="17" spans="1:15" x14ac:dyDescent="0.35">
      <c r="A17" s="12">
        <v>7</v>
      </c>
      <c r="B17" s="11" t="s">
        <v>28</v>
      </c>
      <c r="C17" s="10">
        <v>3.5</v>
      </c>
      <c r="D17" s="9" t="s">
        <v>43</v>
      </c>
      <c r="E17" s="8" t="str">
        <f t="shared" si="0"/>
        <v>Not Significantly Different</v>
      </c>
      <c r="G17">
        <f t="shared" si="1"/>
        <v>3.5</v>
      </c>
      <c r="H17">
        <f t="shared" si="2"/>
        <v>6</v>
      </c>
      <c r="I17" t="str">
        <f t="shared" si="3"/>
        <v>+/-</v>
      </c>
      <c r="J17" t="str">
        <f t="shared" si="4"/>
        <v>0.4</v>
      </c>
      <c r="K17" s="1">
        <f t="shared" si="5"/>
        <v>0.24316109422492402</v>
      </c>
      <c r="L17" s="1">
        <f t="shared" si="6"/>
        <v>-0.39999999999999991</v>
      </c>
      <c r="M17" s="1">
        <f t="shared" si="7"/>
        <v>0.25064471888253259</v>
      </c>
      <c r="N17" s="1">
        <f t="shared" si="8"/>
        <v>-1.5958844127390703</v>
      </c>
      <c r="O17" t="s">
        <v>65</v>
      </c>
    </row>
    <row r="18" spans="1:15" x14ac:dyDescent="0.35">
      <c r="A18" s="12">
        <v>8</v>
      </c>
      <c r="B18" s="11" t="s">
        <v>54</v>
      </c>
      <c r="C18" s="10">
        <v>3.4</v>
      </c>
      <c r="D18" s="9" t="s">
        <v>38</v>
      </c>
      <c r="E18" s="8" t="str">
        <f t="shared" si="0"/>
        <v>Significantly Different</v>
      </c>
      <c r="G18">
        <f t="shared" si="1"/>
        <v>3.4</v>
      </c>
      <c r="H18">
        <f t="shared" si="2"/>
        <v>6</v>
      </c>
      <c r="I18" t="str">
        <f t="shared" si="3"/>
        <v>+/-</v>
      </c>
      <c r="J18" t="str">
        <f t="shared" si="4"/>
        <v>0.2</v>
      </c>
      <c r="K18" s="1">
        <f t="shared" si="5"/>
        <v>0.12158054711246201</v>
      </c>
      <c r="L18" s="1">
        <f t="shared" si="6"/>
        <v>-0.29999999999999982</v>
      </c>
      <c r="M18" s="1">
        <f t="shared" si="7"/>
        <v>0.1359311840425404</v>
      </c>
      <c r="N18" s="1">
        <f t="shared" si="8"/>
        <v>-2.2069990937922914</v>
      </c>
      <c r="O18" t="s">
        <v>61</v>
      </c>
    </row>
    <row r="19" spans="1:15" x14ac:dyDescent="0.35">
      <c r="A19" s="12">
        <v>9</v>
      </c>
      <c r="B19" s="11" t="s">
        <v>65</v>
      </c>
      <c r="C19" s="10">
        <v>3.3</v>
      </c>
      <c r="D19" s="9" t="s">
        <v>27</v>
      </c>
      <c r="E19" s="8" t="str">
        <f t="shared" si="0"/>
        <v>Not Significantly Different</v>
      </c>
      <c r="G19">
        <f t="shared" si="1"/>
        <v>3.3</v>
      </c>
      <c r="H19">
        <f t="shared" si="2"/>
        <v>6</v>
      </c>
      <c r="I19" t="str">
        <f t="shared" si="3"/>
        <v>+/-</v>
      </c>
      <c r="J19" t="str">
        <f t="shared" si="4"/>
        <v>0.3</v>
      </c>
      <c r="K19" s="1">
        <f t="shared" si="5"/>
        <v>0.18237082066869301</v>
      </c>
      <c r="L19" s="1">
        <f t="shared" si="6"/>
        <v>-0.19999999999999973</v>
      </c>
      <c r="M19" s="1">
        <f t="shared" si="7"/>
        <v>0.19223572402239389</v>
      </c>
      <c r="N19" s="1">
        <f t="shared" si="8"/>
        <v>-1.0403893501953954</v>
      </c>
      <c r="O19" t="s">
        <v>31</v>
      </c>
    </row>
    <row r="20" spans="1:15" x14ac:dyDescent="0.35">
      <c r="A20" s="12">
        <v>10</v>
      </c>
      <c r="B20" s="11" t="s">
        <v>35</v>
      </c>
      <c r="C20" s="10">
        <v>3.1</v>
      </c>
      <c r="D20" s="13" t="s">
        <v>38</v>
      </c>
      <c r="E20" s="8" t="str">
        <f t="shared" si="0"/>
        <v>Not Significantly Different</v>
      </c>
      <c r="G20">
        <f t="shared" si="1"/>
        <v>3.1</v>
      </c>
      <c r="H20">
        <f t="shared" si="2"/>
        <v>6</v>
      </c>
      <c r="I20" t="str">
        <f t="shared" si="3"/>
        <v>+/-</v>
      </c>
      <c r="J20" t="str">
        <f t="shared" si="4"/>
        <v>0.2</v>
      </c>
      <c r="K20" s="1">
        <f t="shared" si="5"/>
        <v>0.12158054711246201</v>
      </c>
      <c r="L20" s="1">
        <f t="shared" si="6"/>
        <v>0</v>
      </c>
      <c r="M20" s="1">
        <f t="shared" si="7"/>
        <v>0.1359311840425404</v>
      </c>
      <c r="N20" s="1">
        <f t="shared" si="8"/>
        <v>0</v>
      </c>
      <c r="O20" t="s">
        <v>53</v>
      </c>
    </row>
    <row r="21" spans="1:15" x14ac:dyDescent="0.35">
      <c r="A21" s="12">
        <v>11</v>
      </c>
      <c r="B21" s="11" t="s">
        <v>34</v>
      </c>
      <c r="C21" s="10">
        <v>2.7</v>
      </c>
      <c r="D21" s="9" t="s">
        <v>33</v>
      </c>
      <c r="E21" s="8" t="str">
        <f t="shared" si="0"/>
        <v>Significantly Different</v>
      </c>
      <c r="G21">
        <f t="shared" si="1"/>
        <v>2.7</v>
      </c>
      <c r="H21">
        <f t="shared" si="2"/>
        <v>6</v>
      </c>
      <c r="I21" t="str">
        <f t="shared" si="3"/>
        <v>+/-</v>
      </c>
      <c r="J21" t="str">
        <f t="shared" si="4"/>
        <v>0.1</v>
      </c>
      <c r="K21" s="1">
        <f t="shared" si="5"/>
        <v>6.0790273556231005E-2</v>
      </c>
      <c r="L21" s="1">
        <f t="shared" si="6"/>
        <v>0.39999999999999991</v>
      </c>
      <c r="M21" s="1">
        <f t="shared" si="7"/>
        <v>8.5970429323592404E-2</v>
      </c>
      <c r="N21" s="1">
        <f t="shared" si="8"/>
        <v>4.6527626202074819</v>
      </c>
      <c r="O21" t="s">
        <v>45</v>
      </c>
    </row>
    <row r="22" spans="1:15" x14ac:dyDescent="0.35">
      <c r="A22" s="12">
        <v>12</v>
      </c>
      <c r="B22" s="11" t="s">
        <v>44</v>
      </c>
      <c r="C22" s="10">
        <v>2.2000000000000002</v>
      </c>
      <c r="D22" s="9" t="s">
        <v>27</v>
      </c>
      <c r="E22" s="8" t="str">
        <f t="shared" si="0"/>
        <v>Significantly Different</v>
      </c>
      <c r="G22">
        <f t="shared" si="1"/>
        <v>2.2000000000000002</v>
      </c>
      <c r="H22">
        <f t="shared" si="2"/>
        <v>6</v>
      </c>
      <c r="I22" t="str">
        <f t="shared" si="3"/>
        <v>+/-</v>
      </c>
      <c r="J22" t="str">
        <f t="shared" si="4"/>
        <v>0.3</v>
      </c>
      <c r="K22" s="1">
        <f t="shared" si="5"/>
        <v>0.18237082066869301</v>
      </c>
      <c r="L22" s="1">
        <f t="shared" si="6"/>
        <v>0.89999999999999991</v>
      </c>
      <c r="M22" s="1">
        <f t="shared" si="7"/>
        <v>0.19223572402239389</v>
      </c>
      <c r="N22" s="1">
        <f t="shared" si="8"/>
        <v>4.6817520758792845</v>
      </c>
      <c r="O22" t="s">
        <v>28</v>
      </c>
    </row>
    <row r="23" spans="1:15" x14ac:dyDescent="0.35">
      <c r="A23" s="12">
        <v>13</v>
      </c>
      <c r="B23" s="11" t="s">
        <v>56</v>
      </c>
      <c r="C23" s="10">
        <v>2.1</v>
      </c>
      <c r="D23" s="9" t="s">
        <v>38</v>
      </c>
      <c r="E23" s="8" t="str">
        <f t="shared" si="0"/>
        <v>Significantly Different</v>
      </c>
      <c r="G23">
        <f t="shared" si="1"/>
        <v>2.1</v>
      </c>
      <c r="H23">
        <f t="shared" si="2"/>
        <v>6</v>
      </c>
      <c r="I23" t="str">
        <f t="shared" si="3"/>
        <v>+/-</v>
      </c>
      <c r="J23" t="str">
        <f t="shared" si="4"/>
        <v>0.2</v>
      </c>
      <c r="K23" s="1">
        <f t="shared" si="5"/>
        <v>0.12158054711246201</v>
      </c>
      <c r="L23" s="1">
        <f t="shared" si="6"/>
        <v>1</v>
      </c>
      <c r="M23" s="1">
        <f t="shared" si="7"/>
        <v>0.1359311840425404</v>
      </c>
      <c r="N23" s="1">
        <f t="shared" si="8"/>
        <v>7.3566636459743089</v>
      </c>
      <c r="O23" t="s">
        <v>81</v>
      </c>
    </row>
    <row r="24" spans="1:15" x14ac:dyDescent="0.35">
      <c r="A24" s="12">
        <v>14</v>
      </c>
      <c r="B24" s="11" t="s">
        <v>37</v>
      </c>
      <c r="C24" s="10">
        <v>1.9</v>
      </c>
      <c r="D24" s="9" t="s">
        <v>33</v>
      </c>
      <c r="E24" s="8" t="str">
        <f t="shared" si="0"/>
        <v>Significantly Different</v>
      </c>
      <c r="G24">
        <f t="shared" si="1"/>
        <v>1.9</v>
      </c>
      <c r="H24">
        <f t="shared" si="2"/>
        <v>6</v>
      </c>
      <c r="I24" t="str">
        <f t="shared" si="3"/>
        <v>+/-</v>
      </c>
      <c r="J24" t="str">
        <f t="shared" si="4"/>
        <v>0.1</v>
      </c>
      <c r="K24" s="1">
        <f t="shared" si="5"/>
        <v>6.0790273556231005E-2</v>
      </c>
      <c r="L24" s="1">
        <f t="shared" si="6"/>
        <v>1.2000000000000002</v>
      </c>
      <c r="M24" s="1">
        <f t="shared" si="7"/>
        <v>8.5970429323592404E-2</v>
      </c>
      <c r="N24" s="1">
        <f t="shared" si="8"/>
        <v>13.95828786062245</v>
      </c>
      <c r="O24" t="s">
        <v>64</v>
      </c>
    </row>
    <row r="25" spans="1:15" x14ac:dyDescent="0.35">
      <c r="A25" s="12">
        <v>15</v>
      </c>
      <c r="B25" s="11" t="s">
        <v>73</v>
      </c>
      <c r="C25" s="10">
        <v>1.6</v>
      </c>
      <c r="D25" s="9" t="s">
        <v>38</v>
      </c>
      <c r="E25" s="8" t="str">
        <f t="shared" si="0"/>
        <v>Significantly Different</v>
      </c>
      <c r="G25">
        <f t="shared" si="1"/>
        <v>1.6</v>
      </c>
      <c r="H25">
        <f t="shared" si="2"/>
        <v>6</v>
      </c>
      <c r="I25" t="str">
        <f t="shared" si="3"/>
        <v>+/-</v>
      </c>
      <c r="J25" t="str">
        <f t="shared" si="4"/>
        <v>0.2</v>
      </c>
      <c r="K25" s="1">
        <f t="shared" si="5"/>
        <v>0.12158054711246201</v>
      </c>
      <c r="L25" s="1">
        <f t="shared" si="6"/>
        <v>1.5</v>
      </c>
      <c r="M25" s="1">
        <f t="shared" si="7"/>
        <v>0.1359311840425404</v>
      </c>
      <c r="N25" s="1">
        <f t="shared" si="8"/>
        <v>11.034995468961462</v>
      </c>
      <c r="O25" t="s">
        <v>80</v>
      </c>
    </row>
    <row r="26" spans="1:15" x14ac:dyDescent="0.35">
      <c r="A26" s="12">
        <v>15</v>
      </c>
      <c r="B26" s="11" t="s">
        <v>74</v>
      </c>
      <c r="C26" s="10">
        <v>1.6</v>
      </c>
      <c r="D26" s="9" t="s">
        <v>33</v>
      </c>
      <c r="E26" s="8" t="str">
        <f t="shared" si="0"/>
        <v>Significantly Different</v>
      </c>
      <c r="G26">
        <f t="shared" si="1"/>
        <v>1.6</v>
      </c>
      <c r="H26">
        <f t="shared" si="2"/>
        <v>6</v>
      </c>
      <c r="I26" t="str">
        <f t="shared" si="3"/>
        <v>+/-</v>
      </c>
      <c r="J26" t="str">
        <f t="shared" si="4"/>
        <v>0.1</v>
      </c>
      <c r="K26" s="1">
        <f t="shared" si="5"/>
        <v>6.0790273556231005E-2</v>
      </c>
      <c r="L26" s="1">
        <f t="shared" si="6"/>
        <v>1.5</v>
      </c>
      <c r="M26" s="1">
        <f t="shared" si="7"/>
        <v>8.5970429323592404E-2</v>
      </c>
      <c r="N26" s="1">
        <f t="shared" si="8"/>
        <v>17.44785982577806</v>
      </c>
      <c r="O26" t="s">
        <v>79</v>
      </c>
    </row>
    <row r="27" spans="1:15" x14ac:dyDescent="0.35">
      <c r="A27" s="12">
        <v>17</v>
      </c>
      <c r="B27" s="11" t="s">
        <v>61</v>
      </c>
      <c r="C27" s="10">
        <v>1.4</v>
      </c>
      <c r="D27" s="9" t="s">
        <v>43</v>
      </c>
      <c r="E27" s="8" t="str">
        <f t="shared" si="0"/>
        <v>Significantly Different</v>
      </c>
      <c r="G27">
        <f t="shared" si="1"/>
        <v>1.4</v>
      </c>
      <c r="H27">
        <f t="shared" si="2"/>
        <v>6</v>
      </c>
      <c r="I27" t="str">
        <f t="shared" si="3"/>
        <v>+/-</v>
      </c>
      <c r="J27" t="str">
        <f t="shared" si="4"/>
        <v>0.4</v>
      </c>
      <c r="K27" s="1">
        <f t="shared" si="5"/>
        <v>0.24316109422492402</v>
      </c>
      <c r="L27" s="1">
        <f t="shared" si="6"/>
        <v>1.7000000000000002</v>
      </c>
      <c r="M27" s="1">
        <f t="shared" si="7"/>
        <v>0.25064471888253259</v>
      </c>
      <c r="N27" s="1">
        <f t="shared" si="8"/>
        <v>6.7825087541410518</v>
      </c>
      <c r="O27" t="s">
        <v>77</v>
      </c>
    </row>
    <row r="28" spans="1:15" x14ac:dyDescent="0.35">
      <c r="A28" s="12">
        <v>17</v>
      </c>
      <c r="B28" s="11" t="s">
        <v>52</v>
      </c>
      <c r="C28" s="10">
        <v>1.4</v>
      </c>
      <c r="D28" s="9" t="s">
        <v>27</v>
      </c>
      <c r="E28" s="8" t="str">
        <f t="shared" si="0"/>
        <v>Significantly Different</v>
      </c>
      <c r="G28">
        <f t="shared" si="1"/>
        <v>1.4</v>
      </c>
      <c r="H28">
        <f t="shared" si="2"/>
        <v>6</v>
      </c>
      <c r="I28" t="str">
        <f t="shared" si="3"/>
        <v>+/-</v>
      </c>
      <c r="J28" t="str">
        <f t="shared" si="4"/>
        <v>0.3</v>
      </c>
      <c r="K28" s="1">
        <f t="shared" si="5"/>
        <v>0.18237082066869301</v>
      </c>
      <c r="L28" s="1">
        <f t="shared" si="6"/>
        <v>1.7000000000000002</v>
      </c>
      <c r="M28" s="1">
        <f t="shared" si="7"/>
        <v>0.19223572402239389</v>
      </c>
      <c r="N28" s="1">
        <f t="shared" si="8"/>
        <v>8.843309476660874</v>
      </c>
      <c r="O28" t="s">
        <v>78</v>
      </c>
    </row>
    <row r="29" spans="1:15" x14ac:dyDescent="0.35">
      <c r="A29" s="12">
        <v>17</v>
      </c>
      <c r="B29" s="11" t="s">
        <v>42</v>
      </c>
      <c r="C29" s="10">
        <v>1.4</v>
      </c>
      <c r="D29" s="9" t="s">
        <v>38</v>
      </c>
      <c r="E29" s="8" t="str">
        <f t="shared" si="0"/>
        <v>Significantly Different</v>
      </c>
      <c r="G29">
        <f t="shared" si="1"/>
        <v>1.4</v>
      </c>
      <c r="H29">
        <f t="shared" si="2"/>
        <v>6</v>
      </c>
      <c r="I29" t="str">
        <f t="shared" si="3"/>
        <v>+/-</v>
      </c>
      <c r="J29" t="str">
        <f t="shared" si="4"/>
        <v>0.2</v>
      </c>
      <c r="K29" s="1">
        <f t="shared" si="5"/>
        <v>0.12158054711246201</v>
      </c>
      <c r="L29" s="1">
        <f t="shared" si="6"/>
        <v>1.7000000000000002</v>
      </c>
      <c r="M29" s="1">
        <f t="shared" si="7"/>
        <v>0.1359311840425404</v>
      </c>
      <c r="N29" s="1">
        <f t="shared" si="8"/>
        <v>12.506328198156325</v>
      </c>
      <c r="O29" t="s">
        <v>55</v>
      </c>
    </row>
    <row r="30" spans="1:15" x14ac:dyDescent="0.35">
      <c r="A30" s="12">
        <v>20</v>
      </c>
      <c r="B30" s="11" t="s">
        <v>59</v>
      </c>
      <c r="C30" s="10">
        <v>1.2</v>
      </c>
      <c r="D30" s="9" t="s">
        <v>27</v>
      </c>
      <c r="E30" s="8" t="str">
        <f t="shared" si="0"/>
        <v>Significantly Different</v>
      </c>
      <c r="G30">
        <f t="shared" si="1"/>
        <v>1.2</v>
      </c>
      <c r="H30">
        <f t="shared" si="2"/>
        <v>6</v>
      </c>
      <c r="I30" t="str">
        <f t="shared" si="3"/>
        <v>+/-</v>
      </c>
      <c r="J30" t="str">
        <f t="shared" si="4"/>
        <v>0.3</v>
      </c>
      <c r="K30" s="1">
        <f t="shared" si="5"/>
        <v>0.18237082066869301</v>
      </c>
      <c r="L30" s="1">
        <f t="shared" si="6"/>
        <v>1.9000000000000001</v>
      </c>
      <c r="M30" s="1">
        <f t="shared" si="7"/>
        <v>0.19223572402239389</v>
      </c>
      <c r="N30" s="1">
        <f t="shared" si="8"/>
        <v>9.8836988268562695</v>
      </c>
      <c r="O30" t="s">
        <v>76</v>
      </c>
    </row>
    <row r="31" spans="1:15" x14ac:dyDescent="0.35">
      <c r="A31" s="12">
        <v>20</v>
      </c>
      <c r="B31" s="11" t="s">
        <v>53</v>
      </c>
      <c r="C31" s="10">
        <v>1.2</v>
      </c>
      <c r="D31" s="9" t="s">
        <v>33</v>
      </c>
      <c r="E31" s="8" t="str">
        <f t="shared" si="0"/>
        <v>Significantly Different</v>
      </c>
      <c r="G31">
        <f t="shared" si="1"/>
        <v>1.2</v>
      </c>
      <c r="H31">
        <f t="shared" si="2"/>
        <v>6</v>
      </c>
      <c r="I31" t="str">
        <f t="shared" si="3"/>
        <v>+/-</v>
      </c>
      <c r="J31" t="str">
        <f t="shared" si="4"/>
        <v>0.1</v>
      </c>
      <c r="K31" s="1">
        <f t="shared" si="5"/>
        <v>6.0790273556231005E-2</v>
      </c>
      <c r="L31" s="1">
        <f t="shared" si="6"/>
        <v>1.9000000000000001</v>
      </c>
      <c r="M31" s="1">
        <f t="shared" si="7"/>
        <v>8.5970429323592404E-2</v>
      </c>
      <c r="N31" s="1">
        <f t="shared" si="8"/>
        <v>22.100622445985543</v>
      </c>
      <c r="O31" t="s">
        <v>41</v>
      </c>
    </row>
    <row r="32" spans="1:15" x14ac:dyDescent="0.35">
      <c r="A32" s="12">
        <v>22</v>
      </c>
      <c r="B32" s="11" t="s">
        <v>45</v>
      </c>
      <c r="C32" s="10">
        <v>1.1000000000000001</v>
      </c>
      <c r="D32" s="9" t="s">
        <v>33</v>
      </c>
      <c r="E32" s="8" t="str">
        <f t="shared" si="0"/>
        <v>Significantly Different</v>
      </c>
      <c r="G32">
        <f t="shared" si="1"/>
        <v>1.1000000000000001</v>
      </c>
      <c r="H32">
        <f t="shared" si="2"/>
        <v>6</v>
      </c>
      <c r="I32" t="str">
        <f t="shared" si="3"/>
        <v>+/-</v>
      </c>
      <c r="J32" t="str">
        <f t="shared" si="4"/>
        <v>0.1</v>
      </c>
      <c r="K32" s="1">
        <f t="shared" si="5"/>
        <v>6.0790273556231005E-2</v>
      </c>
      <c r="L32" s="1">
        <f t="shared" si="6"/>
        <v>2</v>
      </c>
      <c r="M32" s="1">
        <f t="shared" si="7"/>
        <v>8.5970429323592404E-2</v>
      </c>
      <c r="N32" s="1">
        <f t="shared" si="8"/>
        <v>23.263813101037414</v>
      </c>
      <c r="O32" t="s">
        <v>70</v>
      </c>
    </row>
    <row r="33" spans="1:15" x14ac:dyDescent="0.35">
      <c r="A33" s="12">
        <v>22</v>
      </c>
      <c r="B33" s="11" t="s">
        <v>29</v>
      </c>
      <c r="C33" s="10">
        <v>1.1000000000000001</v>
      </c>
      <c r="D33" s="9" t="s">
        <v>33</v>
      </c>
      <c r="E33" s="8" t="str">
        <f t="shared" si="0"/>
        <v>Significantly Different</v>
      </c>
      <c r="G33">
        <f t="shared" si="1"/>
        <v>1.1000000000000001</v>
      </c>
      <c r="H33">
        <f t="shared" si="2"/>
        <v>6</v>
      </c>
      <c r="I33" t="str">
        <f t="shared" si="3"/>
        <v>+/-</v>
      </c>
      <c r="J33" t="str">
        <f t="shared" si="4"/>
        <v>0.1</v>
      </c>
      <c r="K33" s="1">
        <f t="shared" si="5"/>
        <v>6.0790273556231005E-2</v>
      </c>
      <c r="L33" s="1">
        <f t="shared" si="6"/>
        <v>2</v>
      </c>
      <c r="M33" s="1">
        <f t="shared" si="7"/>
        <v>8.5970429323592404E-2</v>
      </c>
      <c r="N33" s="1">
        <f t="shared" si="8"/>
        <v>23.263813101037414</v>
      </c>
      <c r="O33" t="s">
        <v>75</v>
      </c>
    </row>
    <row r="34" spans="1:15" x14ac:dyDescent="0.35">
      <c r="A34" s="12">
        <v>24</v>
      </c>
      <c r="B34" s="11" t="s">
        <v>60</v>
      </c>
      <c r="C34" s="10">
        <v>1</v>
      </c>
      <c r="D34" s="9" t="s">
        <v>33</v>
      </c>
      <c r="E34" s="8" t="str">
        <f t="shared" si="0"/>
        <v>Significantly Different</v>
      </c>
      <c r="G34">
        <f t="shared" si="1"/>
        <v>1</v>
      </c>
      <c r="H34">
        <f t="shared" si="2"/>
        <v>6</v>
      </c>
      <c r="I34" t="str">
        <f t="shared" si="3"/>
        <v>+/-</v>
      </c>
      <c r="J34" t="str">
        <f t="shared" si="4"/>
        <v>0.1</v>
      </c>
      <c r="K34" s="1">
        <f t="shared" si="5"/>
        <v>6.0790273556231005E-2</v>
      </c>
      <c r="L34" s="1">
        <f t="shared" si="6"/>
        <v>2.1</v>
      </c>
      <c r="M34" s="1">
        <f t="shared" si="7"/>
        <v>8.5970429323592404E-2</v>
      </c>
      <c r="N34" s="1">
        <f t="shared" si="8"/>
        <v>24.427003756089285</v>
      </c>
      <c r="O34" t="s">
        <v>74</v>
      </c>
    </row>
    <row r="35" spans="1:15" x14ac:dyDescent="0.35">
      <c r="A35" s="12">
        <v>24</v>
      </c>
      <c r="B35" s="11" t="s">
        <v>26</v>
      </c>
      <c r="C35" s="10">
        <v>1</v>
      </c>
      <c r="D35" s="9" t="s">
        <v>43</v>
      </c>
      <c r="E35" s="8" t="str">
        <f t="shared" si="0"/>
        <v>Significantly Different</v>
      </c>
      <c r="G35">
        <f t="shared" si="1"/>
        <v>1</v>
      </c>
      <c r="H35">
        <f t="shared" si="2"/>
        <v>6</v>
      </c>
      <c r="I35" t="str">
        <f t="shared" si="3"/>
        <v>+/-</v>
      </c>
      <c r="J35" t="str">
        <f t="shared" si="4"/>
        <v>0.4</v>
      </c>
      <c r="K35" s="1">
        <f t="shared" si="5"/>
        <v>0.24316109422492402</v>
      </c>
      <c r="L35" s="1">
        <f t="shared" si="6"/>
        <v>2.1</v>
      </c>
      <c r="M35" s="1">
        <f t="shared" si="7"/>
        <v>0.25064471888253259</v>
      </c>
      <c r="N35" s="1">
        <f t="shared" si="8"/>
        <v>8.3783931668801213</v>
      </c>
      <c r="O35" t="s">
        <v>51</v>
      </c>
    </row>
    <row r="36" spans="1:15" x14ac:dyDescent="0.35">
      <c r="A36" s="12">
        <v>26</v>
      </c>
      <c r="B36" s="11" t="s">
        <v>57</v>
      </c>
      <c r="C36" s="10">
        <v>0.8</v>
      </c>
      <c r="D36" s="9" t="s">
        <v>33</v>
      </c>
      <c r="E36" s="8" t="str">
        <f t="shared" si="0"/>
        <v>Significantly Different</v>
      </c>
      <c r="G36">
        <f t="shared" si="1"/>
        <v>0.8</v>
      </c>
      <c r="H36">
        <f t="shared" si="2"/>
        <v>6</v>
      </c>
      <c r="I36" t="str">
        <f t="shared" si="3"/>
        <v>+/-</v>
      </c>
      <c r="J36" t="str">
        <f t="shared" si="4"/>
        <v>0.1</v>
      </c>
      <c r="K36" s="1">
        <f t="shared" si="5"/>
        <v>6.0790273556231005E-2</v>
      </c>
      <c r="L36" s="1">
        <f t="shared" si="6"/>
        <v>2.2999999999999998</v>
      </c>
      <c r="M36" s="1">
        <f t="shared" si="7"/>
        <v>8.5970429323592404E-2</v>
      </c>
      <c r="N36" s="1">
        <f t="shared" si="8"/>
        <v>26.753385066193022</v>
      </c>
      <c r="O36" t="s">
        <v>71</v>
      </c>
    </row>
    <row r="37" spans="1:15" x14ac:dyDescent="0.35">
      <c r="A37" s="12">
        <v>26</v>
      </c>
      <c r="B37" s="11" t="s">
        <v>79</v>
      </c>
      <c r="C37" s="10">
        <v>0.8</v>
      </c>
      <c r="D37" s="9" t="s">
        <v>33</v>
      </c>
      <c r="E37" s="8" t="str">
        <f t="shared" si="0"/>
        <v>Significantly Different</v>
      </c>
      <c r="G37">
        <f t="shared" si="1"/>
        <v>0.8</v>
      </c>
      <c r="H37">
        <f t="shared" si="2"/>
        <v>6</v>
      </c>
      <c r="I37" t="str">
        <f t="shared" si="3"/>
        <v>+/-</v>
      </c>
      <c r="J37" t="str">
        <f t="shared" si="4"/>
        <v>0.1</v>
      </c>
      <c r="K37" s="1">
        <f t="shared" si="5"/>
        <v>6.0790273556231005E-2</v>
      </c>
      <c r="L37" s="1">
        <f t="shared" si="6"/>
        <v>2.2999999999999998</v>
      </c>
      <c r="M37" s="1">
        <f t="shared" si="7"/>
        <v>8.5970429323592404E-2</v>
      </c>
      <c r="N37" s="1">
        <f t="shared" si="8"/>
        <v>26.753385066193022</v>
      </c>
      <c r="O37" t="s">
        <v>69</v>
      </c>
    </row>
    <row r="38" spans="1:15" x14ac:dyDescent="0.35">
      <c r="A38" s="12">
        <v>26</v>
      </c>
      <c r="B38" s="11" t="s">
        <v>55</v>
      </c>
      <c r="C38" s="10">
        <v>0.8</v>
      </c>
      <c r="D38" s="9" t="s">
        <v>33</v>
      </c>
      <c r="E38" s="8" t="str">
        <f t="shared" si="0"/>
        <v>Significantly Different</v>
      </c>
      <c r="G38">
        <f t="shared" si="1"/>
        <v>0.8</v>
      </c>
      <c r="H38">
        <f t="shared" si="2"/>
        <v>6</v>
      </c>
      <c r="I38" t="str">
        <f t="shared" si="3"/>
        <v>+/-</v>
      </c>
      <c r="J38" t="str">
        <f t="shared" si="4"/>
        <v>0.1</v>
      </c>
      <c r="K38" s="1">
        <f t="shared" si="5"/>
        <v>6.0790273556231005E-2</v>
      </c>
      <c r="L38" s="1">
        <f t="shared" si="6"/>
        <v>2.2999999999999998</v>
      </c>
      <c r="M38" s="1">
        <f t="shared" si="7"/>
        <v>8.5970429323592404E-2</v>
      </c>
      <c r="N38" s="1">
        <f t="shared" si="8"/>
        <v>26.753385066193022</v>
      </c>
      <c r="O38" t="s">
        <v>68</v>
      </c>
    </row>
    <row r="39" spans="1:15" x14ac:dyDescent="0.35">
      <c r="A39" s="12">
        <v>26</v>
      </c>
      <c r="B39" s="11" t="s">
        <v>75</v>
      </c>
      <c r="C39" s="10">
        <v>0.8</v>
      </c>
      <c r="D39" s="9" t="s">
        <v>33</v>
      </c>
      <c r="E39" s="8" t="str">
        <f t="shared" si="0"/>
        <v>Significantly Different</v>
      </c>
      <c r="G39">
        <f t="shared" si="1"/>
        <v>0.8</v>
      </c>
      <c r="H39">
        <f t="shared" si="2"/>
        <v>6</v>
      </c>
      <c r="I39" t="str">
        <f t="shared" si="3"/>
        <v>+/-</v>
      </c>
      <c r="J39" t="str">
        <f t="shared" si="4"/>
        <v>0.1</v>
      </c>
      <c r="K39" s="1">
        <f t="shared" si="5"/>
        <v>6.0790273556231005E-2</v>
      </c>
      <c r="L39" s="1">
        <f t="shared" si="6"/>
        <v>2.2999999999999998</v>
      </c>
      <c r="M39" s="1">
        <f t="shared" si="7"/>
        <v>8.5970429323592404E-2</v>
      </c>
      <c r="N39" s="1">
        <f t="shared" si="8"/>
        <v>26.753385066193022</v>
      </c>
      <c r="O39" t="s">
        <v>44</v>
      </c>
    </row>
    <row r="40" spans="1:15" x14ac:dyDescent="0.35">
      <c r="A40" s="12">
        <v>26</v>
      </c>
      <c r="B40" s="11" t="s">
        <v>71</v>
      </c>
      <c r="C40" s="10">
        <v>0.8</v>
      </c>
      <c r="D40" s="9" t="s">
        <v>33</v>
      </c>
      <c r="E40" s="8" t="str">
        <f t="shared" si="0"/>
        <v>Significantly Different</v>
      </c>
      <c r="G40">
        <f t="shared" si="1"/>
        <v>0.8</v>
      </c>
      <c r="H40">
        <f t="shared" si="2"/>
        <v>6</v>
      </c>
      <c r="I40" t="str">
        <f t="shared" si="3"/>
        <v>+/-</v>
      </c>
      <c r="J40" t="str">
        <f t="shared" si="4"/>
        <v>0.1</v>
      </c>
      <c r="K40" s="1">
        <f t="shared" si="5"/>
        <v>6.0790273556231005E-2</v>
      </c>
      <c r="L40" s="1">
        <f t="shared" si="6"/>
        <v>2.2999999999999998</v>
      </c>
      <c r="M40" s="1">
        <f t="shared" si="7"/>
        <v>8.5970429323592404E-2</v>
      </c>
      <c r="N40" s="1">
        <f t="shared" si="8"/>
        <v>26.753385066193022</v>
      </c>
      <c r="O40" t="s">
        <v>66</v>
      </c>
    </row>
    <row r="41" spans="1:15" x14ac:dyDescent="0.35">
      <c r="A41" s="12">
        <v>26</v>
      </c>
      <c r="B41" s="11" t="s">
        <v>39</v>
      </c>
      <c r="C41" s="10">
        <v>0.8</v>
      </c>
      <c r="D41" s="9" t="s">
        <v>33</v>
      </c>
      <c r="E41" s="8" t="str">
        <f t="shared" si="0"/>
        <v>Significantly Different</v>
      </c>
      <c r="G41">
        <f t="shared" si="1"/>
        <v>0.8</v>
      </c>
      <c r="H41">
        <f t="shared" si="2"/>
        <v>6</v>
      </c>
      <c r="I41" t="str">
        <f t="shared" si="3"/>
        <v>+/-</v>
      </c>
      <c r="J41" t="str">
        <f t="shared" si="4"/>
        <v>0.1</v>
      </c>
      <c r="K41" s="1">
        <f t="shared" si="5"/>
        <v>6.0790273556231005E-2</v>
      </c>
      <c r="L41" s="1">
        <f t="shared" si="6"/>
        <v>2.2999999999999998</v>
      </c>
      <c r="M41" s="1">
        <f t="shared" si="7"/>
        <v>8.5970429323592404E-2</v>
      </c>
      <c r="N41" s="1">
        <f t="shared" si="8"/>
        <v>26.753385066193022</v>
      </c>
      <c r="O41" t="s">
        <v>47</v>
      </c>
    </row>
    <row r="42" spans="1:15" x14ac:dyDescent="0.35">
      <c r="A42" s="12">
        <v>32</v>
      </c>
      <c r="B42" s="11" t="s">
        <v>80</v>
      </c>
      <c r="C42" s="10">
        <v>0.7</v>
      </c>
      <c r="D42" s="9" t="s">
        <v>33</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0.7</v>
      </c>
      <c r="H42">
        <f t="shared" ref="H42:H62" si="11">LEN(TRIM(D42))</f>
        <v>6</v>
      </c>
      <c r="I42" t="str">
        <f t="shared" ref="I42:I73" si="12">IF(H42&gt;=3,MID(TRIM(D42),1,3),"NO")</f>
        <v>+/-</v>
      </c>
      <c r="J42" t="str">
        <f t="shared" ref="J42:J73" si="13">IF(TRIM(I42)="+/-",MID(TRIM(D42),4,H42-3),D42)</f>
        <v>0.1</v>
      </c>
      <c r="K42" s="1">
        <f t="shared" ref="K42:K73" si="14">IF(TRIM(J42)="*****",0,IF(ISERROR(VALUE(J42)),"NA",VALUE(J42/$I$4)))</f>
        <v>6.0790273556231005E-2</v>
      </c>
      <c r="L42" s="1">
        <f t="shared" ref="L42:L62" si="15">IF(AND(ISNUMBER(G42),ISNUMBER($I$6)),$I$6-G42,"N/A")</f>
        <v>2.4000000000000004</v>
      </c>
      <c r="M42" s="1">
        <f t="shared" ref="M42:M62" si="16">IF(AND(ISNUMBER(K42),ISNUMBER($I$7)),SQRT(K42^2+($I$7)^2),"N/A")</f>
        <v>8.5970429323592404E-2</v>
      </c>
      <c r="N42" s="1">
        <f t="shared" ref="N42:N73" si="17">IF(AND(ISNUMBER(L42),ISNUMBER(M42),M42&lt;&gt;0),L42/M42,"NA")</f>
        <v>27.9165757212449</v>
      </c>
      <c r="O42" t="s">
        <v>36</v>
      </c>
    </row>
    <row r="43" spans="1:15" x14ac:dyDescent="0.35">
      <c r="A43" s="12">
        <v>32</v>
      </c>
      <c r="B43" s="11" t="s">
        <v>36</v>
      </c>
      <c r="C43" s="10">
        <v>0.7</v>
      </c>
      <c r="D43" s="9" t="s">
        <v>38</v>
      </c>
      <c r="E43" s="8" t="str">
        <f t="shared" si="9"/>
        <v>Significantly Different</v>
      </c>
      <c r="G43">
        <f t="shared" si="10"/>
        <v>0.7</v>
      </c>
      <c r="H43">
        <f t="shared" si="11"/>
        <v>6</v>
      </c>
      <c r="I43" t="str">
        <f t="shared" si="12"/>
        <v>+/-</v>
      </c>
      <c r="J43" t="str">
        <f t="shared" si="13"/>
        <v>0.2</v>
      </c>
      <c r="K43" s="1">
        <f t="shared" si="14"/>
        <v>0.12158054711246201</v>
      </c>
      <c r="L43" s="1">
        <f t="shared" si="15"/>
        <v>2.4000000000000004</v>
      </c>
      <c r="M43" s="1">
        <f t="shared" si="16"/>
        <v>0.1359311840425404</v>
      </c>
      <c r="N43" s="1">
        <f t="shared" si="17"/>
        <v>17.655992750338342</v>
      </c>
      <c r="O43" t="s">
        <v>49</v>
      </c>
    </row>
    <row r="44" spans="1:15" x14ac:dyDescent="0.35">
      <c r="A44" s="12">
        <v>34</v>
      </c>
      <c r="B44" s="11" t="s">
        <v>81</v>
      </c>
      <c r="C44" s="10">
        <v>0.6</v>
      </c>
      <c r="D44" s="9" t="s">
        <v>33</v>
      </c>
      <c r="E44" s="8" t="str">
        <f t="shared" si="9"/>
        <v>Significantly Different</v>
      </c>
      <c r="G44">
        <f t="shared" si="10"/>
        <v>0.6</v>
      </c>
      <c r="H44">
        <f t="shared" si="11"/>
        <v>6</v>
      </c>
      <c r="I44" t="str">
        <f t="shared" si="12"/>
        <v>+/-</v>
      </c>
      <c r="J44" t="str">
        <f t="shared" si="13"/>
        <v>0.1</v>
      </c>
      <c r="K44" s="1">
        <f t="shared" si="14"/>
        <v>6.0790273556231005E-2</v>
      </c>
      <c r="L44" s="1">
        <f t="shared" si="15"/>
        <v>2.5</v>
      </c>
      <c r="M44" s="1">
        <f t="shared" si="16"/>
        <v>8.5970429323592404E-2</v>
      </c>
      <c r="N44" s="1">
        <f t="shared" si="17"/>
        <v>29.079766376296767</v>
      </c>
      <c r="O44" t="s">
        <v>63</v>
      </c>
    </row>
    <row r="45" spans="1:15" x14ac:dyDescent="0.35">
      <c r="A45" s="12">
        <v>34</v>
      </c>
      <c r="B45" s="11" t="s">
        <v>40</v>
      </c>
      <c r="C45" s="10">
        <v>0.6</v>
      </c>
      <c r="D45" s="9" t="s">
        <v>27</v>
      </c>
      <c r="E45" s="8" t="str">
        <f t="shared" si="9"/>
        <v>Significantly Different</v>
      </c>
      <c r="G45">
        <f t="shared" si="10"/>
        <v>0.6</v>
      </c>
      <c r="H45">
        <f t="shared" si="11"/>
        <v>6</v>
      </c>
      <c r="I45" t="str">
        <f t="shared" si="12"/>
        <v>+/-</v>
      </c>
      <c r="J45" t="str">
        <f t="shared" si="13"/>
        <v>0.3</v>
      </c>
      <c r="K45" s="1">
        <f t="shared" si="14"/>
        <v>0.18237082066869301</v>
      </c>
      <c r="L45" s="1">
        <f t="shared" si="15"/>
        <v>2.5</v>
      </c>
      <c r="M45" s="1">
        <f t="shared" si="16"/>
        <v>0.19223572402239389</v>
      </c>
      <c r="N45" s="1">
        <f t="shared" si="17"/>
        <v>13.00486687744246</v>
      </c>
      <c r="O45" t="s">
        <v>62</v>
      </c>
    </row>
    <row r="46" spans="1:15" x14ac:dyDescent="0.35">
      <c r="A46" s="12">
        <v>34</v>
      </c>
      <c r="B46" s="11" t="s">
        <v>32</v>
      </c>
      <c r="C46" s="10">
        <v>0.6</v>
      </c>
      <c r="D46" s="9" t="s">
        <v>38</v>
      </c>
      <c r="E46" s="8" t="str">
        <f t="shared" si="9"/>
        <v>Significantly Different</v>
      </c>
      <c r="G46">
        <f t="shared" si="10"/>
        <v>0.6</v>
      </c>
      <c r="H46">
        <f t="shared" si="11"/>
        <v>6</v>
      </c>
      <c r="I46" t="str">
        <f t="shared" si="12"/>
        <v>+/-</v>
      </c>
      <c r="J46" t="str">
        <f t="shared" si="13"/>
        <v>0.2</v>
      </c>
      <c r="K46" s="1">
        <f t="shared" si="14"/>
        <v>0.12158054711246201</v>
      </c>
      <c r="L46" s="1">
        <f t="shared" si="15"/>
        <v>2.5</v>
      </c>
      <c r="M46" s="1">
        <f t="shared" si="16"/>
        <v>0.1359311840425404</v>
      </c>
      <c r="N46" s="1">
        <f t="shared" si="17"/>
        <v>18.39165911493577</v>
      </c>
      <c r="O46" t="s">
        <v>60</v>
      </c>
    </row>
    <row r="47" spans="1:15" x14ac:dyDescent="0.35">
      <c r="A47" s="12">
        <v>37</v>
      </c>
      <c r="B47" s="11" t="s">
        <v>77</v>
      </c>
      <c r="C47" s="10">
        <v>0.5</v>
      </c>
      <c r="D47" s="9" t="s">
        <v>33</v>
      </c>
      <c r="E47" s="8" t="str">
        <f t="shared" si="9"/>
        <v>Significantly Different</v>
      </c>
      <c r="G47">
        <f t="shared" si="10"/>
        <v>0.5</v>
      </c>
      <c r="H47">
        <f t="shared" si="11"/>
        <v>6</v>
      </c>
      <c r="I47" t="str">
        <f t="shared" si="12"/>
        <v>+/-</v>
      </c>
      <c r="J47" t="str">
        <f t="shared" si="13"/>
        <v>0.1</v>
      </c>
      <c r="K47" s="1">
        <f t="shared" si="14"/>
        <v>6.0790273556231005E-2</v>
      </c>
      <c r="L47" s="1">
        <f t="shared" si="15"/>
        <v>2.6</v>
      </c>
      <c r="M47" s="1">
        <f t="shared" si="16"/>
        <v>8.5970429323592404E-2</v>
      </c>
      <c r="N47" s="1">
        <f t="shared" si="17"/>
        <v>30.242957031348638</v>
      </c>
      <c r="O47" t="s">
        <v>58</v>
      </c>
    </row>
    <row r="48" spans="1:15" x14ac:dyDescent="0.35">
      <c r="A48" s="12">
        <v>37</v>
      </c>
      <c r="B48" s="11" t="s">
        <v>78</v>
      </c>
      <c r="C48" s="10">
        <v>0.5</v>
      </c>
      <c r="D48" s="9" t="s">
        <v>33</v>
      </c>
      <c r="E48" s="8" t="str">
        <f t="shared" si="9"/>
        <v>Significantly Different</v>
      </c>
      <c r="G48">
        <f t="shared" si="10"/>
        <v>0.5</v>
      </c>
      <c r="H48">
        <f t="shared" si="11"/>
        <v>6</v>
      </c>
      <c r="I48" t="str">
        <f t="shared" si="12"/>
        <v>+/-</v>
      </c>
      <c r="J48" t="str">
        <f t="shared" si="13"/>
        <v>0.1</v>
      </c>
      <c r="K48" s="1">
        <f t="shared" si="14"/>
        <v>6.0790273556231005E-2</v>
      </c>
      <c r="L48" s="1">
        <f t="shared" si="15"/>
        <v>2.6</v>
      </c>
      <c r="M48" s="1">
        <f t="shared" si="16"/>
        <v>8.5970429323592404E-2</v>
      </c>
      <c r="N48" s="1">
        <f t="shared" si="17"/>
        <v>30.242957031348638</v>
      </c>
      <c r="O48" t="s">
        <v>56</v>
      </c>
    </row>
    <row r="49" spans="1:15" x14ac:dyDescent="0.35">
      <c r="A49" s="12">
        <v>37</v>
      </c>
      <c r="B49" s="11" t="s">
        <v>76</v>
      </c>
      <c r="C49" s="10">
        <v>0.5</v>
      </c>
      <c r="D49" s="9" t="s">
        <v>38</v>
      </c>
      <c r="E49" s="8" t="str">
        <f t="shared" si="9"/>
        <v>Significantly Different</v>
      </c>
      <c r="G49">
        <f t="shared" si="10"/>
        <v>0.5</v>
      </c>
      <c r="H49">
        <f t="shared" si="11"/>
        <v>6</v>
      </c>
      <c r="I49" t="str">
        <f t="shared" si="12"/>
        <v>+/-</v>
      </c>
      <c r="J49" t="str">
        <f t="shared" si="13"/>
        <v>0.2</v>
      </c>
      <c r="K49" s="1">
        <f t="shared" si="14"/>
        <v>0.12158054711246201</v>
      </c>
      <c r="L49" s="1">
        <f t="shared" si="15"/>
        <v>2.6</v>
      </c>
      <c r="M49" s="1">
        <f t="shared" si="16"/>
        <v>0.1359311840425404</v>
      </c>
      <c r="N49" s="1">
        <f t="shared" si="17"/>
        <v>19.127325479533202</v>
      </c>
      <c r="O49" t="s">
        <v>54</v>
      </c>
    </row>
    <row r="50" spans="1:15" x14ac:dyDescent="0.35">
      <c r="A50" s="12">
        <v>37</v>
      </c>
      <c r="B50" s="11" t="s">
        <v>69</v>
      </c>
      <c r="C50" s="10">
        <v>0.5</v>
      </c>
      <c r="D50" s="9" t="s">
        <v>38</v>
      </c>
      <c r="E50" s="8" t="str">
        <f t="shared" si="9"/>
        <v>Significantly Different</v>
      </c>
      <c r="G50">
        <f t="shared" si="10"/>
        <v>0.5</v>
      </c>
      <c r="H50">
        <f t="shared" si="11"/>
        <v>6</v>
      </c>
      <c r="I50" t="str">
        <f t="shared" si="12"/>
        <v>+/-</v>
      </c>
      <c r="J50" t="str">
        <f t="shared" si="13"/>
        <v>0.2</v>
      </c>
      <c r="K50" s="1">
        <f t="shared" si="14"/>
        <v>0.12158054711246201</v>
      </c>
      <c r="L50" s="1">
        <f t="shared" si="15"/>
        <v>2.6</v>
      </c>
      <c r="M50" s="1">
        <f t="shared" si="16"/>
        <v>0.1359311840425404</v>
      </c>
      <c r="N50" s="1">
        <f t="shared" si="17"/>
        <v>19.127325479533202</v>
      </c>
      <c r="O50" t="s">
        <v>52</v>
      </c>
    </row>
    <row r="51" spans="1:15" x14ac:dyDescent="0.35">
      <c r="A51" s="12">
        <v>37</v>
      </c>
      <c r="B51" s="11" t="s">
        <v>63</v>
      </c>
      <c r="C51" s="10">
        <v>0.5</v>
      </c>
      <c r="D51" s="9" t="s">
        <v>33</v>
      </c>
      <c r="E51" s="8" t="str">
        <f t="shared" si="9"/>
        <v>Significantly Different</v>
      </c>
      <c r="G51">
        <f t="shared" si="10"/>
        <v>0.5</v>
      </c>
      <c r="H51">
        <f t="shared" si="11"/>
        <v>6</v>
      </c>
      <c r="I51" t="str">
        <f t="shared" si="12"/>
        <v>+/-</v>
      </c>
      <c r="J51" t="str">
        <f t="shared" si="13"/>
        <v>0.1</v>
      </c>
      <c r="K51" s="1">
        <f t="shared" si="14"/>
        <v>6.0790273556231005E-2</v>
      </c>
      <c r="L51" s="1">
        <f t="shared" si="15"/>
        <v>2.6</v>
      </c>
      <c r="M51" s="1">
        <f t="shared" si="16"/>
        <v>8.5970429323592404E-2</v>
      </c>
      <c r="N51" s="1">
        <f t="shared" si="17"/>
        <v>30.242957031348638</v>
      </c>
      <c r="O51" t="s">
        <v>50</v>
      </c>
    </row>
    <row r="52" spans="1:15" x14ac:dyDescent="0.35">
      <c r="A52" s="12">
        <v>37</v>
      </c>
      <c r="B52" s="11" t="s">
        <v>48</v>
      </c>
      <c r="C52" s="10">
        <v>0.5</v>
      </c>
      <c r="D52" s="9" t="s">
        <v>38</v>
      </c>
      <c r="E52" s="8" t="str">
        <f t="shared" si="9"/>
        <v>Significantly Different</v>
      </c>
      <c r="G52">
        <f t="shared" si="10"/>
        <v>0.5</v>
      </c>
      <c r="H52">
        <f t="shared" si="11"/>
        <v>6</v>
      </c>
      <c r="I52" t="str">
        <f t="shared" si="12"/>
        <v>+/-</v>
      </c>
      <c r="J52" t="str">
        <f t="shared" si="13"/>
        <v>0.2</v>
      </c>
      <c r="K52" s="1">
        <f t="shared" si="14"/>
        <v>0.12158054711246201</v>
      </c>
      <c r="L52" s="1">
        <f t="shared" si="15"/>
        <v>2.6</v>
      </c>
      <c r="M52" s="1">
        <f t="shared" si="16"/>
        <v>0.1359311840425404</v>
      </c>
      <c r="N52" s="1">
        <f t="shared" si="17"/>
        <v>19.127325479533202</v>
      </c>
      <c r="O52" t="s">
        <v>48</v>
      </c>
    </row>
    <row r="53" spans="1:15" x14ac:dyDescent="0.35">
      <c r="A53" s="12">
        <v>43</v>
      </c>
      <c r="B53" s="11" t="s">
        <v>68</v>
      </c>
      <c r="C53" s="10">
        <v>0.4</v>
      </c>
      <c r="D53" s="9" t="s">
        <v>38</v>
      </c>
      <c r="E53" s="8" t="str">
        <f t="shared" si="9"/>
        <v>Significantly Different</v>
      </c>
      <c r="G53">
        <f t="shared" si="10"/>
        <v>0.4</v>
      </c>
      <c r="H53">
        <f t="shared" si="11"/>
        <v>6</v>
      </c>
      <c r="I53" t="str">
        <f t="shared" si="12"/>
        <v>+/-</v>
      </c>
      <c r="J53" t="str">
        <f t="shared" si="13"/>
        <v>0.2</v>
      </c>
      <c r="K53" s="1">
        <f t="shared" si="14"/>
        <v>0.12158054711246201</v>
      </c>
      <c r="L53" s="1">
        <f t="shared" si="15"/>
        <v>2.7</v>
      </c>
      <c r="M53" s="1">
        <f t="shared" si="16"/>
        <v>0.1359311840425404</v>
      </c>
      <c r="N53" s="1">
        <f t="shared" si="17"/>
        <v>19.862991844130633</v>
      </c>
      <c r="O53" t="s">
        <v>46</v>
      </c>
    </row>
    <row r="54" spans="1:15" x14ac:dyDescent="0.35">
      <c r="A54" s="12">
        <v>43</v>
      </c>
      <c r="B54" s="11" t="s">
        <v>50</v>
      </c>
      <c r="C54" s="10">
        <v>0.4</v>
      </c>
      <c r="D54" s="9" t="s">
        <v>33</v>
      </c>
      <c r="E54" s="8" t="str">
        <f t="shared" si="9"/>
        <v>Significantly Different</v>
      </c>
      <c r="G54">
        <f t="shared" si="10"/>
        <v>0.4</v>
      </c>
      <c r="H54">
        <f t="shared" si="11"/>
        <v>6</v>
      </c>
      <c r="I54" t="str">
        <f t="shared" si="12"/>
        <v>+/-</v>
      </c>
      <c r="J54" t="str">
        <f t="shared" si="13"/>
        <v>0.1</v>
      </c>
      <c r="K54" s="1">
        <f t="shared" si="14"/>
        <v>6.0790273556231005E-2</v>
      </c>
      <c r="L54" s="1">
        <f t="shared" si="15"/>
        <v>2.7</v>
      </c>
      <c r="M54" s="1">
        <f t="shared" si="16"/>
        <v>8.5970429323592404E-2</v>
      </c>
      <c r="N54" s="1">
        <f t="shared" si="17"/>
        <v>31.406147686400512</v>
      </c>
      <c r="O54" t="s">
        <v>39</v>
      </c>
    </row>
    <row r="55" spans="1:15" x14ac:dyDescent="0.35">
      <c r="A55" s="12">
        <v>43</v>
      </c>
      <c r="B55" s="11" t="s">
        <v>46</v>
      </c>
      <c r="C55" s="10">
        <v>0.4</v>
      </c>
      <c r="D55" s="9" t="s">
        <v>33</v>
      </c>
      <c r="E55" s="8" t="str">
        <f t="shared" si="9"/>
        <v>Significantly Different</v>
      </c>
      <c r="G55">
        <f t="shared" si="10"/>
        <v>0.4</v>
      </c>
      <c r="H55">
        <f t="shared" si="11"/>
        <v>6</v>
      </c>
      <c r="I55" t="str">
        <f t="shared" si="12"/>
        <v>+/-</v>
      </c>
      <c r="J55" t="str">
        <f t="shared" si="13"/>
        <v>0.1</v>
      </c>
      <c r="K55" s="1">
        <f t="shared" si="14"/>
        <v>6.0790273556231005E-2</v>
      </c>
      <c r="L55" s="1">
        <f t="shared" si="15"/>
        <v>2.7</v>
      </c>
      <c r="M55" s="1">
        <f t="shared" si="16"/>
        <v>8.5970429323592404E-2</v>
      </c>
      <c r="N55" s="1">
        <f t="shared" si="17"/>
        <v>31.406147686400512</v>
      </c>
      <c r="O55" t="s">
        <v>42</v>
      </c>
    </row>
    <row r="56" spans="1:15" x14ac:dyDescent="0.35">
      <c r="A56" s="12">
        <v>46</v>
      </c>
      <c r="B56" s="11" t="s">
        <v>67</v>
      </c>
      <c r="C56" s="10">
        <v>0.3</v>
      </c>
      <c r="D56" s="9" t="s">
        <v>33</v>
      </c>
      <c r="E56" s="8" t="str">
        <f t="shared" si="9"/>
        <v>Significantly Different</v>
      </c>
      <c r="G56">
        <f t="shared" si="10"/>
        <v>0.3</v>
      </c>
      <c r="H56">
        <f t="shared" si="11"/>
        <v>6</v>
      </c>
      <c r="I56" t="str">
        <f t="shared" si="12"/>
        <v>+/-</v>
      </c>
      <c r="J56" t="str">
        <f t="shared" si="13"/>
        <v>0.1</v>
      </c>
      <c r="K56" s="1">
        <f t="shared" si="14"/>
        <v>6.0790273556231005E-2</v>
      </c>
      <c r="L56" s="1">
        <f t="shared" si="15"/>
        <v>2.8000000000000003</v>
      </c>
      <c r="M56" s="1">
        <f t="shared" si="16"/>
        <v>8.5970429323592404E-2</v>
      </c>
      <c r="N56" s="1">
        <f t="shared" si="17"/>
        <v>32.569338341452379</v>
      </c>
      <c r="O56" t="s">
        <v>40</v>
      </c>
    </row>
    <row r="57" spans="1:15" x14ac:dyDescent="0.35">
      <c r="A57" s="12">
        <v>46</v>
      </c>
      <c r="B57" s="11" t="s">
        <v>72</v>
      </c>
      <c r="C57" s="10">
        <v>0.3</v>
      </c>
      <c r="D57" s="9" t="s">
        <v>33</v>
      </c>
      <c r="E57" s="8" t="str">
        <f t="shared" si="9"/>
        <v>Significantly Different</v>
      </c>
      <c r="G57">
        <f t="shared" si="10"/>
        <v>0.3</v>
      </c>
      <c r="H57">
        <f t="shared" si="11"/>
        <v>6</v>
      </c>
      <c r="I57" t="str">
        <f t="shared" si="12"/>
        <v>+/-</v>
      </c>
      <c r="J57" t="str">
        <f t="shared" si="13"/>
        <v>0.1</v>
      </c>
      <c r="K57" s="1">
        <f t="shared" si="14"/>
        <v>6.0790273556231005E-2</v>
      </c>
      <c r="L57" s="1">
        <f t="shared" si="15"/>
        <v>2.8000000000000003</v>
      </c>
      <c r="M57" s="1">
        <f t="shared" si="16"/>
        <v>8.5970429323592404E-2</v>
      </c>
      <c r="N57" s="1">
        <f t="shared" si="17"/>
        <v>32.569338341452379</v>
      </c>
      <c r="O57" t="s">
        <v>37</v>
      </c>
    </row>
    <row r="58" spans="1:15" x14ac:dyDescent="0.35">
      <c r="A58" s="12">
        <v>46</v>
      </c>
      <c r="B58" s="11" t="s">
        <v>51</v>
      </c>
      <c r="C58" s="10">
        <v>0.3</v>
      </c>
      <c r="D58" s="9" t="s">
        <v>33</v>
      </c>
      <c r="E58" s="8" t="str">
        <f t="shared" si="9"/>
        <v>Significantly Different</v>
      </c>
      <c r="G58">
        <f t="shared" si="10"/>
        <v>0.3</v>
      </c>
      <c r="H58">
        <f t="shared" si="11"/>
        <v>6</v>
      </c>
      <c r="I58" t="str">
        <f t="shared" si="12"/>
        <v>+/-</v>
      </c>
      <c r="J58" t="str">
        <f t="shared" si="13"/>
        <v>0.1</v>
      </c>
      <c r="K58" s="1">
        <f t="shared" si="14"/>
        <v>6.0790273556231005E-2</v>
      </c>
      <c r="L58" s="1">
        <f t="shared" si="15"/>
        <v>2.8000000000000003</v>
      </c>
      <c r="M58" s="1">
        <f t="shared" si="16"/>
        <v>8.5970429323592404E-2</v>
      </c>
      <c r="N58" s="1">
        <f t="shared" si="17"/>
        <v>32.569338341452379</v>
      </c>
      <c r="O58" t="s">
        <v>35</v>
      </c>
    </row>
    <row r="59" spans="1:15" x14ac:dyDescent="0.35">
      <c r="A59" s="12">
        <v>46</v>
      </c>
      <c r="B59" s="11" t="s">
        <v>66</v>
      </c>
      <c r="C59" s="10">
        <v>0.3</v>
      </c>
      <c r="D59" s="9" t="s">
        <v>33</v>
      </c>
      <c r="E59" s="8" t="str">
        <f t="shared" si="9"/>
        <v>Significantly Different</v>
      </c>
      <c r="G59">
        <f t="shared" si="10"/>
        <v>0.3</v>
      </c>
      <c r="H59">
        <f t="shared" si="11"/>
        <v>6</v>
      </c>
      <c r="I59" t="str">
        <f t="shared" si="12"/>
        <v>+/-</v>
      </c>
      <c r="J59" t="str">
        <f t="shared" si="13"/>
        <v>0.1</v>
      </c>
      <c r="K59" s="1">
        <f t="shared" si="14"/>
        <v>6.0790273556231005E-2</v>
      </c>
      <c r="L59" s="1">
        <f t="shared" si="15"/>
        <v>2.8000000000000003</v>
      </c>
      <c r="M59" s="1">
        <f t="shared" si="16"/>
        <v>8.5970429323592404E-2</v>
      </c>
      <c r="N59" s="1">
        <f t="shared" si="17"/>
        <v>32.569338341452379</v>
      </c>
      <c r="O59" t="s">
        <v>32</v>
      </c>
    </row>
    <row r="60" spans="1:15" x14ac:dyDescent="0.35">
      <c r="A60" s="12">
        <v>46</v>
      </c>
      <c r="B60" s="11" t="s">
        <v>62</v>
      </c>
      <c r="C60" s="10">
        <v>0.3</v>
      </c>
      <c r="D60" s="9" t="s">
        <v>38</v>
      </c>
      <c r="E60" s="8" t="str">
        <f t="shared" si="9"/>
        <v>Significantly Different</v>
      </c>
      <c r="G60">
        <f t="shared" si="10"/>
        <v>0.3</v>
      </c>
      <c r="H60">
        <f t="shared" si="11"/>
        <v>6</v>
      </c>
      <c r="I60" t="str">
        <f t="shared" si="12"/>
        <v>+/-</v>
      </c>
      <c r="J60" t="str">
        <f t="shared" si="13"/>
        <v>0.2</v>
      </c>
      <c r="K60" s="1">
        <f t="shared" si="14"/>
        <v>0.12158054711246201</v>
      </c>
      <c r="L60" s="1">
        <f t="shared" si="15"/>
        <v>2.8000000000000003</v>
      </c>
      <c r="M60" s="1">
        <f t="shared" si="16"/>
        <v>0.1359311840425404</v>
      </c>
      <c r="N60" s="1">
        <f t="shared" si="17"/>
        <v>20.598658208728065</v>
      </c>
      <c r="O60" t="s">
        <v>29</v>
      </c>
    </row>
    <row r="61" spans="1:15" x14ac:dyDescent="0.35">
      <c r="A61" s="12">
        <v>46</v>
      </c>
      <c r="B61" s="11" t="s">
        <v>58</v>
      </c>
      <c r="C61" s="10">
        <v>0.3</v>
      </c>
      <c r="D61" s="9" t="s">
        <v>33</v>
      </c>
      <c r="E61" s="8" t="str">
        <f t="shared" si="9"/>
        <v>Significantly Different</v>
      </c>
      <c r="G61">
        <f t="shared" si="10"/>
        <v>0.3</v>
      </c>
      <c r="H61">
        <f t="shared" si="11"/>
        <v>6</v>
      </c>
      <c r="I61" t="str">
        <f t="shared" si="12"/>
        <v>+/-</v>
      </c>
      <c r="J61" t="str">
        <f t="shared" si="13"/>
        <v>0.1</v>
      </c>
      <c r="K61" s="1">
        <f t="shared" si="14"/>
        <v>6.0790273556231005E-2</v>
      </c>
      <c r="L61" s="1">
        <f t="shared" si="15"/>
        <v>2.8000000000000003</v>
      </c>
      <c r="M61" s="1">
        <f t="shared" si="16"/>
        <v>8.5970429323592404E-2</v>
      </c>
      <c r="N61" s="1">
        <f t="shared" si="17"/>
        <v>32.569338341452379</v>
      </c>
      <c r="O61" t="s">
        <v>26</v>
      </c>
    </row>
    <row r="62" spans="1:15" ht="15" thickBot="1" x14ac:dyDescent="0.4">
      <c r="A62" s="7"/>
      <c r="B62" s="6" t="s">
        <v>24</v>
      </c>
      <c r="C62" s="5">
        <v>0.7</v>
      </c>
      <c r="D62" s="4" t="s">
        <v>38</v>
      </c>
      <c r="E62" s="3" t="str">
        <f t="shared" si="9"/>
        <v>Significantly Different</v>
      </c>
      <c r="G62">
        <f t="shared" si="10"/>
        <v>0.7</v>
      </c>
      <c r="H62">
        <f t="shared" si="11"/>
        <v>6</v>
      </c>
      <c r="I62" t="str">
        <f t="shared" si="12"/>
        <v>+/-</v>
      </c>
      <c r="J62" t="str">
        <f t="shared" si="13"/>
        <v>0.2</v>
      </c>
      <c r="K62" s="1">
        <f t="shared" si="14"/>
        <v>0.12158054711246201</v>
      </c>
      <c r="L62" s="1">
        <f t="shared" si="15"/>
        <v>2.4000000000000004</v>
      </c>
      <c r="M62" s="1">
        <f t="shared" si="16"/>
        <v>0.1359311840425404</v>
      </c>
      <c r="N62" s="1">
        <f t="shared" si="17"/>
        <v>17.655992750338342</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ht="15" customHeight="1" x14ac:dyDescent="0.35">
      <c r="A72" s="37" t="s">
        <v>193</v>
      </c>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71:Z71"/>
    <mergeCell ref="A66:Z66"/>
    <mergeCell ref="A67:Z67"/>
    <mergeCell ref="A68:Z68"/>
    <mergeCell ref="A69:Z69"/>
    <mergeCell ref="A70:Z70"/>
  </mergeCells>
  <conditionalFormatting sqref="E10:E62">
    <cfRule type="cellIs" dxfId="339" priority="1" operator="equal">
      <formula>"OTHER ERROR"</formula>
    </cfRule>
    <cfRule type="cellIs" dxfId="338" priority="2" operator="equal">
      <formula>"Statistical Test not applicable"</formula>
    </cfRule>
    <cfRule type="cellIs" dxfId="337" priority="3" operator="equal">
      <formula>"Geography Selected"</formula>
    </cfRule>
  </conditionalFormatting>
  <conditionalFormatting sqref="E10:J62">
    <cfRule type="cellIs" dxfId="336" priority="4" operator="equal">
      <formula>"Not Significantly Different"</formula>
    </cfRule>
  </conditionalFormatting>
  <conditionalFormatting sqref="F10:J62">
    <cfRule type="cellIs" dxfId="33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B0598A93-5C58-4A04-BAC9-278ED8FDFF5E}">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E16E4A9F-D414-491C-886D-547EE4D4FED6}"/>
    <hyperlink ref="A68" r:id="rId2" xr:uid="{0C2C832A-4313-4BFC-9CB9-902D3946501D}"/>
    <hyperlink ref="A66" r:id="rId3" xr:uid="{753B3ACB-2B54-46A8-B79A-82FE540A192C}"/>
    <hyperlink ref="A67" r:id="rId4" xr:uid="{CB79CA2A-F253-45F8-B9F2-A0497B67AAF8}"/>
    <hyperlink ref="A72:Z72" r:id="rId5" display="Several means of transportation to work categories were updated in 2019. For more information, see: Change to Means of Transportation." xr:uid="{E6FDF532-98F8-477D-A559-4DAB62C0073E}"/>
  </hyperlinks>
  <pageMargins left="0.7" right="0.7" top="0.75" bottom="0.75" header="0.3" footer="0.3"/>
  <pageSetup orientation="portrait" r:id="rId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54374-743D-4942-9A8E-9B4E30310E4E}">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201</v>
      </c>
    </row>
    <row r="2" spans="1:16" x14ac:dyDescent="0.35">
      <c r="A2" s="26" t="s">
        <v>106</v>
      </c>
      <c r="B2" t="s">
        <v>200</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24.6</v>
      </c>
      <c r="C6" t="s">
        <v>100</v>
      </c>
      <c r="H6" s="14" t="s">
        <v>99</v>
      </c>
      <c r="I6">
        <f>VLOOKUP($B$4,$B$9:$K$62,6,FALSE)</f>
        <v>24.6</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24.6</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24.6</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37</v>
      </c>
      <c r="C11" s="10">
        <v>42.7</v>
      </c>
      <c r="D11" s="13" t="s">
        <v>43</v>
      </c>
      <c r="E11" s="8" t="str">
        <f t="shared" si="0"/>
        <v>Significantly Different</v>
      </c>
      <c r="G11">
        <f t="shared" si="1"/>
        <v>42.7</v>
      </c>
      <c r="H11">
        <f t="shared" si="2"/>
        <v>6</v>
      </c>
      <c r="I11" t="str">
        <f t="shared" si="3"/>
        <v>+/-</v>
      </c>
      <c r="J11" t="str">
        <f t="shared" si="4"/>
        <v>0.4</v>
      </c>
      <c r="K11" s="1">
        <f t="shared" si="5"/>
        <v>0.24316109422492402</v>
      </c>
      <c r="L11" s="1">
        <f t="shared" si="6"/>
        <v>-18.100000000000001</v>
      </c>
      <c r="M11" s="1">
        <f t="shared" si="7"/>
        <v>0.25064471888253259</v>
      </c>
      <c r="N11" s="1">
        <f t="shared" si="8"/>
        <v>-72.213769676442951</v>
      </c>
      <c r="O11" t="s">
        <v>67</v>
      </c>
    </row>
    <row r="12" spans="1:16" x14ac:dyDescent="0.35">
      <c r="A12" s="12">
        <v>2</v>
      </c>
      <c r="B12" s="11" t="s">
        <v>47</v>
      </c>
      <c r="C12" s="10">
        <v>38.799999999999997</v>
      </c>
      <c r="D12" s="9" t="s">
        <v>43</v>
      </c>
      <c r="E12" s="8" t="str">
        <f t="shared" si="0"/>
        <v>Significantly Different</v>
      </c>
      <c r="G12">
        <f t="shared" si="1"/>
        <v>38.799999999999997</v>
      </c>
      <c r="H12">
        <f t="shared" si="2"/>
        <v>6</v>
      </c>
      <c r="I12" t="str">
        <f t="shared" si="3"/>
        <v>+/-</v>
      </c>
      <c r="J12" t="str">
        <f t="shared" si="4"/>
        <v>0.4</v>
      </c>
      <c r="K12" s="1">
        <f t="shared" si="5"/>
        <v>0.24316109422492402</v>
      </c>
      <c r="L12" s="1">
        <f t="shared" si="6"/>
        <v>-14.199999999999996</v>
      </c>
      <c r="M12" s="1">
        <f t="shared" si="7"/>
        <v>0.25064471888253259</v>
      </c>
      <c r="N12" s="1">
        <f t="shared" si="8"/>
        <v>-56.653896652236995</v>
      </c>
      <c r="O12" t="s">
        <v>59</v>
      </c>
    </row>
    <row r="13" spans="1:16" x14ac:dyDescent="0.35">
      <c r="A13" s="12">
        <v>3</v>
      </c>
      <c r="B13" s="11" t="s">
        <v>45</v>
      </c>
      <c r="C13" s="10">
        <v>37.4</v>
      </c>
      <c r="D13" s="9" t="s">
        <v>30</v>
      </c>
      <c r="E13" s="8" t="str">
        <f t="shared" si="0"/>
        <v>Significantly Different</v>
      </c>
      <c r="G13">
        <f t="shared" si="1"/>
        <v>37.4</v>
      </c>
      <c r="H13">
        <f t="shared" si="2"/>
        <v>6</v>
      </c>
      <c r="I13" t="str">
        <f t="shared" si="3"/>
        <v>+/-</v>
      </c>
      <c r="J13" t="str">
        <f t="shared" si="4"/>
        <v>0.5</v>
      </c>
      <c r="K13" s="1">
        <f t="shared" si="5"/>
        <v>0.303951367781155</v>
      </c>
      <c r="L13" s="1">
        <f t="shared" si="6"/>
        <v>-12.799999999999997</v>
      </c>
      <c r="M13" s="1">
        <f t="shared" si="7"/>
        <v>0.30997079109986531</v>
      </c>
      <c r="N13" s="1">
        <f t="shared" si="8"/>
        <v>-41.294213414696024</v>
      </c>
      <c r="O13" t="s">
        <v>57</v>
      </c>
    </row>
    <row r="14" spans="1:16" x14ac:dyDescent="0.35">
      <c r="A14" s="12">
        <v>3</v>
      </c>
      <c r="B14" s="11" t="s">
        <v>41</v>
      </c>
      <c r="C14" s="10">
        <v>37.4</v>
      </c>
      <c r="D14" s="9" t="s">
        <v>109</v>
      </c>
      <c r="E14" s="8" t="str">
        <f t="shared" si="0"/>
        <v>Significantly Different</v>
      </c>
      <c r="G14">
        <f t="shared" si="1"/>
        <v>37.4</v>
      </c>
      <c r="H14">
        <f t="shared" si="2"/>
        <v>6</v>
      </c>
      <c r="I14" t="str">
        <f t="shared" si="3"/>
        <v>+/-</v>
      </c>
      <c r="J14" t="str">
        <f t="shared" si="4"/>
        <v>0.6</v>
      </c>
      <c r="K14" s="1">
        <f t="shared" si="5"/>
        <v>0.36474164133738601</v>
      </c>
      <c r="L14" s="1">
        <f t="shared" si="6"/>
        <v>-12.799999999999997</v>
      </c>
      <c r="M14" s="1">
        <f t="shared" si="7"/>
        <v>0.36977279819442066</v>
      </c>
      <c r="N14" s="1">
        <f t="shared" si="8"/>
        <v>-34.61585076701602</v>
      </c>
      <c r="O14" t="s">
        <v>72</v>
      </c>
    </row>
    <row r="15" spans="1:16" x14ac:dyDescent="0.35">
      <c r="A15" s="12">
        <v>3</v>
      </c>
      <c r="B15" s="11" t="s">
        <v>51</v>
      </c>
      <c r="C15" s="10">
        <v>37.4</v>
      </c>
      <c r="D15" s="9" t="s">
        <v>118</v>
      </c>
      <c r="E15" s="8" t="str">
        <f t="shared" si="0"/>
        <v>Significantly Different</v>
      </c>
      <c r="G15">
        <f t="shared" si="1"/>
        <v>37.4</v>
      </c>
      <c r="H15">
        <f t="shared" si="2"/>
        <v>6</v>
      </c>
      <c r="I15" t="str">
        <f t="shared" si="3"/>
        <v>+/-</v>
      </c>
      <c r="J15" t="str">
        <f t="shared" si="4"/>
        <v>0.9</v>
      </c>
      <c r="K15" s="1">
        <f t="shared" si="5"/>
        <v>0.54711246200607899</v>
      </c>
      <c r="L15" s="1">
        <f t="shared" si="6"/>
        <v>-12.799999999999997</v>
      </c>
      <c r="M15" s="1">
        <f t="shared" si="7"/>
        <v>0.55047933970440222</v>
      </c>
      <c r="N15" s="1">
        <f t="shared" si="8"/>
        <v>-23.252462130319685</v>
      </c>
      <c r="O15" t="s">
        <v>34</v>
      </c>
    </row>
    <row r="16" spans="1:16" x14ac:dyDescent="0.35">
      <c r="A16" s="12">
        <v>6</v>
      </c>
      <c r="B16" s="11" t="s">
        <v>52</v>
      </c>
      <c r="C16" s="10">
        <v>34.200000000000003</v>
      </c>
      <c r="D16" s="9" t="s">
        <v>134</v>
      </c>
      <c r="E16" s="8" t="str">
        <f t="shared" si="0"/>
        <v>Significantly Different</v>
      </c>
      <c r="G16">
        <f t="shared" si="1"/>
        <v>34.200000000000003</v>
      </c>
      <c r="H16">
        <f t="shared" si="2"/>
        <v>6</v>
      </c>
      <c r="I16" t="str">
        <f t="shared" si="3"/>
        <v>+/-</v>
      </c>
      <c r="J16" t="str">
        <f t="shared" si="4"/>
        <v>1.3</v>
      </c>
      <c r="K16" s="1">
        <f t="shared" si="5"/>
        <v>0.79027355623100304</v>
      </c>
      <c r="L16" s="1">
        <f t="shared" si="6"/>
        <v>-9.6000000000000014</v>
      </c>
      <c r="M16" s="1">
        <f t="shared" si="7"/>
        <v>0.79260819516141623</v>
      </c>
      <c r="N16" s="1">
        <f t="shared" si="8"/>
        <v>-12.111911103877675</v>
      </c>
      <c r="O16" t="s">
        <v>73</v>
      </c>
    </row>
    <row r="17" spans="1:15" x14ac:dyDescent="0.35">
      <c r="A17" s="12">
        <v>7</v>
      </c>
      <c r="B17" s="11" t="s">
        <v>32</v>
      </c>
      <c r="C17" s="10">
        <v>32.6</v>
      </c>
      <c r="D17" s="9" t="s">
        <v>118</v>
      </c>
      <c r="E17" s="8" t="str">
        <f t="shared" si="0"/>
        <v>Significantly Different</v>
      </c>
      <c r="G17">
        <f t="shared" si="1"/>
        <v>32.6</v>
      </c>
      <c r="H17">
        <f t="shared" si="2"/>
        <v>6</v>
      </c>
      <c r="I17" t="str">
        <f t="shared" si="3"/>
        <v>+/-</v>
      </c>
      <c r="J17" t="str">
        <f t="shared" si="4"/>
        <v>0.9</v>
      </c>
      <c r="K17" s="1">
        <f t="shared" si="5"/>
        <v>0.54711246200607899</v>
      </c>
      <c r="L17" s="1">
        <f t="shared" si="6"/>
        <v>-8</v>
      </c>
      <c r="M17" s="1">
        <f t="shared" si="7"/>
        <v>0.55047933970440222</v>
      </c>
      <c r="N17" s="1">
        <f t="shared" si="8"/>
        <v>-14.532788831449805</v>
      </c>
      <c r="O17" t="s">
        <v>65</v>
      </c>
    </row>
    <row r="18" spans="1:15" x14ac:dyDescent="0.35">
      <c r="A18" s="12">
        <v>8</v>
      </c>
      <c r="B18" s="11" t="s">
        <v>71</v>
      </c>
      <c r="C18" s="10">
        <v>32.1</v>
      </c>
      <c r="D18" s="9" t="s">
        <v>30</v>
      </c>
      <c r="E18" s="8" t="str">
        <f t="shared" si="0"/>
        <v>Significantly Different</v>
      </c>
      <c r="G18">
        <f t="shared" si="1"/>
        <v>32.1</v>
      </c>
      <c r="H18">
        <f t="shared" si="2"/>
        <v>6</v>
      </c>
      <c r="I18" t="str">
        <f t="shared" si="3"/>
        <v>+/-</v>
      </c>
      <c r="J18" t="str">
        <f t="shared" si="4"/>
        <v>0.5</v>
      </c>
      <c r="K18" s="1">
        <f t="shared" si="5"/>
        <v>0.303951367781155</v>
      </c>
      <c r="L18" s="1">
        <f t="shared" si="6"/>
        <v>-7.5</v>
      </c>
      <c r="M18" s="1">
        <f t="shared" si="7"/>
        <v>0.30997079109986531</v>
      </c>
      <c r="N18" s="1">
        <f t="shared" si="8"/>
        <v>-24.195828172673458</v>
      </c>
      <c r="O18" t="s">
        <v>61</v>
      </c>
    </row>
    <row r="19" spans="1:15" x14ac:dyDescent="0.35">
      <c r="A19" s="12">
        <v>9</v>
      </c>
      <c r="B19" s="11" t="s">
        <v>74</v>
      </c>
      <c r="C19" s="10">
        <v>32</v>
      </c>
      <c r="D19" s="9" t="s">
        <v>43</v>
      </c>
      <c r="E19" s="8" t="str">
        <f t="shared" si="0"/>
        <v>Significantly Different</v>
      </c>
      <c r="G19">
        <f t="shared" si="1"/>
        <v>32</v>
      </c>
      <c r="H19">
        <f t="shared" si="2"/>
        <v>6</v>
      </c>
      <c r="I19" t="str">
        <f t="shared" si="3"/>
        <v>+/-</v>
      </c>
      <c r="J19" t="str">
        <f t="shared" si="4"/>
        <v>0.4</v>
      </c>
      <c r="K19" s="1">
        <f t="shared" si="5"/>
        <v>0.24316109422492402</v>
      </c>
      <c r="L19" s="1">
        <f t="shared" si="6"/>
        <v>-7.3999999999999986</v>
      </c>
      <c r="M19" s="1">
        <f t="shared" si="7"/>
        <v>0.25064471888253259</v>
      </c>
      <c r="N19" s="1">
        <f t="shared" si="8"/>
        <v>-29.523861635672802</v>
      </c>
      <c r="O19" t="s">
        <v>31</v>
      </c>
    </row>
    <row r="20" spans="1:15" x14ac:dyDescent="0.35">
      <c r="A20" s="12">
        <v>10</v>
      </c>
      <c r="B20" s="11" t="s">
        <v>78</v>
      </c>
      <c r="C20" s="10">
        <v>31</v>
      </c>
      <c r="D20" s="13" t="s">
        <v>25</v>
      </c>
      <c r="E20" s="8" t="str">
        <f t="shared" si="0"/>
        <v>Significantly Different</v>
      </c>
      <c r="G20">
        <f t="shared" si="1"/>
        <v>31</v>
      </c>
      <c r="H20">
        <f t="shared" si="2"/>
        <v>6</v>
      </c>
      <c r="I20" t="str">
        <f t="shared" si="3"/>
        <v>+/-</v>
      </c>
      <c r="J20" t="str">
        <f t="shared" si="4"/>
        <v>0.7</v>
      </c>
      <c r="K20" s="1">
        <f t="shared" si="5"/>
        <v>0.42553191489361697</v>
      </c>
      <c r="L20" s="1">
        <f t="shared" si="6"/>
        <v>-6.3999999999999986</v>
      </c>
      <c r="M20" s="1">
        <f t="shared" si="7"/>
        <v>0.42985214661796195</v>
      </c>
      <c r="N20" s="1">
        <f t="shared" si="8"/>
        <v>-14.888840384663943</v>
      </c>
      <c r="O20" t="s">
        <v>53</v>
      </c>
    </row>
    <row r="21" spans="1:15" x14ac:dyDescent="0.35">
      <c r="A21" s="12">
        <v>11</v>
      </c>
      <c r="B21" s="11" t="s">
        <v>66</v>
      </c>
      <c r="C21" s="10">
        <v>30.9</v>
      </c>
      <c r="D21" s="9" t="s">
        <v>122</v>
      </c>
      <c r="E21" s="8" t="str">
        <f t="shared" si="0"/>
        <v>Significantly Different</v>
      </c>
      <c r="G21">
        <f t="shared" si="1"/>
        <v>30.9</v>
      </c>
      <c r="H21">
        <f t="shared" si="2"/>
        <v>6</v>
      </c>
      <c r="I21" t="str">
        <f t="shared" si="3"/>
        <v>+/-</v>
      </c>
      <c r="J21" t="str">
        <f t="shared" si="4"/>
        <v>1.0</v>
      </c>
      <c r="K21" s="1">
        <f t="shared" si="5"/>
        <v>0.60790273556231</v>
      </c>
      <c r="L21" s="1">
        <f t="shared" si="6"/>
        <v>-6.2999999999999972</v>
      </c>
      <c r="M21" s="1">
        <f t="shared" si="7"/>
        <v>0.61093468821403585</v>
      </c>
      <c r="N21" s="1">
        <f t="shared" si="8"/>
        <v>-10.312067920741219</v>
      </c>
      <c r="O21" t="s">
        <v>45</v>
      </c>
    </row>
    <row r="22" spans="1:15" x14ac:dyDescent="0.35">
      <c r="A22" s="12">
        <v>12</v>
      </c>
      <c r="B22" s="11" t="s">
        <v>49</v>
      </c>
      <c r="C22" s="10">
        <v>30.8</v>
      </c>
      <c r="D22" s="9" t="s">
        <v>27</v>
      </c>
      <c r="E22" s="8" t="str">
        <f t="shared" si="0"/>
        <v>Significantly Different</v>
      </c>
      <c r="G22">
        <f t="shared" si="1"/>
        <v>30.8</v>
      </c>
      <c r="H22">
        <f t="shared" si="2"/>
        <v>6</v>
      </c>
      <c r="I22" t="str">
        <f t="shared" si="3"/>
        <v>+/-</v>
      </c>
      <c r="J22" t="str">
        <f t="shared" si="4"/>
        <v>0.3</v>
      </c>
      <c r="K22" s="1">
        <f t="shared" si="5"/>
        <v>0.18237082066869301</v>
      </c>
      <c r="L22" s="1">
        <f t="shared" si="6"/>
        <v>-6.1999999999999993</v>
      </c>
      <c r="M22" s="1">
        <f t="shared" si="7"/>
        <v>0.19223572402239389</v>
      </c>
      <c r="N22" s="1">
        <f t="shared" si="8"/>
        <v>-32.252069856057297</v>
      </c>
      <c r="O22" t="s">
        <v>28</v>
      </c>
    </row>
    <row r="23" spans="1:15" x14ac:dyDescent="0.35">
      <c r="A23" s="12">
        <v>13</v>
      </c>
      <c r="B23" s="11" t="s">
        <v>80</v>
      </c>
      <c r="C23" s="10">
        <v>30.7</v>
      </c>
      <c r="D23" s="9" t="s">
        <v>43</v>
      </c>
      <c r="E23" s="8" t="str">
        <f t="shared" si="0"/>
        <v>Significantly Different</v>
      </c>
      <c r="G23">
        <f t="shared" si="1"/>
        <v>30.7</v>
      </c>
      <c r="H23">
        <f t="shared" si="2"/>
        <v>6</v>
      </c>
      <c r="I23" t="str">
        <f t="shared" si="3"/>
        <v>+/-</v>
      </c>
      <c r="J23" t="str">
        <f t="shared" si="4"/>
        <v>0.4</v>
      </c>
      <c r="K23" s="1">
        <f t="shared" si="5"/>
        <v>0.24316109422492402</v>
      </c>
      <c r="L23" s="1">
        <f t="shared" si="6"/>
        <v>-6.0999999999999979</v>
      </c>
      <c r="M23" s="1">
        <f t="shared" si="7"/>
        <v>0.25064471888253259</v>
      </c>
      <c r="N23" s="1">
        <f t="shared" si="8"/>
        <v>-24.337237294270821</v>
      </c>
      <c r="O23" t="s">
        <v>81</v>
      </c>
    </row>
    <row r="24" spans="1:15" x14ac:dyDescent="0.35">
      <c r="A24" s="12">
        <v>14</v>
      </c>
      <c r="B24" s="11" t="s">
        <v>55</v>
      </c>
      <c r="C24" s="10">
        <v>29.8</v>
      </c>
      <c r="D24" s="9" t="s">
        <v>25</v>
      </c>
      <c r="E24" s="8" t="str">
        <f t="shared" si="0"/>
        <v>Significantly Different</v>
      </c>
      <c r="G24">
        <f t="shared" si="1"/>
        <v>29.8</v>
      </c>
      <c r="H24">
        <f t="shared" si="2"/>
        <v>6</v>
      </c>
      <c r="I24" t="str">
        <f t="shared" si="3"/>
        <v>+/-</v>
      </c>
      <c r="J24" t="str">
        <f t="shared" si="4"/>
        <v>0.7</v>
      </c>
      <c r="K24" s="1">
        <f t="shared" si="5"/>
        <v>0.42553191489361697</v>
      </c>
      <c r="L24" s="1">
        <f t="shared" si="6"/>
        <v>-5.1999999999999993</v>
      </c>
      <c r="M24" s="1">
        <f t="shared" si="7"/>
        <v>0.42985214661796195</v>
      </c>
      <c r="N24" s="1">
        <f t="shared" si="8"/>
        <v>-12.097182812539456</v>
      </c>
      <c r="O24" t="s">
        <v>64</v>
      </c>
    </row>
    <row r="25" spans="1:15" x14ac:dyDescent="0.35">
      <c r="A25" s="12">
        <v>15</v>
      </c>
      <c r="B25" s="11" t="s">
        <v>70</v>
      </c>
      <c r="C25" s="10">
        <v>29</v>
      </c>
      <c r="D25" s="9" t="s">
        <v>30</v>
      </c>
      <c r="E25" s="8" t="str">
        <f t="shared" si="0"/>
        <v>Significantly Different</v>
      </c>
      <c r="G25">
        <f t="shared" si="1"/>
        <v>29</v>
      </c>
      <c r="H25">
        <f t="shared" si="2"/>
        <v>6</v>
      </c>
      <c r="I25" t="str">
        <f t="shared" si="3"/>
        <v>+/-</v>
      </c>
      <c r="J25" t="str">
        <f t="shared" si="4"/>
        <v>0.5</v>
      </c>
      <c r="K25" s="1">
        <f t="shared" si="5"/>
        <v>0.303951367781155</v>
      </c>
      <c r="L25" s="1">
        <f t="shared" si="6"/>
        <v>-4.3999999999999986</v>
      </c>
      <c r="M25" s="1">
        <f t="shared" si="7"/>
        <v>0.30997079109986531</v>
      </c>
      <c r="N25" s="1">
        <f t="shared" si="8"/>
        <v>-14.194885861301756</v>
      </c>
      <c r="O25" t="s">
        <v>80</v>
      </c>
    </row>
    <row r="26" spans="1:15" x14ac:dyDescent="0.35">
      <c r="A26" s="12">
        <v>16</v>
      </c>
      <c r="B26" s="11" t="s">
        <v>60</v>
      </c>
      <c r="C26" s="10">
        <v>28.9</v>
      </c>
      <c r="D26" s="9" t="s">
        <v>27</v>
      </c>
      <c r="E26" s="8" t="str">
        <f t="shared" si="0"/>
        <v>Significantly Different</v>
      </c>
      <c r="G26">
        <f t="shared" si="1"/>
        <v>28.9</v>
      </c>
      <c r="H26">
        <f t="shared" si="2"/>
        <v>6</v>
      </c>
      <c r="I26" t="str">
        <f t="shared" si="3"/>
        <v>+/-</v>
      </c>
      <c r="J26" t="str">
        <f t="shared" si="4"/>
        <v>0.3</v>
      </c>
      <c r="K26" s="1">
        <f t="shared" si="5"/>
        <v>0.18237082066869301</v>
      </c>
      <c r="L26" s="1">
        <f t="shared" si="6"/>
        <v>-4.2999999999999972</v>
      </c>
      <c r="M26" s="1">
        <f t="shared" si="7"/>
        <v>0.19223572402239389</v>
      </c>
      <c r="N26" s="1">
        <f t="shared" si="8"/>
        <v>-22.368371029201015</v>
      </c>
      <c r="O26" t="s">
        <v>79</v>
      </c>
    </row>
    <row r="27" spans="1:15" x14ac:dyDescent="0.35">
      <c r="A27" s="12">
        <v>17</v>
      </c>
      <c r="B27" s="11" t="s">
        <v>50</v>
      </c>
      <c r="C27" s="10">
        <v>28.2</v>
      </c>
      <c r="D27" s="9" t="s">
        <v>109</v>
      </c>
      <c r="E27" s="8" t="str">
        <f t="shared" si="0"/>
        <v>Significantly Different</v>
      </c>
      <c r="G27">
        <f t="shared" si="1"/>
        <v>28.2</v>
      </c>
      <c r="H27">
        <f t="shared" si="2"/>
        <v>6</v>
      </c>
      <c r="I27" t="str">
        <f t="shared" si="3"/>
        <v>+/-</v>
      </c>
      <c r="J27" t="str">
        <f t="shared" si="4"/>
        <v>0.6</v>
      </c>
      <c r="K27" s="1">
        <f t="shared" si="5"/>
        <v>0.36474164133738601</v>
      </c>
      <c r="L27" s="1">
        <f t="shared" si="6"/>
        <v>-3.5999999999999979</v>
      </c>
      <c r="M27" s="1">
        <f t="shared" si="7"/>
        <v>0.36977279819442066</v>
      </c>
      <c r="N27" s="1">
        <f t="shared" si="8"/>
        <v>-9.735708028223252</v>
      </c>
      <c r="O27" t="s">
        <v>77</v>
      </c>
    </row>
    <row r="28" spans="1:15" x14ac:dyDescent="0.35">
      <c r="A28" s="12">
        <v>18</v>
      </c>
      <c r="B28" s="11" t="s">
        <v>73</v>
      </c>
      <c r="C28" s="10">
        <v>28.1</v>
      </c>
      <c r="D28" s="9" t="s">
        <v>30</v>
      </c>
      <c r="E28" s="8" t="str">
        <f t="shared" si="0"/>
        <v>Significantly Different</v>
      </c>
      <c r="G28">
        <f t="shared" si="1"/>
        <v>28.1</v>
      </c>
      <c r="H28">
        <f t="shared" si="2"/>
        <v>6</v>
      </c>
      <c r="I28" t="str">
        <f t="shared" si="3"/>
        <v>+/-</v>
      </c>
      <c r="J28" t="str">
        <f t="shared" si="4"/>
        <v>0.5</v>
      </c>
      <c r="K28" s="1">
        <f t="shared" si="5"/>
        <v>0.303951367781155</v>
      </c>
      <c r="L28" s="1">
        <f t="shared" si="6"/>
        <v>-3.5</v>
      </c>
      <c r="M28" s="1">
        <f t="shared" si="7"/>
        <v>0.30997079109986531</v>
      </c>
      <c r="N28" s="1">
        <f t="shared" si="8"/>
        <v>-11.291386480580947</v>
      </c>
      <c r="O28" t="s">
        <v>78</v>
      </c>
    </row>
    <row r="29" spans="1:15" x14ac:dyDescent="0.35">
      <c r="A29" s="12">
        <v>19</v>
      </c>
      <c r="B29" s="11" t="s">
        <v>65</v>
      </c>
      <c r="C29" s="10">
        <v>26.9</v>
      </c>
      <c r="D29" s="9" t="s">
        <v>25</v>
      </c>
      <c r="E29" s="8" t="str">
        <f t="shared" si="0"/>
        <v>Significantly Different</v>
      </c>
      <c r="G29">
        <f t="shared" si="1"/>
        <v>26.9</v>
      </c>
      <c r="H29">
        <f t="shared" si="2"/>
        <v>6</v>
      </c>
      <c r="I29" t="str">
        <f t="shared" si="3"/>
        <v>+/-</v>
      </c>
      <c r="J29" t="str">
        <f t="shared" si="4"/>
        <v>0.7</v>
      </c>
      <c r="K29" s="1">
        <f t="shared" si="5"/>
        <v>0.42553191489361697</v>
      </c>
      <c r="L29" s="1">
        <f t="shared" si="6"/>
        <v>-2.2999999999999972</v>
      </c>
      <c r="M29" s="1">
        <f t="shared" si="7"/>
        <v>0.42985214661796195</v>
      </c>
      <c r="N29" s="1">
        <f t="shared" si="8"/>
        <v>-5.3506770132385997</v>
      </c>
      <c r="O29" t="s">
        <v>55</v>
      </c>
    </row>
    <row r="30" spans="1:15" x14ac:dyDescent="0.35">
      <c r="A30" s="12">
        <v>20</v>
      </c>
      <c r="B30" s="11" t="s">
        <v>75</v>
      </c>
      <c r="C30" s="10">
        <v>26.8</v>
      </c>
      <c r="D30" s="9" t="s">
        <v>43</v>
      </c>
      <c r="E30" s="8" t="str">
        <f t="shared" si="0"/>
        <v>Significantly Different</v>
      </c>
      <c r="G30">
        <f t="shared" si="1"/>
        <v>26.8</v>
      </c>
      <c r="H30">
        <f t="shared" si="2"/>
        <v>6</v>
      </c>
      <c r="I30" t="str">
        <f t="shared" si="3"/>
        <v>+/-</v>
      </c>
      <c r="J30" t="str">
        <f t="shared" si="4"/>
        <v>0.4</v>
      </c>
      <c r="K30" s="1">
        <f t="shared" si="5"/>
        <v>0.24316109422492402</v>
      </c>
      <c r="L30" s="1">
        <f t="shared" si="6"/>
        <v>-2.1999999999999993</v>
      </c>
      <c r="M30" s="1">
        <f t="shared" si="7"/>
        <v>0.25064471888253259</v>
      </c>
      <c r="N30" s="1">
        <f t="shared" si="8"/>
        <v>-8.7773642700648864</v>
      </c>
      <c r="O30" t="s">
        <v>76</v>
      </c>
    </row>
    <row r="31" spans="1:15" x14ac:dyDescent="0.35">
      <c r="A31" s="12">
        <v>20</v>
      </c>
      <c r="B31" s="11" t="s">
        <v>46</v>
      </c>
      <c r="C31" s="10">
        <v>26.8</v>
      </c>
      <c r="D31" s="9" t="s">
        <v>30</v>
      </c>
      <c r="E31" s="8" t="str">
        <f t="shared" si="0"/>
        <v>Significantly Different</v>
      </c>
      <c r="G31">
        <f t="shared" si="1"/>
        <v>26.8</v>
      </c>
      <c r="H31">
        <f t="shared" si="2"/>
        <v>6</v>
      </c>
      <c r="I31" t="str">
        <f t="shared" si="3"/>
        <v>+/-</v>
      </c>
      <c r="J31" t="str">
        <f t="shared" si="4"/>
        <v>0.5</v>
      </c>
      <c r="K31" s="1">
        <f t="shared" si="5"/>
        <v>0.303951367781155</v>
      </c>
      <c r="L31" s="1">
        <f t="shared" si="6"/>
        <v>-2.1999999999999993</v>
      </c>
      <c r="M31" s="1">
        <f t="shared" si="7"/>
        <v>0.30997079109986531</v>
      </c>
      <c r="N31" s="1">
        <f t="shared" si="8"/>
        <v>-7.0974429306508782</v>
      </c>
      <c r="O31" t="s">
        <v>41</v>
      </c>
    </row>
    <row r="32" spans="1:15" x14ac:dyDescent="0.35">
      <c r="A32" s="12">
        <v>22</v>
      </c>
      <c r="B32" s="11" t="s">
        <v>67</v>
      </c>
      <c r="C32" s="10">
        <v>26.6</v>
      </c>
      <c r="D32" s="9" t="s">
        <v>109</v>
      </c>
      <c r="E32" s="8" t="str">
        <f t="shared" si="0"/>
        <v>Significantly Different</v>
      </c>
      <c r="G32">
        <f t="shared" si="1"/>
        <v>26.6</v>
      </c>
      <c r="H32">
        <f t="shared" si="2"/>
        <v>6</v>
      </c>
      <c r="I32" t="str">
        <f t="shared" si="3"/>
        <v>+/-</v>
      </c>
      <c r="J32" t="str">
        <f t="shared" si="4"/>
        <v>0.6</v>
      </c>
      <c r="K32" s="1">
        <f t="shared" si="5"/>
        <v>0.36474164133738601</v>
      </c>
      <c r="L32" s="1">
        <f t="shared" si="6"/>
        <v>-2</v>
      </c>
      <c r="M32" s="1">
        <f t="shared" si="7"/>
        <v>0.36977279819442066</v>
      </c>
      <c r="N32" s="1">
        <f t="shared" si="8"/>
        <v>-5.4087266823462548</v>
      </c>
      <c r="O32" t="s">
        <v>70</v>
      </c>
    </row>
    <row r="33" spans="1:15" x14ac:dyDescent="0.35">
      <c r="A33" s="12">
        <v>22</v>
      </c>
      <c r="B33" s="11" t="s">
        <v>63</v>
      </c>
      <c r="C33" s="10">
        <v>26.6</v>
      </c>
      <c r="D33" s="9" t="s">
        <v>43</v>
      </c>
      <c r="E33" s="8" t="str">
        <f t="shared" si="0"/>
        <v>Significantly Different</v>
      </c>
      <c r="G33">
        <f t="shared" si="1"/>
        <v>26.6</v>
      </c>
      <c r="H33">
        <f t="shared" si="2"/>
        <v>6</v>
      </c>
      <c r="I33" t="str">
        <f t="shared" si="3"/>
        <v>+/-</v>
      </c>
      <c r="J33" t="str">
        <f t="shared" si="4"/>
        <v>0.4</v>
      </c>
      <c r="K33" s="1">
        <f t="shared" si="5"/>
        <v>0.24316109422492402</v>
      </c>
      <c r="L33" s="1">
        <f t="shared" si="6"/>
        <v>-2</v>
      </c>
      <c r="M33" s="1">
        <f t="shared" si="7"/>
        <v>0.25064471888253259</v>
      </c>
      <c r="N33" s="1">
        <f t="shared" si="8"/>
        <v>-7.9794220636953535</v>
      </c>
      <c r="O33" t="s">
        <v>75</v>
      </c>
    </row>
    <row r="34" spans="1:15" x14ac:dyDescent="0.35">
      <c r="A34" s="12">
        <v>24</v>
      </c>
      <c r="B34" s="11" t="s">
        <v>29</v>
      </c>
      <c r="C34" s="10">
        <v>26.2</v>
      </c>
      <c r="D34" s="9" t="s">
        <v>43</v>
      </c>
      <c r="E34" s="8" t="str">
        <f t="shared" si="0"/>
        <v>Significantly Different</v>
      </c>
      <c r="G34">
        <f t="shared" si="1"/>
        <v>26.2</v>
      </c>
      <c r="H34">
        <f t="shared" si="2"/>
        <v>6</v>
      </c>
      <c r="I34" t="str">
        <f t="shared" si="3"/>
        <v>+/-</v>
      </c>
      <c r="J34" t="str">
        <f t="shared" si="4"/>
        <v>0.4</v>
      </c>
      <c r="K34" s="1">
        <f t="shared" si="5"/>
        <v>0.24316109422492402</v>
      </c>
      <c r="L34" s="1">
        <f t="shared" si="6"/>
        <v>-1.5999999999999979</v>
      </c>
      <c r="M34" s="1">
        <f t="shared" si="7"/>
        <v>0.25064471888253259</v>
      </c>
      <c r="N34" s="1">
        <f t="shared" si="8"/>
        <v>-6.3835376509562742</v>
      </c>
      <c r="O34" t="s">
        <v>74</v>
      </c>
    </row>
    <row r="35" spans="1:15" x14ac:dyDescent="0.35">
      <c r="A35" s="12">
        <v>25</v>
      </c>
      <c r="B35" s="11" t="s">
        <v>54</v>
      </c>
      <c r="C35" s="10">
        <v>25.8</v>
      </c>
      <c r="D35" s="9" t="s">
        <v>27</v>
      </c>
      <c r="E35" s="8" t="str">
        <f t="shared" si="0"/>
        <v>Significantly Different</v>
      </c>
      <c r="G35">
        <f t="shared" si="1"/>
        <v>25.8</v>
      </c>
      <c r="H35">
        <f t="shared" si="2"/>
        <v>6</v>
      </c>
      <c r="I35" t="str">
        <f t="shared" si="3"/>
        <v>+/-</v>
      </c>
      <c r="J35" t="str">
        <f t="shared" si="4"/>
        <v>0.3</v>
      </c>
      <c r="K35" s="1">
        <f t="shared" si="5"/>
        <v>0.18237082066869301</v>
      </c>
      <c r="L35" s="1">
        <f t="shared" si="6"/>
        <v>-1.1999999999999993</v>
      </c>
      <c r="M35" s="1">
        <f t="shared" si="7"/>
        <v>0.19223572402239389</v>
      </c>
      <c r="N35" s="1">
        <f t="shared" si="8"/>
        <v>-6.242336101172377</v>
      </c>
      <c r="O35" t="s">
        <v>51</v>
      </c>
    </row>
    <row r="36" spans="1:15" x14ac:dyDescent="0.35">
      <c r="A36" s="12">
        <v>26</v>
      </c>
      <c r="B36" s="11" t="s">
        <v>58</v>
      </c>
      <c r="C36" s="10">
        <v>25.2</v>
      </c>
      <c r="D36" s="9" t="s">
        <v>30</v>
      </c>
      <c r="E36" s="8" t="str">
        <f t="shared" si="0"/>
        <v>Significantly Different</v>
      </c>
      <c r="G36">
        <f t="shared" si="1"/>
        <v>25.2</v>
      </c>
      <c r="H36">
        <f t="shared" si="2"/>
        <v>6</v>
      </c>
      <c r="I36" t="str">
        <f t="shared" si="3"/>
        <v>+/-</v>
      </c>
      <c r="J36" t="str">
        <f t="shared" si="4"/>
        <v>0.5</v>
      </c>
      <c r="K36" s="1">
        <f t="shared" si="5"/>
        <v>0.303951367781155</v>
      </c>
      <c r="L36" s="1">
        <f t="shared" si="6"/>
        <v>-0.59999999999999787</v>
      </c>
      <c r="M36" s="1">
        <f t="shared" si="7"/>
        <v>0.30997079109986531</v>
      </c>
      <c r="N36" s="1">
        <f t="shared" si="8"/>
        <v>-1.9356662538138698</v>
      </c>
      <c r="O36" t="s">
        <v>71</v>
      </c>
    </row>
    <row r="37" spans="1:15" x14ac:dyDescent="0.35">
      <c r="A37" s="12">
        <v>27</v>
      </c>
      <c r="B37" s="11" t="s">
        <v>79</v>
      </c>
      <c r="C37" s="10">
        <v>23.8</v>
      </c>
      <c r="D37" s="9" t="s">
        <v>30</v>
      </c>
      <c r="E37" s="8" t="str">
        <f t="shared" si="0"/>
        <v>Significantly Different</v>
      </c>
      <c r="G37">
        <f t="shared" si="1"/>
        <v>23.8</v>
      </c>
      <c r="H37">
        <f t="shared" si="2"/>
        <v>6</v>
      </c>
      <c r="I37" t="str">
        <f t="shared" si="3"/>
        <v>+/-</v>
      </c>
      <c r="J37" t="str">
        <f t="shared" si="4"/>
        <v>0.5</v>
      </c>
      <c r="K37" s="1">
        <f t="shared" si="5"/>
        <v>0.303951367781155</v>
      </c>
      <c r="L37" s="1">
        <f t="shared" si="6"/>
        <v>0.80000000000000071</v>
      </c>
      <c r="M37" s="1">
        <f t="shared" si="7"/>
        <v>0.30997079109986531</v>
      </c>
      <c r="N37" s="1">
        <f t="shared" si="8"/>
        <v>2.5808883384185046</v>
      </c>
      <c r="O37" t="s">
        <v>69</v>
      </c>
    </row>
    <row r="38" spans="1:15" x14ac:dyDescent="0.35">
      <c r="A38" s="12">
        <v>28</v>
      </c>
      <c r="B38" s="11" t="s">
        <v>72</v>
      </c>
      <c r="C38" s="10">
        <v>23.7</v>
      </c>
      <c r="D38" s="9" t="s">
        <v>109</v>
      </c>
      <c r="E38" s="8" t="str">
        <f t="shared" si="0"/>
        <v>Significantly Different</v>
      </c>
      <c r="G38">
        <f t="shared" si="1"/>
        <v>23.7</v>
      </c>
      <c r="H38">
        <f t="shared" si="2"/>
        <v>6</v>
      </c>
      <c r="I38" t="str">
        <f t="shared" si="3"/>
        <v>+/-</v>
      </c>
      <c r="J38" t="str">
        <f t="shared" si="4"/>
        <v>0.6</v>
      </c>
      <c r="K38" s="1">
        <f t="shared" si="5"/>
        <v>0.36474164133738601</v>
      </c>
      <c r="L38" s="1">
        <f t="shared" si="6"/>
        <v>0.90000000000000213</v>
      </c>
      <c r="M38" s="1">
        <f t="shared" si="7"/>
        <v>0.36977279819442066</v>
      </c>
      <c r="N38" s="1">
        <f t="shared" si="8"/>
        <v>2.4339270070558205</v>
      </c>
      <c r="O38" t="s">
        <v>68</v>
      </c>
    </row>
    <row r="39" spans="1:15" x14ac:dyDescent="0.35">
      <c r="A39" s="12">
        <v>29</v>
      </c>
      <c r="B39" s="11" t="s">
        <v>64</v>
      </c>
      <c r="C39" s="10">
        <v>23.4</v>
      </c>
      <c r="D39" s="9" t="s">
        <v>27</v>
      </c>
      <c r="E39" s="8" t="str">
        <f t="shared" si="0"/>
        <v>Significantly Different</v>
      </c>
      <c r="G39">
        <f t="shared" si="1"/>
        <v>23.4</v>
      </c>
      <c r="H39">
        <f t="shared" si="2"/>
        <v>6</v>
      </c>
      <c r="I39" t="str">
        <f t="shared" si="3"/>
        <v>+/-</v>
      </c>
      <c r="J39" t="str">
        <f t="shared" si="4"/>
        <v>0.3</v>
      </c>
      <c r="K39" s="1">
        <f t="shared" si="5"/>
        <v>0.18237082066869301</v>
      </c>
      <c r="L39" s="1">
        <f t="shared" si="6"/>
        <v>1.2000000000000028</v>
      </c>
      <c r="M39" s="1">
        <f t="shared" si="7"/>
        <v>0.19223572402239389</v>
      </c>
      <c r="N39" s="1">
        <f t="shared" si="8"/>
        <v>6.2423361011723957</v>
      </c>
      <c r="O39" t="s">
        <v>44</v>
      </c>
    </row>
    <row r="40" spans="1:15" x14ac:dyDescent="0.35">
      <c r="A40" s="12">
        <v>30</v>
      </c>
      <c r="B40" s="11" t="s">
        <v>77</v>
      </c>
      <c r="C40" s="10">
        <v>21.9</v>
      </c>
      <c r="D40" s="9" t="s">
        <v>109</v>
      </c>
      <c r="E40" s="8" t="str">
        <f t="shared" si="0"/>
        <v>Significantly Different</v>
      </c>
      <c r="G40">
        <f t="shared" si="1"/>
        <v>21.9</v>
      </c>
      <c r="H40">
        <f t="shared" si="2"/>
        <v>6</v>
      </c>
      <c r="I40" t="str">
        <f t="shared" si="3"/>
        <v>+/-</v>
      </c>
      <c r="J40" t="str">
        <f t="shared" si="4"/>
        <v>0.6</v>
      </c>
      <c r="K40" s="1">
        <f t="shared" si="5"/>
        <v>0.36474164133738601</v>
      </c>
      <c r="L40" s="1">
        <f t="shared" si="6"/>
        <v>2.7000000000000028</v>
      </c>
      <c r="M40" s="1">
        <f t="shared" si="7"/>
        <v>0.36977279819442066</v>
      </c>
      <c r="N40" s="1">
        <f t="shared" si="8"/>
        <v>7.3017810211674519</v>
      </c>
      <c r="O40" t="s">
        <v>66</v>
      </c>
    </row>
    <row r="41" spans="1:15" x14ac:dyDescent="0.35">
      <c r="A41" s="12">
        <v>31</v>
      </c>
      <c r="B41" s="11" t="s">
        <v>39</v>
      </c>
      <c r="C41" s="10">
        <v>21.6</v>
      </c>
      <c r="D41" s="9" t="s">
        <v>38</v>
      </c>
      <c r="E41" s="8" t="str">
        <f t="shared" si="0"/>
        <v>Significantly Different</v>
      </c>
      <c r="G41">
        <f t="shared" si="1"/>
        <v>21.6</v>
      </c>
      <c r="H41">
        <f t="shared" si="2"/>
        <v>6</v>
      </c>
      <c r="I41" t="str">
        <f t="shared" si="3"/>
        <v>+/-</v>
      </c>
      <c r="J41" t="str">
        <f t="shared" si="4"/>
        <v>0.2</v>
      </c>
      <c r="K41" s="1">
        <f t="shared" si="5"/>
        <v>0.12158054711246201</v>
      </c>
      <c r="L41" s="1">
        <f t="shared" si="6"/>
        <v>3</v>
      </c>
      <c r="M41" s="1">
        <f t="shared" si="7"/>
        <v>0.1359311840425404</v>
      </c>
      <c r="N41" s="1">
        <f t="shared" si="8"/>
        <v>22.069990937922924</v>
      </c>
      <c r="O41" t="s">
        <v>47</v>
      </c>
    </row>
    <row r="42" spans="1:15" x14ac:dyDescent="0.35">
      <c r="A42" s="12">
        <v>32</v>
      </c>
      <c r="B42" s="11" t="s">
        <v>81</v>
      </c>
      <c r="C42" s="10">
        <v>21.2</v>
      </c>
      <c r="D42" s="9" t="s">
        <v>121</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21.2</v>
      </c>
      <c r="H42">
        <f t="shared" ref="H42:H62" si="11">LEN(TRIM(D42))</f>
        <v>6</v>
      </c>
      <c r="I42" t="str">
        <f t="shared" ref="I42:I73" si="12">IF(H42&gt;=3,MID(TRIM(D42),1,3),"NO")</f>
        <v>+/-</v>
      </c>
      <c r="J42" t="str">
        <f t="shared" ref="J42:J73" si="13">IF(TRIM(I42)="+/-",MID(TRIM(D42),4,H42-3),D42)</f>
        <v>0.8</v>
      </c>
      <c r="K42" s="1">
        <f t="shared" ref="K42:K73" si="14">IF(TRIM(J42)="*****",0,IF(ISERROR(VALUE(J42)),"NA",VALUE(J42/$I$4)))</f>
        <v>0.48632218844984804</v>
      </c>
      <c r="L42" s="1">
        <f t="shared" ref="L42:L62" si="15">IF(AND(ISNUMBER(G42),ISNUMBER($I$6)),$I$6-G42,"N/A")</f>
        <v>3.4000000000000021</v>
      </c>
      <c r="M42" s="1">
        <f t="shared" ref="M42:M62" si="16">IF(AND(ISNUMBER(K42),ISNUMBER($I$7)),SQRT(K42^2+($I$7)^2),"N/A")</f>
        <v>0.49010685399991183</v>
      </c>
      <c r="N42" s="1">
        <f t="shared" ref="N42:N73" si="17">IF(AND(ISNUMBER(L42),ISNUMBER(M42),M42&lt;&gt;0),L42/M42,"NA")</f>
        <v>6.9372627055744331</v>
      </c>
      <c r="O42" t="s">
        <v>36</v>
      </c>
    </row>
    <row r="43" spans="1:15" x14ac:dyDescent="0.35">
      <c r="A43" s="12">
        <v>32</v>
      </c>
      <c r="B43" s="11" t="s">
        <v>68</v>
      </c>
      <c r="C43" s="10">
        <v>21.2</v>
      </c>
      <c r="D43" s="9" t="s">
        <v>109</v>
      </c>
      <c r="E43" s="8" t="str">
        <f t="shared" si="9"/>
        <v>Significantly Different</v>
      </c>
      <c r="G43">
        <f t="shared" si="10"/>
        <v>21.2</v>
      </c>
      <c r="H43">
        <f t="shared" si="11"/>
        <v>6</v>
      </c>
      <c r="I43" t="str">
        <f t="shared" si="12"/>
        <v>+/-</v>
      </c>
      <c r="J43" t="str">
        <f t="shared" si="13"/>
        <v>0.6</v>
      </c>
      <c r="K43" s="1">
        <f t="shared" si="14"/>
        <v>0.36474164133738601</v>
      </c>
      <c r="L43" s="1">
        <f t="shared" si="15"/>
        <v>3.4000000000000021</v>
      </c>
      <c r="M43" s="1">
        <f t="shared" si="16"/>
        <v>0.36977279819442066</v>
      </c>
      <c r="N43" s="1">
        <f t="shared" si="17"/>
        <v>9.1948353599886392</v>
      </c>
      <c r="O43" t="s">
        <v>49</v>
      </c>
    </row>
    <row r="44" spans="1:15" x14ac:dyDescent="0.35">
      <c r="A44" s="12">
        <v>34</v>
      </c>
      <c r="B44" s="11" t="s">
        <v>48</v>
      </c>
      <c r="C44" s="10">
        <v>20.9</v>
      </c>
      <c r="D44" s="9" t="s">
        <v>118</v>
      </c>
      <c r="E44" s="8" t="str">
        <f t="shared" si="9"/>
        <v>Significantly Different</v>
      </c>
      <c r="G44">
        <f t="shared" si="10"/>
        <v>20.9</v>
      </c>
      <c r="H44">
        <f t="shared" si="11"/>
        <v>6</v>
      </c>
      <c r="I44" t="str">
        <f t="shared" si="12"/>
        <v>+/-</v>
      </c>
      <c r="J44" t="str">
        <f t="shared" si="13"/>
        <v>0.9</v>
      </c>
      <c r="K44" s="1">
        <f t="shared" si="14"/>
        <v>0.54711246200607899</v>
      </c>
      <c r="L44" s="1">
        <f t="shared" si="15"/>
        <v>3.7000000000000028</v>
      </c>
      <c r="M44" s="1">
        <f t="shared" si="16"/>
        <v>0.55047933970440222</v>
      </c>
      <c r="N44" s="1">
        <f t="shared" si="17"/>
        <v>6.7214148345455405</v>
      </c>
      <c r="O44" t="s">
        <v>63</v>
      </c>
    </row>
    <row r="45" spans="1:15" x14ac:dyDescent="0.35">
      <c r="A45" s="12">
        <v>35</v>
      </c>
      <c r="B45" s="11" t="s">
        <v>40</v>
      </c>
      <c r="C45" s="10">
        <v>20.8</v>
      </c>
      <c r="D45" s="9" t="s">
        <v>137</v>
      </c>
      <c r="E45" s="8" t="str">
        <f t="shared" si="9"/>
        <v>Significantly Different</v>
      </c>
      <c r="G45">
        <f t="shared" si="10"/>
        <v>20.8</v>
      </c>
      <c r="H45">
        <f t="shared" si="11"/>
        <v>6</v>
      </c>
      <c r="I45" t="str">
        <f t="shared" si="12"/>
        <v>+/-</v>
      </c>
      <c r="J45" t="str">
        <f t="shared" si="13"/>
        <v>1.2</v>
      </c>
      <c r="K45" s="1">
        <f t="shared" si="14"/>
        <v>0.72948328267477203</v>
      </c>
      <c r="L45" s="1">
        <f t="shared" si="15"/>
        <v>3.8000000000000007</v>
      </c>
      <c r="M45" s="1">
        <f t="shared" si="16"/>
        <v>0.73201182849801194</v>
      </c>
      <c r="N45" s="1">
        <f t="shared" si="17"/>
        <v>5.1911729456572857</v>
      </c>
      <c r="O45" t="s">
        <v>62</v>
      </c>
    </row>
    <row r="46" spans="1:15" x14ac:dyDescent="0.35">
      <c r="A46" s="12">
        <v>36</v>
      </c>
      <c r="B46" s="11" t="s">
        <v>76</v>
      </c>
      <c r="C46" s="10">
        <v>20.7</v>
      </c>
      <c r="D46" s="9" t="s">
        <v>118</v>
      </c>
      <c r="E46" s="8" t="str">
        <f t="shared" si="9"/>
        <v>Significantly Different</v>
      </c>
      <c r="G46">
        <f t="shared" si="10"/>
        <v>20.7</v>
      </c>
      <c r="H46">
        <f t="shared" si="11"/>
        <v>6</v>
      </c>
      <c r="I46" t="str">
        <f t="shared" si="12"/>
        <v>+/-</v>
      </c>
      <c r="J46" t="str">
        <f t="shared" si="13"/>
        <v>0.9</v>
      </c>
      <c r="K46" s="1">
        <f t="shared" si="14"/>
        <v>0.54711246200607899</v>
      </c>
      <c r="L46" s="1">
        <f t="shared" si="15"/>
        <v>3.9000000000000021</v>
      </c>
      <c r="M46" s="1">
        <f t="shared" si="16"/>
        <v>0.55047933970440222</v>
      </c>
      <c r="N46" s="1">
        <f t="shared" si="17"/>
        <v>7.0847345553317842</v>
      </c>
      <c r="O46" t="s">
        <v>60</v>
      </c>
    </row>
    <row r="47" spans="1:15" x14ac:dyDescent="0.35">
      <c r="A47" s="12">
        <v>37</v>
      </c>
      <c r="B47" s="11" t="s">
        <v>61</v>
      </c>
      <c r="C47" s="10">
        <v>20.100000000000001</v>
      </c>
      <c r="D47" s="9" t="s">
        <v>137</v>
      </c>
      <c r="E47" s="8" t="str">
        <f t="shared" si="9"/>
        <v>Significantly Different</v>
      </c>
      <c r="G47">
        <f t="shared" si="10"/>
        <v>20.100000000000001</v>
      </c>
      <c r="H47">
        <f t="shared" si="11"/>
        <v>6</v>
      </c>
      <c r="I47" t="str">
        <f t="shared" si="12"/>
        <v>+/-</v>
      </c>
      <c r="J47" t="str">
        <f t="shared" si="13"/>
        <v>1.2</v>
      </c>
      <c r="K47" s="1">
        <f t="shared" si="14"/>
        <v>0.72948328267477203</v>
      </c>
      <c r="L47" s="1">
        <f t="shared" si="15"/>
        <v>4.5</v>
      </c>
      <c r="M47" s="1">
        <f t="shared" si="16"/>
        <v>0.73201182849801194</v>
      </c>
      <c r="N47" s="1">
        <f t="shared" si="17"/>
        <v>6.1474416461731005</v>
      </c>
      <c r="O47" t="s">
        <v>58</v>
      </c>
    </row>
    <row r="48" spans="1:15" x14ac:dyDescent="0.35">
      <c r="A48" s="12">
        <v>38</v>
      </c>
      <c r="B48" s="11" t="s">
        <v>56</v>
      </c>
      <c r="C48" s="10">
        <v>18.8</v>
      </c>
      <c r="D48" s="9" t="s">
        <v>30</v>
      </c>
      <c r="E48" s="8" t="str">
        <f t="shared" si="9"/>
        <v>Significantly Different</v>
      </c>
      <c r="G48">
        <f t="shared" si="10"/>
        <v>18.8</v>
      </c>
      <c r="H48">
        <f t="shared" si="11"/>
        <v>6</v>
      </c>
      <c r="I48" t="str">
        <f t="shared" si="12"/>
        <v>+/-</v>
      </c>
      <c r="J48" t="str">
        <f t="shared" si="13"/>
        <v>0.5</v>
      </c>
      <c r="K48" s="1">
        <f t="shared" si="14"/>
        <v>0.303951367781155</v>
      </c>
      <c r="L48" s="1">
        <f t="shared" si="15"/>
        <v>5.8000000000000007</v>
      </c>
      <c r="M48" s="1">
        <f t="shared" si="16"/>
        <v>0.30997079109986531</v>
      </c>
      <c r="N48" s="1">
        <f t="shared" si="17"/>
        <v>18.711440453534141</v>
      </c>
      <c r="O48" t="s">
        <v>56</v>
      </c>
    </row>
    <row r="49" spans="1:15" x14ac:dyDescent="0.35">
      <c r="A49" s="12">
        <v>39</v>
      </c>
      <c r="B49" s="11" t="s">
        <v>53</v>
      </c>
      <c r="C49" s="10">
        <v>17.8</v>
      </c>
      <c r="D49" s="9" t="s">
        <v>27</v>
      </c>
      <c r="E49" s="8" t="str">
        <f t="shared" si="9"/>
        <v>Significantly Different</v>
      </c>
      <c r="G49">
        <f t="shared" si="10"/>
        <v>17.8</v>
      </c>
      <c r="H49">
        <f t="shared" si="11"/>
        <v>6</v>
      </c>
      <c r="I49" t="str">
        <f t="shared" si="12"/>
        <v>+/-</v>
      </c>
      <c r="J49" t="str">
        <f t="shared" si="13"/>
        <v>0.3</v>
      </c>
      <c r="K49" s="1">
        <f t="shared" si="14"/>
        <v>0.18237082066869301</v>
      </c>
      <c r="L49" s="1">
        <f t="shared" si="15"/>
        <v>6.8000000000000007</v>
      </c>
      <c r="M49" s="1">
        <f t="shared" si="16"/>
        <v>0.19223572402239389</v>
      </c>
      <c r="N49" s="1">
        <f t="shared" si="17"/>
        <v>35.373237906643496</v>
      </c>
      <c r="O49" t="s">
        <v>54</v>
      </c>
    </row>
    <row r="50" spans="1:15" x14ac:dyDescent="0.35">
      <c r="A50" s="12">
        <v>40</v>
      </c>
      <c r="B50" s="11" t="s">
        <v>31</v>
      </c>
      <c r="C50" s="10">
        <v>16.100000000000001</v>
      </c>
      <c r="D50" s="9" t="s">
        <v>134</v>
      </c>
      <c r="E50" s="8" t="str">
        <f t="shared" si="9"/>
        <v>Significantly Different</v>
      </c>
      <c r="G50">
        <f t="shared" si="10"/>
        <v>16.100000000000001</v>
      </c>
      <c r="H50">
        <f t="shared" si="11"/>
        <v>6</v>
      </c>
      <c r="I50" t="str">
        <f t="shared" si="12"/>
        <v>+/-</v>
      </c>
      <c r="J50" t="str">
        <f t="shared" si="13"/>
        <v>1.3</v>
      </c>
      <c r="K50" s="1">
        <f t="shared" si="14"/>
        <v>0.79027355623100304</v>
      </c>
      <c r="L50" s="1">
        <f t="shared" si="15"/>
        <v>8.5</v>
      </c>
      <c r="M50" s="1">
        <f t="shared" si="16"/>
        <v>0.79260819516141623</v>
      </c>
      <c r="N50" s="1">
        <f t="shared" si="17"/>
        <v>10.724087956558357</v>
      </c>
      <c r="O50" t="s">
        <v>52</v>
      </c>
    </row>
    <row r="51" spans="1:15" x14ac:dyDescent="0.35">
      <c r="A51" s="12">
        <v>40</v>
      </c>
      <c r="B51" s="11" t="s">
        <v>42</v>
      </c>
      <c r="C51" s="10">
        <v>16.100000000000001</v>
      </c>
      <c r="D51" s="9" t="s">
        <v>30</v>
      </c>
      <c r="E51" s="8" t="str">
        <f t="shared" si="9"/>
        <v>Significantly Different</v>
      </c>
      <c r="G51">
        <f t="shared" si="10"/>
        <v>16.100000000000001</v>
      </c>
      <c r="H51">
        <f t="shared" si="11"/>
        <v>6</v>
      </c>
      <c r="I51" t="str">
        <f t="shared" si="12"/>
        <v>+/-</v>
      </c>
      <c r="J51" t="str">
        <f t="shared" si="13"/>
        <v>0.5</v>
      </c>
      <c r="K51" s="1">
        <f t="shared" si="14"/>
        <v>0.303951367781155</v>
      </c>
      <c r="L51" s="1">
        <f t="shared" si="15"/>
        <v>8.5</v>
      </c>
      <c r="M51" s="1">
        <f t="shared" si="16"/>
        <v>0.30997079109986531</v>
      </c>
      <c r="N51" s="1">
        <f t="shared" si="17"/>
        <v>27.421938595696584</v>
      </c>
      <c r="O51" t="s">
        <v>50</v>
      </c>
    </row>
    <row r="52" spans="1:15" x14ac:dyDescent="0.35">
      <c r="A52" s="12">
        <v>42</v>
      </c>
      <c r="B52" s="11" t="s">
        <v>35</v>
      </c>
      <c r="C52" s="10">
        <v>15.7</v>
      </c>
      <c r="D52" s="9" t="s">
        <v>43</v>
      </c>
      <c r="E52" s="8" t="str">
        <f t="shared" si="9"/>
        <v>Significantly Different</v>
      </c>
      <c r="G52">
        <f t="shared" si="10"/>
        <v>15.7</v>
      </c>
      <c r="H52">
        <f t="shared" si="11"/>
        <v>6</v>
      </c>
      <c r="I52" t="str">
        <f t="shared" si="12"/>
        <v>+/-</v>
      </c>
      <c r="J52" t="str">
        <f t="shared" si="13"/>
        <v>0.4</v>
      </c>
      <c r="K52" s="1">
        <f t="shared" si="14"/>
        <v>0.24316109422492402</v>
      </c>
      <c r="L52" s="1">
        <f t="shared" si="15"/>
        <v>8.9000000000000021</v>
      </c>
      <c r="M52" s="1">
        <f t="shared" si="16"/>
        <v>0.25064471888253259</v>
      </c>
      <c r="N52" s="1">
        <f t="shared" si="17"/>
        <v>35.50842818344433</v>
      </c>
      <c r="O52" t="s">
        <v>48</v>
      </c>
    </row>
    <row r="53" spans="1:15" x14ac:dyDescent="0.35">
      <c r="A53" s="12">
        <v>43</v>
      </c>
      <c r="B53" s="11" t="s">
        <v>36</v>
      </c>
      <c r="C53" s="10">
        <v>14.9</v>
      </c>
      <c r="D53" s="9" t="s">
        <v>121</v>
      </c>
      <c r="E53" s="8" t="str">
        <f t="shared" si="9"/>
        <v>Significantly Different</v>
      </c>
      <c r="G53">
        <f t="shared" si="10"/>
        <v>14.9</v>
      </c>
      <c r="H53">
        <f t="shared" si="11"/>
        <v>6</v>
      </c>
      <c r="I53" t="str">
        <f t="shared" si="12"/>
        <v>+/-</v>
      </c>
      <c r="J53" t="str">
        <f t="shared" si="13"/>
        <v>0.8</v>
      </c>
      <c r="K53" s="1">
        <f t="shared" si="14"/>
        <v>0.48632218844984804</v>
      </c>
      <c r="L53" s="1">
        <f t="shared" si="15"/>
        <v>9.7000000000000011</v>
      </c>
      <c r="M53" s="1">
        <f t="shared" si="16"/>
        <v>0.49010685399991183</v>
      </c>
      <c r="N53" s="1">
        <f t="shared" si="17"/>
        <v>19.791602424727049</v>
      </c>
      <c r="O53" t="s">
        <v>46</v>
      </c>
    </row>
    <row r="54" spans="1:15" x14ac:dyDescent="0.35">
      <c r="A54" s="12">
        <v>44</v>
      </c>
      <c r="B54" s="11" t="s">
        <v>34</v>
      </c>
      <c r="C54" s="10">
        <v>14.7</v>
      </c>
      <c r="D54" s="9" t="s">
        <v>38</v>
      </c>
      <c r="E54" s="8" t="str">
        <f t="shared" si="9"/>
        <v>Significantly Different</v>
      </c>
      <c r="G54">
        <f t="shared" si="10"/>
        <v>14.7</v>
      </c>
      <c r="H54">
        <f t="shared" si="11"/>
        <v>6</v>
      </c>
      <c r="I54" t="str">
        <f t="shared" si="12"/>
        <v>+/-</v>
      </c>
      <c r="J54" t="str">
        <f t="shared" si="13"/>
        <v>0.2</v>
      </c>
      <c r="K54" s="1">
        <f t="shared" si="14"/>
        <v>0.12158054711246201</v>
      </c>
      <c r="L54" s="1">
        <f t="shared" si="15"/>
        <v>9.9000000000000021</v>
      </c>
      <c r="M54" s="1">
        <f t="shared" si="16"/>
        <v>0.1359311840425404</v>
      </c>
      <c r="N54" s="1">
        <f t="shared" si="17"/>
        <v>72.830970095145673</v>
      </c>
      <c r="O54" t="s">
        <v>39</v>
      </c>
    </row>
    <row r="55" spans="1:15" x14ac:dyDescent="0.35">
      <c r="A55" s="12">
        <v>45</v>
      </c>
      <c r="B55" s="11" t="s">
        <v>62</v>
      </c>
      <c r="C55" s="10">
        <v>14.1</v>
      </c>
      <c r="D55" s="9" t="s">
        <v>122</v>
      </c>
      <c r="E55" s="8" t="str">
        <f t="shared" si="9"/>
        <v>Significantly Different</v>
      </c>
      <c r="G55">
        <f t="shared" si="10"/>
        <v>14.1</v>
      </c>
      <c r="H55">
        <f t="shared" si="11"/>
        <v>6</v>
      </c>
      <c r="I55" t="str">
        <f t="shared" si="12"/>
        <v>+/-</v>
      </c>
      <c r="J55" t="str">
        <f t="shared" si="13"/>
        <v>1.0</v>
      </c>
      <c r="K55" s="1">
        <f t="shared" si="14"/>
        <v>0.60790273556231</v>
      </c>
      <c r="L55" s="1">
        <f t="shared" si="15"/>
        <v>10.500000000000002</v>
      </c>
      <c r="M55" s="1">
        <f t="shared" si="16"/>
        <v>0.61093468821403585</v>
      </c>
      <c r="N55" s="1">
        <f t="shared" si="17"/>
        <v>17.18677986790204</v>
      </c>
      <c r="O55" t="s">
        <v>42</v>
      </c>
    </row>
    <row r="56" spans="1:15" x14ac:dyDescent="0.35">
      <c r="A56" s="12">
        <v>46</v>
      </c>
      <c r="B56" s="11" t="s">
        <v>69</v>
      </c>
      <c r="C56" s="10">
        <v>8.1999999999999993</v>
      </c>
      <c r="D56" s="9" t="s">
        <v>109</v>
      </c>
      <c r="E56" s="8" t="str">
        <f t="shared" si="9"/>
        <v>Significantly Different</v>
      </c>
      <c r="G56">
        <f t="shared" si="10"/>
        <v>8.1999999999999993</v>
      </c>
      <c r="H56">
        <f t="shared" si="11"/>
        <v>6</v>
      </c>
      <c r="I56" t="str">
        <f t="shared" si="12"/>
        <v>+/-</v>
      </c>
      <c r="J56" t="str">
        <f t="shared" si="13"/>
        <v>0.6</v>
      </c>
      <c r="K56" s="1">
        <f t="shared" si="14"/>
        <v>0.36474164133738601</v>
      </c>
      <c r="L56" s="1">
        <f t="shared" si="15"/>
        <v>16.400000000000002</v>
      </c>
      <c r="M56" s="1">
        <f t="shared" si="16"/>
        <v>0.36977279819442066</v>
      </c>
      <c r="N56" s="1">
        <f t="shared" si="17"/>
        <v>44.351558795239292</v>
      </c>
      <c r="O56" t="s">
        <v>40</v>
      </c>
    </row>
    <row r="57" spans="1:15" x14ac:dyDescent="0.35">
      <c r="A57" s="12">
        <v>47</v>
      </c>
      <c r="B57" s="11" t="s">
        <v>26</v>
      </c>
      <c r="C57" s="10">
        <v>6.9</v>
      </c>
      <c r="D57" s="9" t="s">
        <v>122</v>
      </c>
      <c r="E57" s="8" t="str">
        <f t="shared" si="9"/>
        <v>Significantly Different</v>
      </c>
      <c r="G57">
        <f t="shared" si="10"/>
        <v>6.9</v>
      </c>
      <c r="H57">
        <f t="shared" si="11"/>
        <v>6</v>
      </c>
      <c r="I57" t="str">
        <f t="shared" si="12"/>
        <v>+/-</v>
      </c>
      <c r="J57" t="str">
        <f t="shared" si="13"/>
        <v>1.0</v>
      </c>
      <c r="K57" s="1">
        <f t="shared" si="14"/>
        <v>0.60790273556231</v>
      </c>
      <c r="L57" s="1">
        <f t="shared" si="15"/>
        <v>17.700000000000003</v>
      </c>
      <c r="M57" s="1">
        <f t="shared" si="16"/>
        <v>0.61093468821403585</v>
      </c>
      <c r="N57" s="1">
        <f t="shared" si="17"/>
        <v>28.972000348749155</v>
      </c>
      <c r="O57" t="s">
        <v>37</v>
      </c>
    </row>
    <row r="58" spans="1:15" x14ac:dyDescent="0.35">
      <c r="A58" s="12">
        <v>48</v>
      </c>
      <c r="B58" s="11" t="s">
        <v>59</v>
      </c>
      <c r="C58" s="10">
        <v>6.7</v>
      </c>
      <c r="D58" s="9" t="s">
        <v>121</v>
      </c>
      <c r="E58" s="8" t="str">
        <f t="shared" si="9"/>
        <v>Significantly Different</v>
      </c>
      <c r="G58">
        <f t="shared" si="10"/>
        <v>6.7</v>
      </c>
      <c r="H58">
        <f t="shared" si="11"/>
        <v>6</v>
      </c>
      <c r="I58" t="str">
        <f t="shared" si="12"/>
        <v>+/-</v>
      </c>
      <c r="J58" t="str">
        <f t="shared" si="13"/>
        <v>0.8</v>
      </c>
      <c r="K58" s="1">
        <f t="shared" si="14"/>
        <v>0.48632218844984804</v>
      </c>
      <c r="L58" s="1">
        <f t="shared" si="15"/>
        <v>17.900000000000002</v>
      </c>
      <c r="M58" s="1">
        <f t="shared" si="16"/>
        <v>0.49010685399991183</v>
      </c>
      <c r="N58" s="1">
        <f t="shared" si="17"/>
        <v>36.52264777346538</v>
      </c>
      <c r="O58" t="s">
        <v>35</v>
      </c>
    </row>
    <row r="59" spans="1:15" x14ac:dyDescent="0.35">
      <c r="A59" s="12">
        <v>49</v>
      </c>
      <c r="B59" s="11" t="s">
        <v>44</v>
      </c>
      <c r="C59" s="10">
        <v>5.7</v>
      </c>
      <c r="D59" s="9" t="s">
        <v>43</v>
      </c>
      <c r="E59" s="8" t="str">
        <f t="shared" si="9"/>
        <v>Significantly Different</v>
      </c>
      <c r="G59">
        <f t="shared" si="10"/>
        <v>5.7</v>
      </c>
      <c r="H59">
        <f t="shared" si="11"/>
        <v>6</v>
      </c>
      <c r="I59" t="str">
        <f t="shared" si="12"/>
        <v>+/-</v>
      </c>
      <c r="J59" t="str">
        <f t="shared" si="13"/>
        <v>0.4</v>
      </c>
      <c r="K59" s="1">
        <f t="shared" si="14"/>
        <v>0.24316109422492402</v>
      </c>
      <c r="L59" s="1">
        <f t="shared" si="15"/>
        <v>18.900000000000002</v>
      </c>
      <c r="M59" s="1">
        <f t="shared" si="16"/>
        <v>0.25064471888253259</v>
      </c>
      <c r="N59" s="1">
        <f t="shared" si="17"/>
        <v>75.4055385019211</v>
      </c>
      <c r="O59" t="s">
        <v>32</v>
      </c>
    </row>
    <row r="60" spans="1:15" x14ac:dyDescent="0.35">
      <c r="A60" s="12">
        <v>50</v>
      </c>
      <c r="B60" s="11" t="s">
        <v>57</v>
      </c>
      <c r="C60" s="10">
        <v>5.5</v>
      </c>
      <c r="D60" s="9" t="s">
        <v>38</v>
      </c>
      <c r="E60" s="8" t="str">
        <f t="shared" si="9"/>
        <v>Significantly Different</v>
      </c>
      <c r="G60">
        <f t="shared" si="10"/>
        <v>5.5</v>
      </c>
      <c r="H60">
        <f t="shared" si="11"/>
        <v>6</v>
      </c>
      <c r="I60" t="str">
        <f t="shared" si="12"/>
        <v>+/-</v>
      </c>
      <c r="J60" t="str">
        <f t="shared" si="13"/>
        <v>0.2</v>
      </c>
      <c r="K60" s="1">
        <f t="shared" si="14"/>
        <v>0.12158054711246201</v>
      </c>
      <c r="L60" s="1">
        <f t="shared" si="15"/>
        <v>19.100000000000001</v>
      </c>
      <c r="M60" s="1">
        <f t="shared" si="16"/>
        <v>0.1359311840425404</v>
      </c>
      <c r="N60" s="1">
        <f t="shared" si="17"/>
        <v>140.51227563810932</v>
      </c>
      <c r="O60" t="s">
        <v>29</v>
      </c>
    </row>
    <row r="61" spans="1:15" x14ac:dyDescent="0.35">
      <c r="A61" s="12">
        <v>51</v>
      </c>
      <c r="B61" s="11" t="s">
        <v>28</v>
      </c>
      <c r="C61" s="10">
        <v>0.9</v>
      </c>
      <c r="D61" s="9" t="s">
        <v>38</v>
      </c>
      <c r="E61" s="8" t="str">
        <f t="shared" si="9"/>
        <v>Significantly Different</v>
      </c>
      <c r="G61">
        <f t="shared" si="10"/>
        <v>0.9</v>
      </c>
      <c r="H61">
        <f t="shared" si="11"/>
        <v>6</v>
      </c>
      <c r="I61" t="str">
        <f t="shared" si="12"/>
        <v>+/-</v>
      </c>
      <c r="J61" t="str">
        <f t="shared" si="13"/>
        <v>0.2</v>
      </c>
      <c r="K61" s="1">
        <f t="shared" si="14"/>
        <v>0.12158054711246201</v>
      </c>
      <c r="L61" s="1">
        <f t="shared" si="15"/>
        <v>23.700000000000003</v>
      </c>
      <c r="M61" s="1">
        <f t="shared" si="16"/>
        <v>0.1359311840425404</v>
      </c>
      <c r="N61" s="1">
        <f t="shared" si="17"/>
        <v>174.35292840959113</v>
      </c>
      <c r="O61" t="s">
        <v>26</v>
      </c>
    </row>
    <row r="62" spans="1:15" ht="15" thickBot="1" x14ac:dyDescent="0.4">
      <c r="A62" s="7"/>
      <c r="B62" s="6" t="s">
        <v>24</v>
      </c>
      <c r="C62" s="5">
        <v>50.4</v>
      </c>
      <c r="D62" s="4" t="s">
        <v>118</v>
      </c>
      <c r="E62" s="3" t="str">
        <f t="shared" si="9"/>
        <v>Significantly Different</v>
      </c>
      <c r="G62">
        <f t="shared" si="10"/>
        <v>50.4</v>
      </c>
      <c r="H62">
        <f t="shared" si="11"/>
        <v>6</v>
      </c>
      <c r="I62" t="str">
        <f t="shared" si="12"/>
        <v>+/-</v>
      </c>
      <c r="J62" t="str">
        <f t="shared" si="13"/>
        <v>0.9</v>
      </c>
      <c r="K62" s="1">
        <f t="shared" si="14"/>
        <v>0.54711246200607899</v>
      </c>
      <c r="L62" s="1">
        <f t="shared" si="15"/>
        <v>-25.799999999999997</v>
      </c>
      <c r="M62" s="1">
        <f t="shared" si="16"/>
        <v>0.55047933970440222</v>
      </c>
      <c r="N62" s="1">
        <f t="shared" si="17"/>
        <v>-46.868243981425614</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334" priority="1" operator="equal">
      <formula>"OTHER ERROR"</formula>
    </cfRule>
    <cfRule type="cellIs" dxfId="333" priority="2" operator="equal">
      <formula>"Statistical Test not applicable"</formula>
    </cfRule>
    <cfRule type="cellIs" dxfId="332" priority="3" operator="equal">
      <formula>"Geography Selected"</formula>
    </cfRule>
  </conditionalFormatting>
  <conditionalFormatting sqref="E10:J62">
    <cfRule type="cellIs" dxfId="331" priority="4" operator="equal">
      <formula>"Not Significantly Different"</formula>
    </cfRule>
  </conditionalFormatting>
  <conditionalFormatting sqref="F10:J62">
    <cfRule type="cellIs" dxfId="33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685C4A0F-F1C9-43C2-81D6-9F1F50AEE1C9}">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3D63F83E-EB15-492F-BB0B-E3489A1D5212}"/>
    <hyperlink ref="A68" r:id="rId2" xr:uid="{7FE78A0F-9F63-49FE-A3C2-809F02BF6EF5}"/>
    <hyperlink ref="A66" r:id="rId3" xr:uid="{F98D873C-9128-4BE9-9F4D-ADDFFDB307E9}"/>
    <hyperlink ref="A67" r:id="rId4" xr:uid="{FC35AE08-A04D-4CF2-9507-AF65FF307DDF}"/>
  </hyperlinks>
  <pageMargins left="0.7" right="0.7" top="0.75" bottom="0.75" header="0.3" footer="0.3"/>
  <pageSetup orientation="portrait" r:id="rId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6FB10-7825-48B7-9280-85D584C116D4}">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216</v>
      </c>
    </row>
    <row r="2" spans="1:16" x14ac:dyDescent="0.35">
      <c r="A2" s="26" t="s">
        <v>106</v>
      </c>
      <c r="B2" t="s">
        <v>215</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31.8</v>
      </c>
      <c r="C6" t="s">
        <v>100</v>
      </c>
      <c r="H6" s="14" t="s">
        <v>99</v>
      </c>
      <c r="I6">
        <f>VLOOKUP($B$4,$B$9:$K$62,6,FALSE)</f>
        <v>31.8</v>
      </c>
      <c r="K6" s="15"/>
    </row>
    <row r="7" spans="1:16" ht="15" thickBot="1" x14ac:dyDescent="0.4">
      <c r="A7" s="21" t="s">
        <v>98</v>
      </c>
      <c r="B7" s="20" t="str">
        <f>VLOOKUP($B$4,$B$10:$D$62,3,FALSE)</f>
        <v>+/-0.4</v>
      </c>
      <c r="C7" t="s">
        <v>97</v>
      </c>
      <c r="H7" s="14" t="s">
        <v>96</v>
      </c>
      <c r="I7" s="19">
        <f>VLOOKUP($B$4,$B$9:$K$62,10,FALSE)</f>
        <v>0.24316109422492402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31.8</v>
      </c>
      <c r="D10" s="9" t="s">
        <v>43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31.8</v>
      </c>
      <c r="H10">
        <f t="shared" ref="H10:H41" si="2">LEN(TRIM(D10))</f>
        <v>6</v>
      </c>
      <c r="I10" t="str">
        <f t="shared" ref="I10:I41" si="3">IF(H10&gt;=3,MID(TRIM(D10),1,3),"NO")</f>
        <v>+/-</v>
      </c>
      <c r="J10" t="str">
        <f t="shared" ref="J10:J41" si="4">IF(TRIM(I10)="+/-",MID(TRIM(D10),4,H10-3),D10)</f>
        <v>0.4</v>
      </c>
      <c r="K10" s="1">
        <f t="shared" ref="K10:K41" si="5">IF(TRIM(J10)="*****",0,IF(ISERROR(VALUE(J10)),"NA",VALUE(J10/$I$4)))</f>
        <v>0.24316109422492402</v>
      </c>
      <c r="L10" s="1">
        <f t="shared" ref="L10:L41" si="6">IF(AND(ISNUMBER(G10),ISNUMBER($I$6)),$I$6-G10,"N/A")</f>
        <v>0</v>
      </c>
      <c r="M10" s="1">
        <f t="shared" ref="M10:M41" si="7">IF(AND(ISNUMBER(K10),ISNUMBER($I$7)),SQRT(K10^2+($I$7)^2),"N/A")</f>
        <v>0.34388171729436962</v>
      </c>
      <c r="N10" s="1">
        <f t="shared" ref="N10:N41" si="8">IF(AND(ISNUMBER(L10),ISNUMBER(M10),M10&lt;&gt;0),L10/M10,"NA")</f>
        <v>0</v>
      </c>
      <c r="O10" t="s">
        <v>82</v>
      </c>
    </row>
    <row r="11" spans="1:16" x14ac:dyDescent="0.35">
      <c r="A11" s="12">
        <v>1</v>
      </c>
      <c r="B11" s="11" t="s">
        <v>78</v>
      </c>
      <c r="C11" s="10">
        <v>54</v>
      </c>
      <c r="D11" s="13" t="s">
        <v>173</v>
      </c>
      <c r="E11" s="8" t="str">
        <f t="shared" si="0"/>
        <v>Significantly Different</v>
      </c>
      <c r="G11">
        <f t="shared" si="1"/>
        <v>54</v>
      </c>
      <c r="H11">
        <f t="shared" si="2"/>
        <v>6</v>
      </c>
      <c r="I11" t="str">
        <f t="shared" si="3"/>
        <v>+/-</v>
      </c>
      <c r="J11" t="str">
        <f t="shared" si="4"/>
        <v>2.9</v>
      </c>
      <c r="K11" s="1">
        <f t="shared" si="5"/>
        <v>1.762917933130699</v>
      </c>
      <c r="L11" s="1">
        <f t="shared" si="6"/>
        <v>-22.2</v>
      </c>
      <c r="M11" s="1">
        <f t="shared" si="7"/>
        <v>1.7796086526813917</v>
      </c>
      <c r="N11" s="1">
        <f t="shared" si="8"/>
        <v>-12.474652765118089</v>
      </c>
      <c r="O11" t="s">
        <v>67</v>
      </c>
    </row>
    <row r="12" spans="1:16" x14ac:dyDescent="0.35">
      <c r="A12" s="12">
        <v>2</v>
      </c>
      <c r="B12" s="11" t="s">
        <v>32</v>
      </c>
      <c r="C12" s="10">
        <v>51.9</v>
      </c>
      <c r="D12" s="9" t="s">
        <v>140</v>
      </c>
      <c r="E12" s="8" t="str">
        <f t="shared" si="0"/>
        <v>Significantly Different</v>
      </c>
      <c r="G12">
        <f t="shared" si="1"/>
        <v>51.9</v>
      </c>
      <c r="H12">
        <f t="shared" si="2"/>
        <v>6</v>
      </c>
      <c r="I12" t="str">
        <f t="shared" si="3"/>
        <v>+/-</v>
      </c>
      <c r="J12" t="str">
        <f t="shared" si="4"/>
        <v>5.3</v>
      </c>
      <c r="K12" s="1">
        <f t="shared" si="5"/>
        <v>3.2218844984802431</v>
      </c>
      <c r="L12" s="1">
        <f t="shared" si="6"/>
        <v>-20.099999999999998</v>
      </c>
      <c r="M12" s="1">
        <f t="shared" si="7"/>
        <v>3.2310473594938141</v>
      </c>
      <c r="N12" s="1">
        <f t="shared" si="8"/>
        <v>-6.2208930305338903</v>
      </c>
      <c r="O12" t="s">
        <v>59</v>
      </c>
    </row>
    <row r="13" spans="1:16" x14ac:dyDescent="0.35">
      <c r="A13" s="12">
        <v>3</v>
      </c>
      <c r="B13" s="11" t="s">
        <v>72</v>
      </c>
      <c r="C13" s="10">
        <v>50.9</v>
      </c>
      <c r="D13" s="9" t="s">
        <v>138</v>
      </c>
      <c r="E13" s="8" t="str">
        <f t="shared" si="0"/>
        <v>Significantly Different</v>
      </c>
      <c r="G13">
        <f t="shared" si="1"/>
        <v>50.9</v>
      </c>
      <c r="H13">
        <f t="shared" si="2"/>
        <v>6</v>
      </c>
      <c r="I13" t="str">
        <f t="shared" si="3"/>
        <v>+/-</v>
      </c>
      <c r="J13" t="str">
        <f t="shared" si="4"/>
        <v>3.9</v>
      </c>
      <c r="K13" s="1">
        <f t="shared" si="5"/>
        <v>2.3708206686930091</v>
      </c>
      <c r="L13" s="1">
        <f t="shared" si="6"/>
        <v>-19.099999999999998</v>
      </c>
      <c r="M13" s="1">
        <f t="shared" si="7"/>
        <v>2.3832578460684086</v>
      </c>
      <c r="N13" s="1">
        <f t="shared" si="8"/>
        <v>-8.0142398488307567</v>
      </c>
      <c r="O13" t="s">
        <v>57</v>
      </c>
    </row>
    <row r="14" spans="1:16" x14ac:dyDescent="0.35">
      <c r="A14" s="12">
        <v>4</v>
      </c>
      <c r="B14" s="11" t="s">
        <v>67</v>
      </c>
      <c r="C14" s="10">
        <v>49.8</v>
      </c>
      <c r="D14" s="9" t="s">
        <v>142</v>
      </c>
      <c r="E14" s="8" t="str">
        <f t="shared" si="0"/>
        <v>Significantly Different</v>
      </c>
      <c r="G14">
        <f t="shared" si="1"/>
        <v>49.8</v>
      </c>
      <c r="H14">
        <f t="shared" si="2"/>
        <v>6</v>
      </c>
      <c r="I14" t="str">
        <f t="shared" si="3"/>
        <v>+/-</v>
      </c>
      <c r="J14" t="str">
        <f t="shared" si="4"/>
        <v>3.3</v>
      </c>
      <c r="K14" s="1">
        <f t="shared" si="5"/>
        <v>2.0060790273556228</v>
      </c>
      <c r="L14" s="1">
        <f t="shared" si="6"/>
        <v>-17.999999999999996</v>
      </c>
      <c r="M14" s="1">
        <f t="shared" si="7"/>
        <v>2.0207623268808099</v>
      </c>
      <c r="N14" s="1">
        <f t="shared" si="8"/>
        <v>-8.9075294806115437</v>
      </c>
      <c r="O14" t="s">
        <v>72</v>
      </c>
    </row>
    <row r="15" spans="1:16" x14ac:dyDescent="0.35">
      <c r="A15" s="12">
        <v>5</v>
      </c>
      <c r="B15" s="11" t="s">
        <v>58</v>
      </c>
      <c r="C15" s="10">
        <v>47.5</v>
      </c>
      <c r="D15" s="9" t="s">
        <v>145</v>
      </c>
      <c r="E15" s="8" t="str">
        <f t="shared" si="0"/>
        <v>Significantly Different</v>
      </c>
      <c r="G15">
        <f t="shared" si="1"/>
        <v>47.5</v>
      </c>
      <c r="H15">
        <f t="shared" si="2"/>
        <v>6</v>
      </c>
      <c r="I15" t="str">
        <f t="shared" si="3"/>
        <v>+/-</v>
      </c>
      <c r="J15" t="str">
        <f t="shared" si="4"/>
        <v>2.8</v>
      </c>
      <c r="K15" s="1">
        <f t="shared" si="5"/>
        <v>1.7021276595744679</v>
      </c>
      <c r="L15" s="1">
        <f t="shared" si="6"/>
        <v>-15.7</v>
      </c>
      <c r="M15" s="1">
        <f t="shared" si="7"/>
        <v>1.7194085864718478</v>
      </c>
      <c r="N15" s="1">
        <f t="shared" si="8"/>
        <v>-9.1310466421571856</v>
      </c>
      <c r="O15" t="s">
        <v>34</v>
      </c>
    </row>
    <row r="16" spans="1:16" x14ac:dyDescent="0.35">
      <c r="A16" s="12">
        <v>6</v>
      </c>
      <c r="B16" s="11" t="s">
        <v>51</v>
      </c>
      <c r="C16" s="10">
        <v>46.4</v>
      </c>
      <c r="D16" s="9" t="s">
        <v>160</v>
      </c>
      <c r="E16" s="8" t="str">
        <f t="shared" si="0"/>
        <v>Significantly Different</v>
      </c>
      <c r="G16">
        <f t="shared" si="1"/>
        <v>46.4</v>
      </c>
      <c r="H16">
        <f t="shared" si="2"/>
        <v>6</v>
      </c>
      <c r="I16" t="str">
        <f t="shared" si="3"/>
        <v>+/-</v>
      </c>
      <c r="J16" t="str">
        <f t="shared" si="4"/>
        <v>3.8</v>
      </c>
      <c r="K16" s="1">
        <f t="shared" si="5"/>
        <v>2.3100303951367778</v>
      </c>
      <c r="L16" s="1">
        <f t="shared" si="6"/>
        <v>-14.599999999999998</v>
      </c>
      <c r="M16" s="1">
        <f t="shared" si="7"/>
        <v>2.3227930911298236</v>
      </c>
      <c r="N16" s="1">
        <f t="shared" si="8"/>
        <v>-6.285536174424581</v>
      </c>
      <c r="O16" t="s">
        <v>73</v>
      </c>
    </row>
    <row r="17" spans="1:15" x14ac:dyDescent="0.35">
      <c r="A17" s="12">
        <v>7</v>
      </c>
      <c r="B17" s="11" t="s">
        <v>55</v>
      </c>
      <c r="C17" s="10">
        <v>46.2</v>
      </c>
      <c r="D17" s="9" t="s">
        <v>157</v>
      </c>
      <c r="E17" s="8" t="str">
        <f t="shared" si="0"/>
        <v>Significantly Different</v>
      </c>
      <c r="G17">
        <f t="shared" si="1"/>
        <v>46.2</v>
      </c>
      <c r="H17">
        <f t="shared" si="2"/>
        <v>6</v>
      </c>
      <c r="I17" t="str">
        <f t="shared" si="3"/>
        <v>+/-</v>
      </c>
      <c r="J17" t="str">
        <f t="shared" si="4"/>
        <v>3.2</v>
      </c>
      <c r="K17" s="1">
        <f t="shared" si="5"/>
        <v>1.9452887537993921</v>
      </c>
      <c r="L17" s="1">
        <f t="shared" si="6"/>
        <v>-14.400000000000002</v>
      </c>
      <c r="M17" s="1">
        <f t="shared" si="7"/>
        <v>1.9604274159996473</v>
      </c>
      <c r="N17" s="1">
        <f t="shared" si="8"/>
        <v>-7.3453369823729258</v>
      </c>
      <c r="O17" t="s">
        <v>65</v>
      </c>
    </row>
    <row r="18" spans="1:15" x14ac:dyDescent="0.35">
      <c r="A18" s="12">
        <v>8</v>
      </c>
      <c r="B18" s="11" t="s">
        <v>46</v>
      </c>
      <c r="C18" s="10">
        <v>45.8</v>
      </c>
      <c r="D18" s="9" t="s">
        <v>159</v>
      </c>
      <c r="E18" s="8" t="str">
        <f t="shared" si="0"/>
        <v>Significantly Different</v>
      </c>
      <c r="G18">
        <f t="shared" si="1"/>
        <v>45.8</v>
      </c>
      <c r="H18">
        <f t="shared" si="2"/>
        <v>6</v>
      </c>
      <c r="I18" t="str">
        <f t="shared" si="3"/>
        <v>+/-</v>
      </c>
      <c r="J18" t="str">
        <f t="shared" si="4"/>
        <v>3.1</v>
      </c>
      <c r="K18" s="1">
        <f t="shared" si="5"/>
        <v>1.884498480243161</v>
      </c>
      <c r="L18" s="1">
        <f t="shared" si="6"/>
        <v>-13.999999999999996</v>
      </c>
      <c r="M18" s="1">
        <f t="shared" si="7"/>
        <v>1.9001215328982106</v>
      </c>
      <c r="N18" s="1">
        <f t="shared" si="8"/>
        <v>-7.3679497640585794</v>
      </c>
      <c r="O18" t="s">
        <v>61</v>
      </c>
    </row>
    <row r="19" spans="1:15" x14ac:dyDescent="0.35">
      <c r="A19" s="12">
        <v>9</v>
      </c>
      <c r="B19" s="11" t="s">
        <v>48</v>
      </c>
      <c r="C19" s="10">
        <v>45.5</v>
      </c>
      <c r="D19" s="9" t="s">
        <v>179</v>
      </c>
      <c r="E19" s="8" t="str">
        <f t="shared" si="0"/>
        <v>Significantly Different</v>
      </c>
      <c r="G19">
        <f t="shared" si="1"/>
        <v>45.5</v>
      </c>
      <c r="H19">
        <f t="shared" si="2"/>
        <v>6</v>
      </c>
      <c r="I19" t="str">
        <f t="shared" si="3"/>
        <v>+/-</v>
      </c>
      <c r="J19" t="str">
        <f t="shared" si="4"/>
        <v>7.1</v>
      </c>
      <c r="K19" s="1">
        <f t="shared" si="5"/>
        <v>4.316109422492401</v>
      </c>
      <c r="L19" s="1">
        <f t="shared" si="6"/>
        <v>-13.7</v>
      </c>
      <c r="M19" s="1">
        <f t="shared" si="7"/>
        <v>4.3229536042701584</v>
      </c>
      <c r="N19" s="1">
        <f t="shared" si="8"/>
        <v>-3.1691295475545505</v>
      </c>
      <c r="O19" t="s">
        <v>31</v>
      </c>
    </row>
    <row r="20" spans="1:15" x14ac:dyDescent="0.35">
      <c r="A20" s="12">
        <v>10</v>
      </c>
      <c r="B20" s="11" t="s">
        <v>60</v>
      </c>
      <c r="C20" s="10">
        <v>44.2</v>
      </c>
      <c r="D20" s="13" t="s">
        <v>150</v>
      </c>
      <c r="E20" s="8" t="str">
        <f t="shared" si="0"/>
        <v>Significantly Different</v>
      </c>
      <c r="G20">
        <f t="shared" si="1"/>
        <v>44.2</v>
      </c>
      <c r="H20">
        <f t="shared" si="2"/>
        <v>6</v>
      </c>
      <c r="I20" t="str">
        <f t="shared" si="3"/>
        <v>+/-</v>
      </c>
      <c r="J20" t="str">
        <f t="shared" si="4"/>
        <v>2.0</v>
      </c>
      <c r="K20" s="1">
        <f t="shared" si="5"/>
        <v>1.21580547112462</v>
      </c>
      <c r="L20" s="1">
        <f t="shared" si="6"/>
        <v>-12.400000000000002</v>
      </c>
      <c r="M20" s="1">
        <f t="shared" si="7"/>
        <v>1.2398831643994612</v>
      </c>
      <c r="N20" s="1">
        <f t="shared" si="8"/>
        <v>-10.000942311371697</v>
      </c>
      <c r="O20" t="s">
        <v>53</v>
      </c>
    </row>
    <row r="21" spans="1:15" x14ac:dyDescent="0.35">
      <c r="A21" s="12">
        <v>11</v>
      </c>
      <c r="B21" s="11" t="s">
        <v>50</v>
      </c>
      <c r="C21" s="10">
        <v>43.4</v>
      </c>
      <c r="D21" s="9" t="s">
        <v>157</v>
      </c>
      <c r="E21" s="8" t="str">
        <f t="shared" si="0"/>
        <v>Significantly Different</v>
      </c>
      <c r="G21">
        <f t="shared" si="1"/>
        <v>43.4</v>
      </c>
      <c r="H21">
        <f t="shared" si="2"/>
        <v>6</v>
      </c>
      <c r="I21" t="str">
        <f t="shared" si="3"/>
        <v>+/-</v>
      </c>
      <c r="J21" t="str">
        <f t="shared" si="4"/>
        <v>3.2</v>
      </c>
      <c r="K21" s="1">
        <f t="shared" si="5"/>
        <v>1.9452887537993921</v>
      </c>
      <c r="L21" s="1">
        <f t="shared" si="6"/>
        <v>-11.599999999999998</v>
      </c>
      <c r="M21" s="1">
        <f t="shared" si="7"/>
        <v>1.9604274159996473</v>
      </c>
      <c r="N21" s="1">
        <f t="shared" si="8"/>
        <v>-5.9170770135781883</v>
      </c>
      <c r="O21" t="s">
        <v>45</v>
      </c>
    </row>
    <row r="22" spans="1:15" x14ac:dyDescent="0.35">
      <c r="A22" s="12">
        <v>12</v>
      </c>
      <c r="B22" s="11" t="s">
        <v>62</v>
      </c>
      <c r="C22" s="10">
        <v>43.2</v>
      </c>
      <c r="D22" s="9" t="s">
        <v>214</v>
      </c>
      <c r="E22" s="8" t="str">
        <f t="shared" si="0"/>
        <v>Significantly Different</v>
      </c>
      <c r="G22">
        <f t="shared" si="1"/>
        <v>43.2</v>
      </c>
      <c r="H22">
        <f t="shared" si="2"/>
        <v>7</v>
      </c>
      <c r="I22" t="str">
        <f t="shared" si="3"/>
        <v>+/-</v>
      </c>
      <c r="J22" t="str">
        <f t="shared" si="4"/>
        <v>10.2</v>
      </c>
      <c r="K22" s="1">
        <f t="shared" si="5"/>
        <v>6.2006079027355616</v>
      </c>
      <c r="L22" s="1">
        <f t="shared" si="6"/>
        <v>-11.400000000000002</v>
      </c>
      <c r="M22" s="1">
        <f t="shared" si="7"/>
        <v>6.2053739356473399</v>
      </c>
      <c r="N22" s="1">
        <f t="shared" si="8"/>
        <v>-1.8371173305949633</v>
      </c>
      <c r="O22" t="s">
        <v>28</v>
      </c>
    </row>
    <row r="23" spans="1:15" x14ac:dyDescent="0.35">
      <c r="A23" s="12">
        <v>13</v>
      </c>
      <c r="B23" s="11" t="s">
        <v>63</v>
      </c>
      <c r="C23" s="10">
        <v>41.6</v>
      </c>
      <c r="D23" s="9" t="s">
        <v>154</v>
      </c>
      <c r="E23" s="8" t="str">
        <f t="shared" si="0"/>
        <v>Significantly Different</v>
      </c>
      <c r="G23">
        <f t="shared" si="1"/>
        <v>41.6</v>
      </c>
      <c r="H23">
        <f t="shared" si="2"/>
        <v>6</v>
      </c>
      <c r="I23" t="str">
        <f t="shared" si="3"/>
        <v>+/-</v>
      </c>
      <c r="J23" t="str">
        <f t="shared" si="4"/>
        <v>2.1</v>
      </c>
      <c r="K23" s="1">
        <f t="shared" si="5"/>
        <v>1.2765957446808511</v>
      </c>
      <c r="L23" s="1">
        <f t="shared" si="6"/>
        <v>-9.8000000000000007</v>
      </c>
      <c r="M23" s="1">
        <f t="shared" si="7"/>
        <v>1.2995476186280821</v>
      </c>
      <c r="N23" s="1">
        <f t="shared" si="8"/>
        <v>-7.5410857282365313</v>
      </c>
      <c r="O23" t="s">
        <v>81</v>
      </c>
    </row>
    <row r="24" spans="1:15" x14ac:dyDescent="0.35">
      <c r="A24" s="12">
        <v>14</v>
      </c>
      <c r="B24" s="11" t="s">
        <v>80</v>
      </c>
      <c r="C24" s="10">
        <v>41.5</v>
      </c>
      <c r="D24" s="9" t="s">
        <v>173</v>
      </c>
      <c r="E24" s="8" t="str">
        <f t="shared" si="0"/>
        <v>Significantly Different</v>
      </c>
      <c r="G24">
        <f t="shared" si="1"/>
        <v>41.5</v>
      </c>
      <c r="H24">
        <f t="shared" si="2"/>
        <v>6</v>
      </c>
      <c r="I24" t="str">
        <f t="shared" si="3"/>
        <v>+/-</v>
      </c>
      <c r="J24" t="str">
        <f t="shared" si="4"/>
        <v>2.9</v>
      </c>
      <c r="K24" s="1">
        <f t="shared" si="5"/>
        <v>1.762917933130699</v>
      </c>
      <c r="L24" s="1">
        <f t="shared" si="6"/>
        <v>-9.6999999999999993</v>
      </c>
      <c r="M24" s="1">
        <f t="shared" si="7"/>
        <v>1.7796086526813917</v>
      </c>
      <c r="N24" s="1">
        <f t="shared" si="8"/>
        <v>-5.4506365685425884</v>
      </c>
      <c r="O24" t="s">
        <v>64</v>
      </c>
    </row>
    <row r="25" spans="1:15" x14ac:dyDescent="0.35">
      <c r="A25" s="12">
        <v>14</v>
      </c>
      <c r="B25" s="11" t="s">
        <v>69</v>
      </c>
      <c r="C25" s="10">
        <v>41.5</v>
      </c>
      <c r="D25" s="9" t="s">
        <v>213</v>
      </c>
      <c r="E25" s="8" t="str">
        <f t="shared" si="0"/>
        <v>Significantly Different</v>
      </c>
      <c r="G25">
        <f t="shared" si="1"/>
        <v>41.5</v>
      </c>
      <c r="H25">
        <f t="shared" si="2"/>
        <v>6</v>
      </c>
      <c r="I25" t="str">
        <f t="shared" si="3"/>
        <v>+/-</v>
      </c>
      <c r="J25" t="str">
        <f t="shared" si="4"/>
        <v>5.9</v>
      </c>
      <c r="K25" s="1">
        <f t="shared" si="5"/>
        <v>3.5866261398176293</v>
      </c>
      <c r="L25" s="1">
        <f t="shared" si="6"/>
        <v>-9.6999999999999993</v>
      </c>
      <c r="M25" s="1">
        <f t="shared" si="7"/>
        <v>3.5948594387775126</v>
      </c>
      <c r="N25" s="1">
        <f t="shared" si="8"/>
        <v>-2.6982974342102883</v>
      </c>
      <c r="O25" t="s">
        <v>80</v>
      </c>
    </row>
    <row r="26" spans="1:15" x14ac:dyDescent="0.35">
      <c r="A26" s="12">
        <v>16</v>
      </c>
      <c r="B26" s="11" t="s">
        <v>79</v>
      </c>
      <c r="C26" s="10">
        <v>40.6</v>
      </c>
      <c r="D26" s="9" t="s">
        <v>212</v>
      </c>
      <c r="E26" s="8" t="str">
        <f t="shared" si="0"/>
        <v>Significantly Different</v>
      </c>
      <c r="G26">
        <f t="shared" si="1"/>
        <v>40.6</v>
      </c>
      <c r="H26">
        <f t="shared" si="2"/>
        <v>6</v>
      </c>
      <c r="I26" t="str">
        <f t="shared" si="3"/>
        <v>+/-</v>
      </c>
      <c r="J26" t="str">
        <f t="shared" si="4"/>
        <v>5.2</v>
      </c>
      <c r="K26" s="1">
        <f t="shared" si="5"/>
        <v>3.1610942249240122</v>
      </c>
      <c r="L26" s="1">
        <f t="shared" si="6"/>
        <v>-8.8000000000000007</v>
      </c>
      <c r="M26" s="1">
        <f t="shared" si="7"/>
        <v>3.1704327806456649</v>
      </c>
      <c r="N26" s="1">
        <f t="shared" si="8"/>
        <v>-2.775646294638634</v>
      </c>
      <c r="O26" t="s">
        <v>79</v>
      </c>
    </row>
    <row r="27" spans="1:15" x14ac:dyDescent="0.35">
      <c r="A27" s="12">
        <v>17</v>
      </c>
      <c r="B27" s="11" t="s">
        <v>36</v>
      </c>
      <c r="C27" s="10">
        <v>40.5</v>
      </c>
      <c r="D27" s="9" t="s">
        <v>211</v>
      </c>
      <c r="E27" s="8" t="str">
        <f t="shared" si="0"/>
        <v>Significantly Different</v>
      </c>
      <c r="G27">
        <f t="shared" si="1"/>
        <v>40.5</v>
      </c>
      <c r="H27">
        <f t="shared" si="2"/>
        <v>6</v>
      </c>
      <c r="I27" t="str">
        <f t="shared" si="3"/>
        <v>+/-</v>
      </c>
      <c r="J27" t="str">
        <f t="shared" si="4"/>
        <v>5.4</v>
      </c>
      <c r="K27" s="1">
        <f t="shared" si="5"/>
        <v>3.2826747720364744</v>
      </c>
      <c r="L27" s="1">
        <f t="shared" si="6"/>
        <v>-8.6999999999999993</v>
      </c>
      <c r="M27" s="1">
        <f t="shared" si="7"/>
        <v>3.2916684184026468</v>
      </c>
      <c r="N27" s="1">
        <f t="shared" si="8"/>
        <v>-2.6430365681309609</v>
      </c>
      <c r="O27" t="s">
        <v>77</v>
      </c>
    </row>
    <row r="28" spans="1:15" x14ac:dyDescent="0.35">
      <c r="A28" s="12">
        <v>18</v>
      </c>
      <c r="B28" s="11" t="s">
        <v>26</v>
      </c>
      <c r="C28" s="10">
        <v>39.700000000000003</v>
      </c>
      <c r="D28" s="9" t="s">
        <v>210</v>
      </c>
      <c r="E28" s="8" t="str">
        <f t="shared" si="0"/>
        <v>Not Significantly Different</v>
      </c>
      <c r="G28">
        <f t="shared" si="1"/>
        <v>39.700000000000003</v>
      </c>
      <c r="H28">
        <f t="shared" si="2"/>
        <v>7</v>
      </c>
      <c r="I28" t="str">
        <f t="shared" si="3"/>
        <v>+/-</v>
      </c>
      <c r="J28" t="str">
        <f t="shared" si="4"/>
        <v>10.7</v>
      </c>
      <c r="K28" s="1">
        <f t="shared" si="5"/>
        <v>6.504559270516717</v>
      </c>
      <c r="L28" s="1">
        <f t="shared" si="6"/>
        <v>-7.9000000000000021</v>
      </c>
      <c r="M28" s="1">
        <f t="shared" si="7"/>
        <v>6.5091027508720147</v>
      </c>
      <c r="N28" s="1">
        <f t="shared" si="8"/>
        <v>-1.2136849428197536</v>
      </c>
      <c r="O28" t="s">
        <v>78</v>
      </c>
    </row>
    <row r="29" spans="1:15" x14ac:dyDescent="0.35">
      <c r="A29" s="12">
        <v>19</v>
      </c>
      <c r="B29" s="11" t="s">
        <v>71</v>
      </c>
      <c r="C29" s="10">
        <v>39.5</v>
      </c>
      <c r="D29" s="9" t="s">
        <v>145</v>
      </c>
      <c r="E29" s="8" t="str">
        <f t="shared" si="0"/>
        <v>Significantly Different</v>
      </c>
      <c r="G29">
        <f t="shared" si="1"/>
        <v>39.5</v>
      </c>
      <c r="H29">
        <f t="shared" si="2"/>
        <v>6</v>
      </c>
      <c r="I29" t="str">
        <f t="shared" si="3"/>
        <v>+/-</v>
      </c>
      <c r="J29" t="str">
        <f t="shared" si="4"/>
        <v>2.8</v>
      </c>
      <c r="K29" s="1">
        <f t="shared" si="5"/>
        <v>1.7021276595744679</v>
      </c>
      <c r="L29" s="1">
        <f t="shared" si="6"/>
        <v>-7.6999999999999993</v>
      </c>
      <c r="M29" s="1">
        <f t="shared" si="7"/>
        <v>1.7194085864718478</v>
      </c>
      <c r="N29" s="1">
        <f t="shared" si="8"/>
        <v>-4.4782840219497029</v>
      </c>
      <c r="O29" t="s">
        <v>55</v>
      </c>
    </row>
    <row r="30" spans="1:15" x14ac:dyDescent="0.35">
      <c r="A30" s="12">
        <v>20</v>
      </c>
      <c r="B30" s="11" t="s">
        <v>61</v>
      </c>
      <c r="C30" s="10">
        <v>39.4</v>
      </c>
      <c r="D30" s="9" t="s">
        <v>179</v>
      </c>
      <c r="E30" s="8" t="str">
        <f t="shared" si="0"/>
        <v>Significantly Different</v>
      </c>
      <c r="G30">
        <f t="shared" si="1"/>
        <v>39.4</v>
      </c>
      <c r="H30">
        <f t="shared" si="2"/>
        <v>6</v>
      </c>
      <c r="I30" t="str">
        <f t="shared" si="3"/>
        <v>+/-</v>
      </c>
      <c r="J30" t="str">
        <f t="shared" si="4"/>
        <v>7.1</v>
      </c>
      <c r="K30" s="1">
        <f t="shared" si="5"/>
        <v>4.316109422492401</v>
      </c>
      <c r="L30" s="1">
        <f t="shared" si="6"/>
        <v>-7.5999999999999979</v>
      </c>
      <c r="M30" s="1">
        <f t="shared" si="7"/>
        <v>4.3229536042701584</v>
      </c>
      <c r="N30" s="1">
        <f t="shared" si="8"/>
        <v>-1.7580572672565384</v>
      </c>
      <c r="O30" t="s">
        <v>76</v>
      </c>
    </row>
    <row r="31" spans="1:15" x14ac:dyDescent="0.35">
      <c r="A31" s="12">
        <v>21</v>
      </c>
      <c r="B31" s="11" t="s">
        <v>81</v>
      </c>
      <c r="C31" s="10">
        <v>38.4</v>
      </c>
      <c r="D31" s="9" t="s">
        <v>208</v>
      </c>
      <c r="E31" s="8" t="str">
        <f t="shared" si="0"/>
        <v>Significantly Different</v>
      </c>
      <c r="G31">
        <f t="shared" si="1"/>
        <v>38.4</v>
      </c>
      <c r="H31">
        <f t="shared" si="2"/>
        <v>6</v>
      </c>
      <c r="I31" t="str">
        <f t="shared" si="3"/>
        <v>+/-</v>
      </c>
      <c r="J31" t="str">
        <f t="shared" si="4"/>
        <v>5.8</v>
      </c>
      <c r="K31" s="1">
        <f t="shared" si="5"/>
        <v>3.525835866261398</v>
      </c>
      <c r="L31" s="1">
        <f t="shared" si="6"/>
        <v>-6.5999999999999979</v>
      </c>
      <c r="M31" s="1">
        <f t="shared" si="7"/>
        <v>3.5342107851060502</v>
      </c>
      <c r="N31" s="1">
        <f t="shared" si="8"/>
        <v>-1.8674607716704008</v>
      </c>
      <c r="O31" t="s">
        <v>41</v>
      </c>
    </row>
    <row r="32" spans="1:15" x14ac:dyDescent="0.35">
      <c r="A32" s="12">
        <v>22</v>
      </c>
      <c r="B32" s="11" t="s">
        <v>59</v>
      </c>
      <c r="C32" s="10">
        <v>37.200000000000003</v>
      </c>
      <c r="D32" s="9" t="s">
        <v>209</v>
      </c>
      <c r="E32" s="8" t="str">
        <f t="shared" si="0"/>
        <v>Not Significantly Different</v>
      </c>
      <c r="G32">
        <f t="shared" si="1"/>
        <v>37.200000000000003</v>
      </c>
      <c r="H32">
        <f t="shared" si="2"/>
        <v>6</v>
      </c>
      <c r="I32" t="str">
        <f t="shared" si="3"/>
        <v>+/-</v>
      </c>
      <c r="J32" t="str">
        <f t="shared" si="4"/>
        <v>6.4</v>
      </c>
      <c r="K32" s="1">
        <f t="shared" si="5"/>
        <v>3.8905775075987843</v>
      </c>
      <c r="L32" s="1">
        <f t="shared" si="6"/>
        <v>-5.4000000000000021</v>
      </c>
      <c r="M32" s="1">
        <f t="shared" si="7"/>
        <v>3.8981688855638659</v>
      </c>
      <c r="N32" s="1">
        <f t="shared" si="8"/>
        <v>-1.3852657897911722</v>
      </c>
      <c r="O32" t="s">
        <v>70</v>
      </c>
    </row>
    <row r="33" spans="1:15" x14ac:dyDescent="0.35">
      <c r="A33" s="12">
        <v>23</v>
      </c>
      <c r="B33" s="11" t="s">
        <v>45</v>
      </c>
      <c r="C33" s="10">
        <v>37</v>
      </c>
      <c r="D33" s="9" t="s">
        <v>152</v>
      </c>
      <c r="E33" s="8" t="str">
        <f t="shared" si="0"/>
        <v>Significantly Different</v>
      </c>
      <c r="G33">
        <f t="shared" si="1"/>
        <v>37</v>
      </c>
      <c r="H33">
        <f t="shared" si="2"/>
        <v>6</v>
      </c>
      <c r="I33" t="str">
        <f t="shared" si="3"/>
        <v>+/-</v>
      </c>
      <c r="J33" t="str">
        <f t="shared" si="4"/>
        <v>1.7</v>
      </c>
      <c r="K33" s="1">
        <f t="shared" si="5"/>
        <v>1.0334346504559271</v>
      </c>
      <c r="L33" s="1">
        <f t="shared" si="6"/>
        <v>-5.1999999999999993</v>
      </c>
      <c r="M33" s="1">
        <f t="shared" si="7"/>
        <v>1.0616564861138591</v>
      </c>
      <c r="N33" s="1">
        <f t="shared" si="8"/>
        <v>-4.8980061517208275</v>
      </c>
      <c r="O33" t="s">
        <v>75</v>
      </c>
    </row>
    <row r="34" spans="1:15" x14ac:dyDescent="0.35">
      <c r="A34" s="12">
        <v>24</v>
      </c>
      <c r="B34" s="11" t="s">
        <v>68</v>
      </c>
      <c r="C34" s="10">
        <v>36.9</v>
      </c>
      <c r="D34" s="9" t="s">
        <v>208</v>
      </c>
      <c r="E34" s="8" t="str">
        <f t="shared" si="0"/>
        <v>Not Significantly Different</v>
      </c>
      <c r="G34">
        <f t="shared" si="1"/>
        <v>36.9</v>
      </c>
      <c r="H34">
        <f t="shared" si="2"/>
        <v>6</v>
      </c>
      <c r="I34" t="str">
        <f t="shared" si="3"/>
        <v>+/-</v>
      </c>
      <c r="J34" t="str">
        <f t="shared" si="4"/>
        <v>5.8</v>
      </c>
      <c r="K34" s="1">
        <f t="shared" si="5"/>
        <v>3.525835866261398</v>
      </c>
      <c r="L34" s="1">
        <f t="shared" si="6"/>
        <v>-5.0999999999999979</v>
      </c>
      <c r="M34" s="1">
        <f t="shared" si="7"/>
        <v>3.5342107851060502</v>
      </c>
      <c r="N34" s="1">
        <f t="shared" si="8"/>
        <v>-1.443037869018037</v>
      </c>
      <c r="O34" t="s">
        <v>74</v>
      </c>
    </row>
    <row r="35" spans="1:15" x14ac:dyDescent="0.35">
      <c r="A35" s="12">
        <v>25</v>
      </c>
      <c r="B35" s="11" t="s">
        <v>76</v>
      </c>
      <c r="C35" s="10">
        <v>36.6</v>
      </c>
      <c r="D35" s="9" t="s">
        <v>207</v>
      </c>
      <c r="E35" s="8" t="str">
        <f t="shared" si="0"/>
        <v>Not Significantly Different</v>
      </c>
      <c r="G35">
        <f t="shared" si="1"/>
        <v>36.6</v>
      </c>
      <c r="H35">
        <f t="shared" si="2"/>
        <v>6</v>
      </c>
      <c r="I35" t="str">
        <f t="shared" si="3"/>
        <v>+/-</v>
      </c>
      <c r="J35" t="str">
        <f t="shared" si="4"/>
        <v>7.6</v>
      </c>
      <c r="K35" s="1">
        <f t="shared" si="5"/>
        <v>4.6200607902735555</v>
      </c>
      <c r="L35" s="1">
        <f t="shared" si="6"/>
        <v>-4.8000000000000007</v>
      </c>
      <c r="M35" s="1">
        <f t="shared" si="7"/>
        <v>4.6264553411405336</v>
      </c>
      <c r="N35" s="1">
        <f t="shared" si="8"/>
        <v>-1.0375113658433552</v>
      </c>
      <c r="O35" t="s">
        <v>51</v>
      </c>
    </row>
    <row r="36" spans="1:15" x14ac:dyDescent="0.35">
      <c r="A36" s="12">
        <v>26</v>
      </c>
      <c r="B36" s="11" t="s">
        <v>77</v>
      </c>
      <c r="C36" s="10">
        <v>35.4</v>
      </c>
      <c r="D36" s="9" t="s">
        <v>177</v>
      </c>
      <c r="E36" s="8" t="str">
        <f t="shared" si="0"/>
        <v>Not Significantly Different</v>
      </c>
      <c r="G36">
        <f t="shared" si="1"/>
        <v>35.4</v>
      </c>
      <c r="H36">
        <f t="shared" si="2"/>
        <v>6</v>
      </c>
      <c r="I36" t="str">
        <f t="shared" si="3"/>
        <v>+/-</v>
      </c>
      <c r="J36" t="str">
        <f t="shared" si="4"/>
        <v>4.4</v>
      </c>
      <c r="K36" s="1">
        <f t="shared" si="5"/>
        <v>2.6747720364741645</v>
      </c>
      <c r="L36" s="1">
        <f t="shared" si="6"/>
        <v>-3.5999999999999979</v>
      </c>
      <c r="M36" s="1">
        <f t="shared" si="7"/>
        <v>2.6858020710485744</v>
      </c>
      <c r="N36" s="1">
        <f t="shared" si="8"/>
        <v>-1.3403817201594859</v>
      </c>
      <c r="O36" t="s">
        <v>71</v>
      </c>
    </row>
    <row r="37" spans="1:15" x14ac:dyDescent="0.35">
      <c r="A37" s="12">
        <v>27</v>
      </c>
      <c r="B37" s="11" t="s">
        <v>40</v>
      </c>
      <c r="C37" s="10">
        <v>34.799999999999997</v>
      </c>
      <c r="D37" s="9" t="s">
        <v>206</v>
      </c>
      <c r="E37" s="8" t="str">
        <f t="shared" si="0"/>
        <v>Not Significantly Different</v>
      </c>
      <c r="G37">
        <f t="shared" si="1"/>
        <v>34.799999999999997</v>
      </c>
      <c r="H37">
        <f t="shared" si="2"/>
        <v>6</v>
      </c>
      <c r="I37" t="str">
        <f t="shared" si="3"/>
        <v>+/-</v>
      </c>
      <c r="J37" t="str">
        <f t="shared" si="4"/>
        <v>8.7</v>
      </c>
      <c r="K37" s="1">
        <f t="shared" si="5"/>
        <v>5.2887537993920963</v>
      </c>
      <c r="L37" s="1">
        <f t="shared" si="6"/>
        <v>-2.9999999999999964</v>
      </c>
      <c r="M37" s="1">
        <f t="shared" si="7"/>
        <v>5.2943407586147107</v>
      </c>
      <c r="N37" s="1">
        <f t="shared" si="8"/>
        <v>-0.56664278647318511</v>
      </c>
      <c r="O37" t="s">
        <v>69</v>
      </c>
    </row>
    <row r="38" spans="1:15" x14ac:dyDescent="0.35">
      <c r="A38" s="12">
        <v>28</v>
      </c>
      <c r="B38" s="11" t="s">
        <v>29</v>
      </c>
      <c r="C38" s="10">
        <v>33.6</v>
      </c>
      <c r="D38" s="9" t="s">
        <v>168</v>
      </c>
      <c r="E38" s="8" t="str">
        <f t="shared" si="0"/>
        <v>Not Significantly Different</v>
      </c>
      <c r="G38">
        <f t="shared" si="1"/>
        <v>33.6</v>
      </c>
      <c r="H38">
        <f t="shared" si="2"/>
        <v>6</v>
      </c>
      <c r="I38" t="str">
        <f t="shared" si="3"/>
        <v>+/-</v>
      </c>
      <c r="J38" t="str">
        <f t="shared" si="4"/>
        <v>3.6</v>
      </c>
      <c r="K38" s="1">
        <f t="shared" si="5"/>
        <v>2.188449848024316</v>
      </c>
      <c r="L38" s="1">
        <f t="shared" si="6"/>
        <v>-1.8000000000000007</v>
      </c>
      <c r="M38" s="1">
        <f t="shared" si="7"/>
        <v>2.2019173588176089</v>
      </c>
      <c r="N38" s="1">
        <f t="shared" si="8"/>
        <v>-0.81746937176905188</v>
      </c>
      <c r="O38" t="s">
        <v>68</v>
      </c>
    </row>
    <row r="39" spans="1:15" x14ac:dyDescent="0.35">
      <c r="A39" s="12">
        <v>29</v>
      </c>
      <c r="B39" s="11" t="s">
        <v>37</v>
      </c>
      <c r="C39" s="10">
        <v>33.5</v>
      </c>
      <c r="D39" s="9" t="s">
        <v>170</v>
      </c>
      <c r="E39" s="8" t="str">
        <f t="shared" si="0"/>
        <v>Not Significantly Different</v>
      </c>
      <c r="G39">
        <f t="shared" si="1"/>
        <v>33.5</v>
      </c>
      <c r="H39">
        <f t="shared" si="2"/>
        <v>6</v>
      </c>
      <c r="I39" t="str">
        <f t="shared" si="3"/>
        <v>+/-</v>
      </c>
      <c r="J39" t="str">
        <f t="shared" si="4"/>
        <v>2.2</v>
      </c>
      <c r="K39" s="1">
        <f t="shared" si="5"/>
        <v>1.3373860182370823</v>
      </c>
      <c r="L39" s="1">
        <f t="shared" si="6"/>
        <v>-1.6999999999999993</v>
      </c>
      <c r="M39" s="1">
        <f t="shared" si="7"/>
        <v>1.3593118404254041</v>
      </c>
      <c r="N39" s="1">
        <f t="shared" si="8"/>
        <v>-1.2506328198156318</v>
      </c>
      <c r="O39" t="s">
        <v>44</v>
      </c>
    </row>
    <row r="40" spans="1:15" x14ac:dyDescent="0.35">
      <c r="A40" s="12">
        <v>30</v>
      </c>
      <c r="B40" s="11" t="s">
        <v>39</v>
      </c>
      <c r="C40" s="10">
        <v>33.4</v>
      </c>
      <c r="D40" s="9" t="s">
        <v>133</v>
      </c>
      <c r="E40" s="8" t="str">
        <f t="shared" si="0"/>
        <v>Significantly Different</v>
      </c>
      <c r="G40">
        <f t="shared" si="1"/>
        <v>33.4</v>
      </c>
      <c r="H40">
        <f t="shared" si="2"/>
        <v>6</v>
      </c>
      <c r="I40" t="str">
        <f t="shared" si="3"/>
        <v>+/-</v>
      </c>
      <c r="J40" t="str">
        <f t="shared" si="4"/>
        <v>1.4</v>
      </c>
      <c r="K40" s="1">
        <f t="shared" si="5"/>
        <v>0.85106382978723394</v>
      </c>
      <c r="L40" s="1">
        <f t="shared" si="6"/>
        <v>-1.5999999999999979</v>
      </c>
      <c r="M40" s="1">
        <f t="shared" si="7"/>
        <v>0.88511974337757049</v>
      </c>
      <c r="N40" s="1">
        <f t="shared" si="8"/>
        <v>-1.8076650215647454</v>
      </c>
      <c r="O40" t="s">
        <v>66</v>
      </c>
    </row>
    <row r="41" spans="1:15" x14ac:dyDescent="0.35">
      <c r="A41" s="12">
        <v>31</v>
      </c>
      <c r="B41" s="11" t="s">
        <v>73</v>
      </c>
      <c r="C41" s="10">
        <v>33.299999999999997</v>
      </c>
      <c r="D41" s="9" t="s">
        <v>138</v>
      </c>
      <c r="E41" s="8" t="str">
        <f t="shared" si="0"/>
        <v>Not Significantly Different</v>
      </c>
      <c r="G41">
        <f t="shared" si="1"/>
        <v>33.299999999999997</v>
      </c>
      <c r="H41">
        <f t="shared" si="2"/>
        <v>6</v>
      </c>
      <c r="I41" t="str">
        <f t="shared" si="3"/>
        <v>+/-</v>
      </c>
      <c r="J41" t="str">
        <f t="shared" si="4"/>
        <v>3.9</v>
      </c>
      <c r="K41" s="1">
        <f t="shared" si="5"/>
        <v>2.3708206686930091</v>
      </c>
      <c r="L41" s="1">
        <f t="shared" si="6"/>
        <v>-1.4999999999999964</v>
      </c>
      <c r="M41" s="1">
        <f t="shared" si="7"/>
        <v>2.3832578460684086</v>
      </c>
      <c r="N41" s="1">
        <f t="shared" si="8"/>
        <v>-0.62939056404429883</v>
      </c>
      <c r="O41" t="s">
        <v>47</v>
      </c>
    </row>
    <row r="42" spans="1:15" x14ac:dyDescent="0.35">
      <c r="A42" s="12">
        <v>32</v>
      </c>
      <c r="B42" s="11" t="s">
        <v>66</v>
      </c>
      <c r="C42" s="10">
        <v>32.299999999999997</v>
      </c>
      <c r="D42" s="9" t="s">
        <v>205</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32.299999999999997</v>
      </c>
      <c r="H42">
        <f t="shared" ref="H42:H62" si="11">LEN(TRIM(D42))</f>
        <v>6</v>
      </c>
      <c r="I42" t="str">
        <f t="shared" ref="I42:I73" si="12">IF(H42&gt;=3,MID(TRIM(D42),1,3),"NO")</f>
        <v>+/-</v>
      </c>
      <c r="J42" t="str">
        <f t="shared" ref="J42:J73" si="13">IF(TRIM(I42)="+/-",MID(TRIM(D42),4,H42-3),D42)</f>
        <v>7.0</v>
      </c>
      <c r="K42" s="1">
        <f t="shared" ref="K42:K73" si="14">IF(TRIM(J42)="*****",0,IF(ISERROR(VALUE(J42)),"NA",VALUE(J42/$I$4)))</f>
        <v>4.2553191489361701</v>
      </c>
      <c r="L42" s="1">
        <f t="shared" ref="L42:L62" si="15">IF(AND(ISNUMBER(G42),ISNUMBER($I$6)),$I$6-G42,"N/A")</f>
        <v>-0.49999999999999645</v>
      </c>
      <c r="M42" s="1">
        <f t="shared" ref="M42:M62" si="16">IF(AND(ISNUMBER(K42),ISNUMBER($I$7)),SQRT(K42^2+($I$7)^2),"N/A")</f>
        <v>4.2622609466159522</v>
      </c>
      <c r="N42" s="1">
        <f t="shared" ref="N42:N73" si="17">IF(AND(ISNUMBER(L42),ISNUMBER(M42),M42&lt;&gt;0),L42/M42,"NA")</f>
        <v>-0.11730863179481643</v>
      </c>
      <c r="O42" t="s">
        <v>36</v>
      </c>
    </row>
    <row r="43" spans="1:15" x14ac:dyDescent="0.35">
      <c r="A43" s="12">
        <v>33</v>
      </c>
      <c r="B43" s="11" t="s">
        <v>57</v>
      </c>
      <c r="C43" s="10">
        <v>31.3</v>
      </c>
      <c r="D43" s="9" t="s">
        <v>156</v>
      </c>
      <c r="E43" s="8" t="str">
        <f t="shared" si="9"/>
        <v>Not Significantly Different</v>
      </c>
      <c r="G43">
        <f t="shared" si="10"/>
        <v>31.3</v>
      </c>
      <c r="H43">
        <f t="shared" si="11"/>
        <v>6</v>
      </c>
      <c r="I43" t="str">
        <f t="shared" si="12"/>
        <v>+/-</v>
      </c>
      <c r="J43" t="str">
        <f t="shared" si="13"/>
        <v>2.4</v>
      </c>
      <c r="K43" s="1">
        <f t="shared" si="14"/>
        <v>1.4589665653495441</v>
      </c>
      <c r="L43" s="1">
        <f t="shared" si="15"/>
        <v>0.5</v>
      </c>
      <c r="M43" s="1">
        <f t="shared" si="16"/>
        <v>1.4790911927776826</v>
      </c>
      <c r="N43" s="1">
        <f t="shared" si="17"/>
        <v>0.33804541764664092</v>
      </c>
      <c r="O43" t="s">
        <v>49</v>
      </c>
    </row>
    <row r="44" spans="1:15" x14ac:dyDescent="0.35">
      <c r="A44" s="12">
        <v>34</v>
      </c>
      <c r="B44" s="11" t="s">
        <v>54</v>
      </c>
      <c r="C44" s="10">
        <v>31.1</v>
      </c>
      <c r="D44" s="9" t="s">
        <v>154</v>
      </c>
      <c r="E44" s="8" t="str">
        <f t="shared" si="9"/>
        <v>Not Significantly Different</v>
      </c>
      <c r="G44">
        <f t="shared" si="10"/>
        <v>31.1</v>
      </c>
      <c r="H44">
        <f t="shared" si="11"/>
        <v>6</v>
      </c>
      <c r="I44" t="str">
        <f t="shared" si="12"/>
        <v>+/-</v>
      </c>
      <c r="J44" t="str">
        <f t="shared" si="13"/>
        <v>2.1</v>
      </c>
      <c r="K44" s="1">
        <f t="shared" si="14"/>
        <v>1.2765957446808511</v>
      </c>
      <c r="L44" s="1">
        <f t="shared" si="15"/>
        <v>0.69999999999999929</v>
      </c>
      <c r="M44" s="1">
        <f t="shared" si="16"/>
        <v>1.2995476186280821</v>
      </c>
      <c r="N44" s="1">
        <f t="shared" si="17"/>
        <v>0.53864898058832311</v>
      </c>
      <c r="O44" t="s">
        <v>63</v>
      </c>
    </row>
    <row r="45" spans="1:15" x14ac:dyDescent="0.35">
      <c r="A45" s="12">
        <v>35</v>
      </c>
      <c r="B45" s="11" t="s">
        <v>64</v>
      </c>
      <c r="C45" s="10">
        <v>31</v>
      </c>
      <c r="D45" s="9" t="s">
        <v>154</v>
      </c>
      <c r="E45" s="8" t="str">
        <f t="shared" si="9"/>
        <v>Not Significantly Different</v>
      </c>
      <c r="G45">
        <f t="shared" si="10"/>
        <v>31</v>
      </c>
      <c r="H45">
        <f t="shared" si="11"/>
        <v>6</v>
      </c>
      <c r="I45" t="str">
        <f t="shared" si="12"/>
        <v>+/-</v>
      </c>
      <c r="J45" t="str">
        <f t="shared" si="13"/>
        <v>2.1</v>
      </c>
      <c r="K45" s="1">
        <f t="shared" si="14"/>
        <v>1.2765957446808511</v>
      </c>
      <c r="L45" s="1">
        <f t="shared" si="15"/>
        <v>0.80000000000000071</v>
      </c>
      <c r="M45" s="1">
        <f t="shared" si="16"/>
        <v>1.2995476186280821</v>
      </c>
      <c r="N45" s="1">
        <f t="shared" si="17"/>
        <v>0.61559883495808465</v>
      </c>
      <c r="O45" t="s">
        <v>62</v>
      </c>
    </row>
    <row r="46" spans="1:15" x14ac:dyDescent="0.35">
      <c r="A46" s="12">
        <v>36</v>
      </c>
      <c r="B46" s="11" t="s">
        <v>75</v>
      </c>
      <c r="C46" s="10">
        <v>30.7</v>
      </c>
      <c r="D46" s="9" t="s">
        <v>154</v>
      </c>
      <c r="E46" s="8" t="str">
        <f t="shared" si="9"/>
        <v>Not Significantly Different</v>
      </c>
      <c r="G46">
        <f t="shared" si="10"/>
        <v>30.7</v>
      </c>
      <c r="H46">
        <f t="shared" si="11"/>
        <v>6</v>
      </c>
      <c r="I46" t="str">
        <f t="shared" si="12"/>
        <v>+/-</v>
      </c>
      <c r="J46" t="str">
        <f t="shared" si="13"/>
        <v>2.1</v>
      </c>
      <c r="K46" s="1">
        <f t="shared" si="14"/>
        <v>1.2765957446808511</v>
      </c>
      <c r="L46" s="1">
        <f t="shared" si="15"/>
        <v>1.1000000000000014</v>
      </c>
      <c r="M46" s="1">
        <f t="shared" si="16"/>
        <v>1.2995476186280821</v>
      </c>
      <c r="N46" s="1">
        <f t="shared" si="17"/>
        <v>0.84644839806736683</v>
      </c>
      <c r="O46" t="s">
        <v>60</v>
      </c>
    </row>
    <row r="47" spans="1:15" x14ac:dyDescent="0.35">
      <c r="A47" s="12">
        <v>37</v>
      </c>
      <c r="B47" s="11" t="s">
        <v>53</v>
      </c>
      <c r="C47" s="10">
        <v>29.7</v>
      </c>
      <c r="D47" s="9" t="s">
        <v>139</v>
      </c>
      <c r="E47" s="8" t="str">
        <f t="shared" si="9"/>
        <v>Significantly Different</v>
      </c>
      <c r="G47">
        <f t="shared" si="10"/>
        <v>29.7</v>
      </c>
      <c r="H47">
        <f t="shared" si="11"/>
        <v>6</v>
      </c>
      <c r="I47" t="str">
        <f t="shared" si="12"/>
        <v>+/-</v>
      </c>
      <c r="J47" t="str">
        <f t="shared" si="13"/>
        <v>1.5</v>
      </c>
      <c r="K47" s="1">
        <f t="shared" si="14"/>
        <v>0.91185410334346506</v>
      </c>
      <c r="L47" s="1">
        <f t="shared" si="15"/>
        <v>2.1000000000000014</v>
      </c>
      <c r="M47" s="1">
        <f t="shared" si="16"/>
        <v>0.94371882652036621</v>
      </c>
      <c r="N47" s="1">
        <f t="shared" si="17"/>
        <v>2.2252390659016719</v>
      </c>
      <c r="O47" t="s">
        <v>58</v>
      </c>
    </row>
    <row r="48" spans="1:15" x14ac:dyDescent="0.35">
      <c r="A48" s="12">
        <v>38</v>
      </c>
      <c r="B48" s="11" t="s">
        <v>74</v>
      </c>
      <c r="C48" s="10">
        <v>29.6</v>
      </c>
      <c r="D48" s="9" t="s">
        <v>143</v>
      </c>
      <c r="E48" s="8" t="str">
        <f t="shared" si="9"/>
        <v>Not Significantly Different</v>
      </c>
      <c r="G48">
        <f t="shared" si="10"/>
        <v>29.6</v>
      </c>
      <c r="H48">
        <f t="shared" si="11"/>
        <v>6</v>
      </c>
      <c r="I48" t="str">
        <f t="shared" si="12"/>
        <v>+/-</v>
      </c>
      <c r="J48" t="str">
        <f t="shared" si="13"/>
        <v>3.4</v>
      </c>
      <c r="K48" s="1">
        <f t="shared" si="14"/>
        <v>2.0668693009118542</v>
      </c>
      <c r="L48" s="1">
        <f t="shared" si="15"/>
        <v>2.1999999999999993</v>
      </c>
      <c r="M48" s="1">
        <f t="shared" si="16"/>
        <v>2.0811237408661025</v>
      </c>
      <c r="N48" s="1">
        <f t="shared" si="17"/>
        <v>1.0571211873660256</v>
      </c>
      <c r="O48" t="s">
        <v>56</v>
      </c>
    </row>
    <row r="49" spans="1:15" x14ac:dyDescent="0.35">
      <c r="A49" s="12">
        <v>39</v>
      </c>
      <c r="B49" s="11" t="s">
        <v>41</v>
      </c>
      <c r="C49" s="10">
        <v>28</v>
      </c>
      <c r="D49" s="9" t="s">
        <v>180</v>
      </c>
      <c r="E49" s="8" t="str">
        <f t="shared" si="9"/>
        <v>Significantly Different</v>
      </c>
      <c r="G49">
        <f t="shared" si="10"/>
        <v>28</v>
      </c>
      <c r="H49">
        <f t="shared" si="11"/>
        <v>6</v>
      </c>
      <c r="I49" t="str">
        <f t="shared" si="12"/>
        <v>+/-</v>
      </c>
      <c r="J49" t="str">
        <f t="shared" si="13"/>
        <v>2.7</v>
      </c>
      <c r="K49" s="1">
        <f t="shared" si="14"/>
        <v>1.6413373860182372</v>
      </c>
      <c r="L49" s="1">
        <f t="shared" si="15"/>
        <v>3.8000000000000007</v>
      </c>
      <c r="M49" s="1">
        <f t="shared" si="16"/>
        <v>1.6592515579278031</v>
      </c>
      <c r="N49" s="1">
        <f t="shared" si="17"/>
        <v>2.2901892011755733</v>
      </c>
      <c r="O49" t="s">
        <v>54</v>
      </c>
    </row>
    <row r="50" spans="1:15" x14ac:dyDescent="0.35">
      <c r="A50" s="12">
        <v>40</v>
      </c>
      <c r="B50" s="11" t="s">
        <v>44</v>
      </c>
      <c r="C50" s="10">
        <v>27.6</v>
      </c>
      <c r="D50" s="9" t="s">
        <v>204</v>
      </c>
      <c r="E50" s="8" t="str">
        <f t="shared" si="9"/>
        <v>Significantly Different</v>
      </c>
      <c r="G50">
        <f t="shared" si="10"/>
        <v>27.6</v>
      </c>
      <c r="H50">
        <f t="shared" si="11"/>
        <v>6</v>
      </c>
      <c r="I50" t="str">
        <f t="shared" si="12"/>
        <v>+/-</v>
      </c>
      <c r="J50" t="str">
        <f t="shared" si="13"/>
        <v>4.0</v>
      </c>
      <c r="K50" s="1">
        <f t="shared" si="14"/>
        <v>2.43161094224924</v>
      </c>
      <c r="L50" s="1">
        <f t="shared" si="15"/>
        <v>4.1999999999999993</v>
      </c>
      <c r="M50" s="1">
        <f t="shared" si="16"/>
        <v>2.4437387528561434</v>
      </c>
      <c r="N50" s="1">
        <f t="shared" si="17"/>
        <v>1.7186779867902036</v>
      </c>
      <c r="O50" t="s">
        <v>52</v>
      </c>
    </row>
    <row r="51" spans="1:15" x14ac:dyDescent="0.35">
      <c r="A51" s="12">
        <v>41</v>
      </c>
      <c r="B51" s="11" t="s">
        <v>52</v>
      </c>
      <c r="C51" s="10">
        <v>26.6</v>
      </c>
      <c r="D51" s="9" t="s">
        <v>203</v>
      </c>
      <c r="E51" s="8" t="str">
        <f t="shared" si="9"/>
        <v>Not Significantly Different</v>
      </c>
      <c r="G51">
        <f t="shared" si="10"/>
        <v>26.6</v>
      </c>
      <c r="H51">
        <f t="shared" si="11"/>
        <v>6</v>
      </c>
      <c r="I51" t="str">
        <f t="shared" si="12"/>
        <v>+/-</v>
      </c>
      <c r="J51" t="str">
        <f t="shared" si="13"/>
        <v>8.3</v>
      </c>
      <c r="K51" s="1">
        <f t="shared" si="14"/>
        <v>5.0455927051671736</v>
      </c>
      <c r="L51" s="1">
        <f t="shared" si="15"/>
        <v>5.1999999999999993</v>
      </c>
      <c r="M51" s="1">
        <f t="shared" si="16"/>
        <v>5.0514486104661955</v>
      </c>
      <c r="N51" s="1">
        <f t="shared" si="17"/>
        <v>1.0294076810414376</v>
      </c>
      <c r="O51" t="s">
        <v>50</v>
      </c>
    </row>
    <row r="52" spans="1:15" x14ac:dyDescent="0.35">
      <c r="A52" s="12">
        <v>42</v>
      </c>
      <c r="B52" s="11" t="s">
        <v>35</v>
      </c>
      <c r="C52" s="10">
        <v>26.3</v>
      </c>
      <c r="D52" s="9" t="s">
        <v>180</v>
      </c>
      <c r="E52" s="8" t="str">
        <f t="shared" si="9"/>
        <v>Significantly Different</v>
      </c>
      <c r="G52">
        <f t="shared" si="10"/>
        <v>26.3</v>
      </c>
      <c r="H52">
        <f t="shared" si="11"/>
        <v>6</v>
      </c>
      <c r="I52" t="str">
        <f t="shared" si="12"/>
        <v>+/-</v>
      </c>
      <c r="J52" t="str">
        <f t="shared" si="13"/>
        <v>2.7</v>
      </c>
      <c r="K52" s="1">
        <f t="shared" si="14"/>
        <v>1.6413373860182372</v>
      </c>
      <c r="L52" s="1">
        <f t="shared" si="15"/>
        <v>5.5</v>
      </c>
      <c r="M52" s="1">
        <f t="shared" si="16"/>
        <v>1.6592515579278031</v>
      </c>
      <c r="N52" s="1">
        <f t="shared" si="17"/>
        <v>3.3147475280172762</v>
      </c>
      <c r="O52" t="s">
        <v>48</v>
      </c>
    </row>
    <row r="53" spans="1:15" x14ac:dyDescent="0.35">
      <c r="A53" s="12">
        <v>43</v>
      </c>
      <c r="B53" s="11" t="s">
        <v>31</v>
      </c>
      <c r="C53" s="10">
        <v>24.7</v>
      </c>
      <c r="D53" s="9" t="s">
        <v>202</v>
      </c>
      <c r="E53" s="8" t="str">
        <f t="shared" si="9"/>
        <v>Not Significantly Different</v>
      </c>
      <c r="G53">
        <f t="shared" si="10"/>
        <v>24.7</v>
      </c>
      <c r="H53">
        <f t="shared" si="11"/>
        <v>6</v>
      </c>
      <c r="I53" t="str">
        <f t="shared" si="12"/>
        <v>+/-</v>
      </c>
      <c r="J53" t="str">
        <f t="shared" si="13"/>
        <v>9.4</v>
      </c>
      <c r="K53" s="1">
        <f t="shared" si="14"/>
        <v>5.7142857142857144</v>
      </c>
      <c r="L53" s="1">
        <f t="shared" si="15"/>
        <v>7.1000000000000014</v>
      </c>
      <c r="M53" s="1">
        <f t="shared" si="16"/>
        <v>5.7194570146329848</v>
      </c>
      <c r="N53" s="1">
        <f t="shared" si="17"/>
        <v>1.2413765820487779</v>
      </c>
      <c r="O53" t="s">
        <v>46</v>
      </c>
    </row>
    <row r="54" spans="1:15" x14ac:dyDescent="0.35">
      <c r="A54" s="12">
        <v>44</v>
      </c>
      <c r="B54" s="11" t="s">
        <v>49</v>
      </c>
      <c r="C54" s="10">
        <v>24.3</v>
      </c>
      <c r="D54" s="9" t="s">
        <v>133</v>
      </c>
      <c r="E54" s="8" t="str">
        <f t="shared" si="9"/>
        <v>Significantly Different</v>
      </c>
      <c r="G54">
        <f t="shared" si="10"/>
        <v>24.3</v>
      </c>
      <c r="H54">
        <f t="shared" si="11"/>
        <v>6</v>
      </c>
      <c r="I54" t="str">
        <f t="shared" si="12"/>
        <v>+/-</v>
      </c>
      <c r="J54" t="str">
        <f t="shared" si="13"/>
        <v>1.4</v>
      </c>
      <c r="K54" s="1">
        <f t="shared" si="14"/>
        <v>0.85106382978723394</v>
      </c>
      <c r="L54" s="1">
        <f t="shared" si="15"/>
        <v>7.5</v>
      </c>
      <c r="M54" s="1">
        <f t="shared" si="16"/>
        <v>0.88511974337757049</v>
      </c>
      <c r="N54" s="1">
        <f t="shared" si="17"/>
        <v>8.473429788584756</v>
      </c>
      <c r="O54" t="s">
        <v>39</v>
      </c>
    </row>
    <row r="55" spans="1:15" x14ac:dyDescent="0.35">
      <c r="A55" s="12">
        <v>45</v>
      </c>
      <c r="B55" s="11" t="s">
        <v>70</v>
      </c>
      <c r="C55" s="10">
        <v>23.4</v>
      </c>
      <c r="D55" s="9" t="s">
        <v>171</v>
      </c>
      <c r="E55" s="8" t="str">
        <f t="shared" si="9"/>
        <v>Significantly Different</v>
      </c>
      <c r="G55">
        <f t="shared" si="10"/>
        <v>23.4</v>
      </c>
      <c r="H55">
        <f t="shared" si="11"/>
        <v>6</v>
      </c>
      <c r="I55" t="str">
        <f t="shared" si="12"/>
        <v>+/-</v>
      </c>
      <c r="J55" t="str">
        <f t="shared" si="13"/>
        <v>2.5</v>
      </c>
      <c r="K55" s="1">
        <f t="shared" si="14"/>
        <v>1.519756838905775</v>
      </c>
      <c r="L55" s="1">
        <f t="shared" si="15"/>
        <v>8.4000000000000021</v>
      </c>
      <c r="M55" s="1">
        <f t="shared" si="16"/>
        <v>1.5390867964950956</v>
      </c>
      <c r="N55" s="1">
        <f t="shared" si="17"/>
        <v>5.4577818607300159</v>
      </c>
      <c r="O55" t="s">
        <v>42</v>
      </c>
    </row>
    <row r="56" spans="1:15" x14ac:dyDescent="0.35">
      <c r="A56" s="12">
        <v>46</v>
      </c>
      <c r="B56" s="11" t="s">
        <v>47</v>
      </c>
      <c r="C56" s="10">
        <v>23.3</v>
      </c>
      <c r="D56" s="9" t="s">
        <v>141</v>
      </c>
      <c r="E56" s="8" t="str">
        <f t="shared" si="9"/>
        <v>Significantly Different</v>
      </c>
      <c r="G56">
        <f t="shared" si="10"/>
        <v>23.3</v>
      </c>
      <c r="H56">
        <f t="shared" si="11"/>
        <v>6</v>
      </c>
      <c r="I56" t="str">
        <f t="shared" si="12"/>
        <v>+/-</v>
      </c>
      <c r="J56" t="str">
        <f t="shared" si="13"/>
        <v>2.3</v>
      </c>
      <c r="K56" s="1">
        <f t="shared" si="14"/>
        <v>1.3981762917933129</v>
      </c>
      <c r="L56" s="1">
        <f t="shared" si="15"/>
        <v>8.5</v>
      </c>
      <c r="M56" s="1">
        <f t="shared" si="16"/>
        <v>1.4191632255232525</v>
      </c>
      <c r="N56" s="1">
        <f t="shared" si="17"/>
        <v>5.9894449398983038</v>
      </c>
      <c r="O56" t="s">
        <v>40</v>
      </c>
    </row>
    <row r="57" spans="1:15" x14ac:dyDescent="0.35">
      <c r="A57" s="12">
        <v>47</v>
      </c>
      <c r="B57" s="11" t="s">
        <v>56</v>
      </c>
      <c r="C57" s="10">
        <v>22.8</v>
      </c>
      <c r="D57" s="9" t="s">
        <v>157</v>
      </c>
      <c r="E57" s="8" t="str">
        <f t="shared" si="9"/>
        <v>Significantly Different</v>
      </c>
      <c r="G57">
        <f t="shared" si="10"/>
        <v>22.8</v>
      </c>
      <c r="H57">
        <f t="shared" si="11"/>
        <v>6</v>
      </c>
      <c r="I57" t="str">
        <f t="shared" si="12"/>
        <v>+/-</v>
      </c>
      <c r="J57" t="str">
        <f t="shared" si="13"/>
        <v>3.2</v>
      </c>
      <c r="K57" s="1">
        <f t="shared" si="14"/>
        <v>1.9452887537993921</v>
      </c>
      <c r="L57" s="1">
        <f t="shared" si="15"/>
        <v>9</v>
      </c>
      <c r="M57" s="1">
        <f t="shared" si="16"/>
        <v>1.9604274159996473</v>
      </c>
      <c r="N57" s="1">
        <f t="shared" si="17"/>
        <v>4.5908356139830779</v>
      </c>
      <c r="O57" t="s">
        <v>37</v>
      </c>
    </row>
    <row r="58" spans="1:15" x14ac:dyDescent="0.35">
      <c r="A58" s="12">
        <v>48</v>
      </c>
      <c r="B58" s="11" t="s">
        <v>42</v>
      </c>
      <c r="C58" s="10">
        <v>22.7</v>
      </c>
      <c r="D58" s="9" t="s">
        <v>157</v>
      </c>
      <c r="E58" s="8" t="str">
        <f t="shared" si="9"/>
        <v>Significantly Different</v>
      </c>
      <c r="G58">
        <f t="shared" si="10"/>
        <v>22.7</v>
      </c>
      <c r="H58">
        <f t="shared" si="11"/>
        <v>6</v>
      </c>
      <c r="I58" t="str">
        <f t="shared" si="12"/>
        <v>+/-</v>
      </c>
      <c r="J58" t="str">
        <f t="shared" si="13"/>
        <v>3.2</v>
      </c>
      <c r="K58" s="1">
        <f t="shared" si="14"/>
        <v>1.9452887537993921</v>
      </c>
      <c r="L58" s="1">
        <f t="shared" si="15"/>
        <v>9.1000000000000014</v>
      </c>
      <c r="M58" s="1">
        <f t="shared" si="16"/>
        <v>1.9604274159996473</v>
      </c>
      <c r="N58" s="1">
        <f t="shared" si="17"/>
        <v>4.6418448985828906</v>
      </c>
      <c r="O58" t="s">
        <v>35</v>
      </c>
    </row>
    <row r="59" spans="1:15" x14ac:dyDescent="0.35">
      <c r="A59" s="12">
        <v>49</v>
      </c>
      <c r="B59" s="11" t="s">
        <v>65</v>
      </c>
      <c r="C59" s="10">
        <v>20.6</v>
      </c>
      <c r="D59" s="9" t="s">
        <v>143</v>
      </c>
      <c r="E59" s="8" t="str">
        <f t="shared" si="9"/>
        <v>Significantly Different</v>
      </c>
      <c r="G59">
        <f t="shared" si="10"/>
        <v>20.6</v>
      </c>
      <c r="H59">
        <f t="shared" si="11"/>
        <v>6</v>
      </c>
      <c r="I59" t="str">
        <f t="shared" si="12"/>
        <v>+/-</v>
      </c>
      <c r="J59" t="str">
        <f t="shared" si="13"/>
        <v>3.4</v>
      </c>
      <c r="K59" s="1">
        <f t="shared" si="14"/>
        <v>2.0668693009118542</v>
      </c>
      <c r="L59" s="1">
        <f t="shared" si="15"/>
        <v>11.2</v>
      </c>
      <c r="M59" s="1">
        <f t="shared" si="16"/>
        <v>2.0811237408661025</v>
      </c>
      <c r="N59" s="1">
        <f t="shared" si="17"/>
        <v>5.3817078629543138</v>
      </c>
      <c r="O59" t="s">
        <v>32</v>
      </c>
    </row>
    <row r="60" spans="1:15" x14ac:dyDescent="0.35">
      <c r="A60" s="12">
        <v>50</v>
      </c>
      <c r="B60" s="11" t="s">
        <v>34</v>
      </c>
      <c r="C60" s="10">
        <v>19.600000000000001</v>
      </c>
      <c r="D60" s="9" t="s">
        <v>121</v>
      </c>
      <c r="E60" s="8" t="str">
        <f t="shared" si="9"/>
        <v>Significantly Different</v>
      </c>
      <c r="G60">
        <f t="shared" si="10"/>
        <v>19.600000000000001</v>
      </c>
      <c r="H60">
        <f t="shared" si="11"/>
        <v>6</v>
      </c>
      <c r="I60" t="str">
        <f t="shared" si="12"/>
        <v>+/-</v>
      </c>
      <c r="J60" t="str">
        <f t="shared" si="13"/>
        <v>0.8</v>
      </c>
      <c r="K60" s="1">
        <f t="shared" si="14"/>
        <v>0.48632218844984804</v>
      </c>
      <c r="L60" s="1">
        <f t="shared" si="15"/>
        <v>12.2</v>
      </c>
      <c r="M60" s="1">
        <f t="shared" si="16"/>
        <v>0.54372473617016159</v>
      </c>
      <c r="N60" s="1">
        <f t="shared" si="17"/>
        <v>22.437824120221642</v>
      </c>
      <c r="O60" t="s">
        <v>29</v>
      </c>
    </row>
    <row r="61" spans="1:15" x14ac:dyDescent="0.35">
      <c r="A61" s="12">
        <v>51</v>
      </c>
      <c r="B61" s="11" t="s">
        <v>28</v>
      </c>
      <c r="C61" s="10">
        <v>18.399999999999999</v>
      </c>
      <c r="D61" s="9" t="s">
        <v>157</v>
      </c>
      <c r="E61" s="8" t="str">
        <f t="shared" si="9"/>
        <v>Significantly Different</v>
      </c>
      <c r="G61">
        <f t="shared" si="10"/>
        <v>18.399999999999999</v>
      </c>
      <c r="H61">
        <f t="shared" si="11"/>
        <v>6</v>
      </c>
      <c r="I61" t="str">
        <f t="shared" si="12"/>
        <v>+/-</v>
      </c>
      <c r="J61" t="str">
        <f t="shared" si="13"/>
        <v>3.2</v>
      </c>
      <c r="K61" s="1">
        <f t="shared" si="14"/>
        <v>1.9452887537993921</v>
      </c>
      <c r="L61" s="1">
        <f t="shared" si="15"/>
        <v>13.400000000000002</v>
      </c>
      <c r="M61" s="1">
        <f t="shared" si="16"/>
        <v>1.9604274159996473</v>
      </c>
      <c r="N61" s="1">
        <f t="shared" si="17"/>
        <v>6.835244136374806</v>
      </c>
      <c r="O61" t="s">
        <v>26</v>
      </c>
    </row>
    <row r="62" spans="1:15" ht="15" thickBot="1" x14ac:dyDescent="0.4">
      <c r="A62" s="7"/>
      <c r="B62" s="6" t="s">
        <v>24</v>
      </c>
      <c r="C62" s="5">
        <v>38.799999999999997</v>
      </c>
      <c r="D62" s="4" t="s">
        <v>146</v>
      </c>
      <c r="E62" s="3" t="str">
        <f t="shared" si="9"/>
        <v>Significantly Different</v>
      </c>
      <c r="G62">
        <f t="shared" si="10"/>
        <v>38.799999999999997</v>
      </c>
      <c r="H62">
        <f t="shared" si="11"/>
        <v>6</v>
      </c>
      <c r="I62" t="str">
        <f t="shared" si="12"/>
        <v>+/-</v>
      </c>
      <c r="J62" t="str">
        <f t="shared" si="13"/>
        <v>4.6</v>
      </c>
      <c r="K62" s="1">
        <f t="shared" si="14"/>
        <v>2.7963525835866259</v>
      </c>
      <c r="L62" s="1">
        <f t="shared" si="15"/>
        <v>-6.9999999999999964</v>
      </c>
      <c r="M62" s="1">
        <f t="shared" si="16"/>
        <v>2.8069048949824182</v>
      </c>
      <c r="N62" s="1">
        <f t="shared" si="17"/>
        <v>-2.4938500811028876</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329" priority="1" operator="equal">
      <formula>"OTHER ERROR"</formula>
    </cfRule>
    <cfRule type="cellIs" dxfId="328" priority="2" operator="equal">
      <formula>"Statistical Test not applicable"</formula>
    </cfRule>
    <cfRule type="cellIs" dxfId="327" priority="3" operator="equal">
      <formula>"Geography Selected"</formula>
    </cfRule>
  </conditionalFormatting>
  <conditionalFormatting sqref="E10:J62">
    <cfRule type="cellIs" dxfId="326" priority="4" operator="equal">
      <formula>"Not Significantly Different"</formula>
    </cfRule>
  </conditionalFormatting>
  <conditionalFormatting sqref="F10:J62">
    <cfRule type="cellIs" dxfId="32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8F147EF8-3F12-4D83-B60B-FA3EBCE338AC}">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A5D25EBE-B328-4A79-BDB7-0FC3FE2AFC6C}"/>
    <hyperlink ref="A68" r:id="rId2" xr:uid="{4F631C3F-415E-47D9-968B-F504F132DCDF}"/>
    <hyperlink ref="A66" r:id="rId3" xr:uid="{C21BF88B-D6FD-4491-AAB4-6D7A027E1030}"/>
    <hyperlink ref="A67" r:id="rId4" xr:uid="{1344CA48-29DB-464D-8809-913D8F7A8FF5}"/>
  </hyperlinks>
  <pageMargins left="0.7" right="0.7" top="0.75" bottom="0.75" header="0.3" footer="0.3"/>
  <pageSetup orientation="portrait" r:id="rId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574F6-96FB-4374-B37A-DC3038704EEA}">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218</v>
      </c>
    </row>
    <row r="2" spans="1:16" x14ac:dyDescent="0.35">
      <c r="A2" s="26" t="s">
        <v>106</v>
      </c>
      <c r="B2" t="s">
        <v>217</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46.9</v>
      </c>
      <c r="C6" t="s">
        <v>100</v>
      </c>
      <c r="H6" s="14" t="s">
        <v>99</v>
      </c>
      <c r="I6">
        <f>VLOOKUP($B$4,$B$9:$K$62,6,FALSE)</f>
        <v>46.9</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46.9</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46.9</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42</v>
      </c>
      <c r="C11" s="10">
        <v>59.5</v>
      </c>
      <c r="D11" s="13" t="s">
        <v>25</v>
      </c>
      <c r="E11" s="8" t="str">
        <f t="shared" si="0"/>
        <v>Significantly Different</v>
      </c>
      <c r="G11">
        <f t="shared" si="1"/>
        <v>59.5</v>
      </c>
      <c r="H11">
        <f t="shared" si="2"/>
        <v>6</v>
      </c>
      <c r="I11" t="str">
        <f t="shared" si="3"/>
        <v>+/-</v>
      </c>
      <c r="J11" t="str">
        <f t="shared" si="4"/>
        <v>0.7</v>
      </c>
      <c r="K11" s="1">
        <f t="shared" si="5"/>
        <v>0.42553191489361697</v>
      </c>
      <c r="L11" s="1">
        <f t="shared" si="6"/>
        <v>-12.600000000000001</v>
      </c>
      <c r="M11" s="1">
        <f t="shared" si="7"/>
        <v>0.42985214661796195</v>
      </c>
      <c r="N11" s="1">
        <f t="shared" si="8"/>
        <v>-29.31240450730715</v>
      </c>
      <c r="O11" t="s">
        <v>67</v>
      </c>
    </row>
    <row r="12" spans="1:16" x14ac:dyDescent="0.35">
      <c r="A12" s="12">
        <v>2</v>
      </c>
      <c r="B12" s="11" t="s">
        <v>81</v>
      </c>
      <c r="C12" s="10">
        <v>55.3</v>
      </c>
      <c r="D12" s="9" t="s">
        <v>118</v>
      </c>
      <c r="E12" s="8" t="str">
        <f t="shared" si="0"/>
        <v>Significantly Different</v>
      </c>
      <c r="G12">
        <f t="shared" si="1"/>
        <v>55.3</v>
      </c>
      <c r="H12">
        <f t="shared" si="2"/>
        <v>6</v>
      </c>
      <c r="I12" t="str">
        <f t="shared" si="3"/>
        <v>+/-</v>
      </c>
      <c r="J12" t="str">
        <f t="shared" si="4"/>
        <v>0.9</v>
      </c>
      <c r="K12" s="1">
        <f t="shared" si="5"/>
        <v>0.54711246200607899</v>
      </c>
      <c r="L12" s="1">
        <f t="shared" si="6"/>
        <v>-8.3999999999999986</v>
      </c>
      <c r="M12" s="1">
        <f t="shared" si="7"/>
        <v>0.55047933970440222</v>
      </c>
      <c r="N12" s="1">
        <f t="shared" si="8"/>
        <v>-15.259428273022293</v>
      </c>
      <c r="O12" t="s">
        <v>59</v>
      </c>
    </row>
    <row r="13" spans="1:16" x14ac:dyDescent="0.35">
      <c r="A13" s="12">
        <v>3</v>
      </c>
      <c r="B13" s="11" t="s">
        <v>66</v>
      </c>
      <c r="C13" s="10">
        <v>51.2</v>
      </c>
      <c r="D13" s="9" t="s">
        <v>118</v>
      </c>
      <c r="E13" s="8" t="str">
        <f t="shared" si="0"/>
        <v>Significantly Different</v>
      </c>
      <c r="G13">
        <f t="shared" si="1"/>
        <v>51.2</v>
      </c>
      <c r="H13">
        <f t="shared" si="2"/>
        <v>6</v>
      </c>
      <c r="I13" t="str">
        <f t="shared" si="3"/>
        <v>+/-</v>
      </c>
      <c r="J13" t="str">
        <f t="shared" si="4"/>
        <v>0.9</v>
      </c>
      <c r="K13" s="1">
        <f t="shared" si="5"/>
        <v>0.54711246200607899</v>
      </c>
      <c r="L13" s="1">
        <f t="shared" si="6"/>
        <v>-4.3000000000000043</v>
      </c>
      <c r="M13" s="1">
        <f t="shared" si="7"/>
        <v>0.55047933970440222</v>
      </c>
      <c r="N13" s="1">
        <f t="shared" si="8"/>
        <v>-7.8113739969042779</v>
      </c>
      <c r="O13" t="s">
        <v>57</v>
      </c>
    </row>
    <row r="14" spans="1:16" x14ac:dyDescent="0.35">
      <c r="A14" s="12">
        <v>4</v>
      </c>
      <c r="B14" s="11" t="s">
        <v>47</v>
      </c>
      <c r="C14" s="10">
        <v>49.9</v>
      </c>
      <c r="D14" s="9" t="s">
        <v>43</v>
      </c>
      <c r="E14" s="8" t="str">
        <f t="shared" si="0"/>
        <v>Significantly Different</v>
      </c>
      <c r="G14">
        <f t="shared" si="1"/>
        <v>49.9</v>
      </c>
      <c r="H14">
        <f t="shared" si="2"/>
        <v>6</v>
      </c>
      <c r="I14" t="str">
        <f t="shared" si="3"/>
        <v>+/-</v>
      </c>
      <c r="J14" t="str">
        <f t="shared" si="4"/>
        <v>0.4</v>
      </c>
      <c r="K14" s="1">
        <f t="shared" si="5"/>
        <v>0.24316109422492402</v>
      </c>
      <c r="L14" s="1">
        <f t="shared" si="6"/>
        <v>-3</v>
      </c>
      <c r="M14" s="1">
        <f t="shared" si="7"/>
        <v>0.25064471888253259</v>
      </c>
      <c r="N14" s="1">
        <f t="shared" si="8"/>
        <v>-11.969133095543031</v>
      </c>
      <c r="O14" t="s">
        <v>72</v>
      </c>
    </row>
    <row r="15" spans="1:16" x14ac:dyDescent="0.35">
      <c r="A15" s="12">
        <v>5</v>
      </c>
      <c r="B15" s="11" t="s">
        <v>74</v>
      </c>
      <c r="C15" s="10">
        <v>49.4</v>
      </c>
      <c r="D15" s="9" t="s">
        <v>30</v>
      </c>
      <c r="E15" s="8" t="str">
        <f t="shared" si="0"/>
        <v>Significantly Different</v>
      </c>
      <c r="G15">
        <f t="shared" si="1"/>
        <v>49.4</v>
      </c>
      <c r="H15">
        <f t="shared" si="2"/>
        <v>6</v>
      </c>
      <c r="I15" t="str">
        <f t="shared" si="3"/>
        <v>+/-</v>
      </c>
      <c r="J15" t="str">
        <f t="shared" si="4"/>
        <v>0.5</v>
      </c>
      <c r="K15" s="1">
        <f t="shared" si="5"/>
        <v>0.303951367781155</v>
      </c>
      <c r="L15" s="1">
        <f t="shared" si="6"/>
        <v>-2.5</v>
      </c>
      <c r="M15" s="1">
        <f t="shared" si="7"/>
        <v>0.30997079109986531</v>
      </c>
      <c r="N15" s="1">
        <f t="shared" si="8"/>
        <v>-8.0652760575578188</v>
      </c>
      <c r="O15" t="s">
        <v>34</v>
      </c>
    </row>
    <row r="16" spans="1:16" x14ac:dyDescent="0.35">
      <c r="A16" s="12">
        <v>6</v>
      </c>
      <c r="B16" s="11" t="s">
        <v>61</v>
      </c>
      <c r="C16" s="10">
        <v>49</v>
      </c>
      <c r="D16" s="9" t="s">
        <v>133</v>
      </c>
      <c r="E16" s="8" t="str">
        <f t="shared" si="0"/>
        <v>Significantly Different</v>
      </c>
      <c r="G16">
        <f t="shared" si="1"/>
        <v>49</v>
      </c>
      <c r="H16">
        <f t="shared" si="2"/>
        <v>6</v>
      </c>
      <c r="I16" t="str">
        <f t="shared" si="3"/>
        <v>+/-</v>
      </c>
      <c r="J16" t="str">
        <f t="shared" si="4"/>
        <v>1.4</v>
      </c>
      <c r="K16" s="1">
        <f t="shared" si="5"/>
        <v>0.85106382978723394</v>
      </c>
      <c r="L16" s="1">
        <f t="shared" si="6"/>
        <v>-2.1000000000000014</v>
      </c>
      <c r="M16" s="1">
        <f t="shared" si="7"/>
        <v>0.85323214879137987</v>
      </c>
      <c r="N16" s="1">
        <f t="shared" si="8"/>
        <v>-2.4612293418323405</v>
      </c>
      <c r="O16" t="s">
        <v>73</v>
      </c>
    </row>
    <row r="17" spans="1:15" x14ac:dyDescent="0.35">
      <c r="A17" s="12">
        <v>6</v>
      </c>
      <c r="B17" s="11" t="s">
        <v>26</v>
      </c>
      <c r="C17" s="10">
        <v>49</v>
      </c>
      <c r="D17" s="9" t="s">
        <v>155</v>
      </c>
      <c r="E17" s="8" t="str">
        <f t="shared" si="0"/>
        <v>Significantly Different</v>
      </c>
      <c r="G17">
        <f t="shared" si="1"/>
        <v>49</v>
      </c>
      <c r="H17">
        <f t="shared" si="2"/>
        <v>6</v>
      </c>
      <c r="I17" t="str">
        <f t="shared" si="3"/>
        <v>+/-</v>
      </c>
      <c r="J17" t="str">
        <f t="shared" si="4"/>
        <v>1.8</v>
      </c>
      <c r="K17" s="1">
        <f t="shared" si="5"/>
        <v>1.094224924012158</v>
      </c>
      <c r="L17" s="1">
        <f t="shared" si="6"/>
        <v>-2.1000000000000014</v>
      </c>
      <c r="M17" s="1">
        <f t="shared" si="7"/>
        <v>1.0959122417823675</v>
      </c>
      <c r="N17" s="1">
        <f t="shared" si="8"/>
        <v>-1.9162118278600555</v>
      </c>
      <c r="O17" t="s">
        <v>65</v>
      </c>
    </row>
    <row r="18" spans="1:15" x14ac:dyDescent="0.35">
      <c r="A18" s="12">
        <v>8</v>
      </c>
      <c r="B18" s="11" t="s">
        <v>77</v>
      </c>
      <c r="C18" s="10">
        <v>48.9</v>
      </c>
      <c r="D18" s="9" t="s">
        <v>121</v>
      </c>
      <c r="E18" s="8" t="str">
        <f t="shared" si="0"/>
        <v>Significantly Different</v>
      </c>
      <c r="G18">
        <f t="shared" si="1"/>
        <v>48.9</v>
      </c>
      <c r="H18">
        <f t="shared" si="2"/>
        <v>6</v>
      </c>
      <c r="I18" t="str">
        <f t="shared" si="3"/>
        <v>+/-</v>
      </c>
      <c r="J18" t="str">
        <f t="shared" si="4"/>
        <v>0.8</v>
      </c>
      <c r="K18" s="1">
        <f t="shared" si="5"/>
        <v>0.48632218844984804</v>
      </c>
      <c r="L18" s="1">
        <f t="shared" si="6"/>
        <v>-2</v>
      </c>
      <c r="M18" s="1">
        <f t="shared" si="7"/>
        <v>0.49010685399991183</v>
      </c>
      <c r="N18" s="1">
        <f t="shared" si="8"/>
        <v>-4.0807427679849582</v>
      </c>
      <c r="O18" t="s">
        <v>61</v>
      </c>
    </row>
    <row r="19" spans="1:15" x14ac:dyDescent="0.35">
      <c r="A19" s="12">
        <v>9</v>
      </c>
      <c r="B19" s="11" t="s">
        <v>39</v>
      </c>
      <c r="C19" s="10">
        <v>48.7</v>
      </c>
      <c r="D19" s="9" t="s">
        <v>38</v>
      </c>
      <c r="E19" s="8" t="str">
        <f t="shared" si="0"/>
        <v>Significantly Different</v>
      </c>
      <c r="G19">
        <f t="shared" si="1"/>
        <v>48.7</v>
      </c>
      <c r="H19">
        <f t="shared" si="2"/>
        <v>6</v>
      </c>
      <c r="I19" t="str">
        <f t="shared" si="3"/>
        <v>+/-</v>
      </c>
      <c r="J19" t="str">
        <f t="shared" si="4"/>
        <v>0.2</v>
      </c>
      <c r="K19" s="1">
        <f t="shared" si="5"/>
        <v>0.12158054711246201</v>
      </c>
      <c r="L19" s="1">
        <f t="shared" si="6"/>
        <v>-1.8000000000000043</v>
      </c>
      <c r="M19" s="1">
        <f t="shared" si="7"/>
        <v>0.1359311840425404</v>
      </c>
      <c r="N19" s="1">
        <f t="shared" si="8"/>
        <v>-13.241994562753787</v>
      </c>
      <c r="O19" t="s">
        <v>31</v>
      </c>
    </row>
    <row r="20" spans="1:15" x14ac:dyDescent="0.35">
      <c r="A20" s="12">
        <v>9</v>
      </c>
      <c r="B20" s="11" t="s">
        <v>35</v>
      </c>
      <c r="C20" s="10">
        <v>48.7</v>
      </c>
      <c r="D20" s="13" t="s">
        <v>43</v>
      </c>
      <c r="E20" s="8" t="str">
        <f t="shared" si="0"/>
        <v>Significantly Different</v>
      </c>
      <c r="G20">
        <f t="shared" si="1"/>
        <v>48.7</v>
      </c>
      <c r="H20">
        <f t="shared" si="2"/>
        <v>6</v>
      </c>
      <c r="I20" t="str">
        <f t="shared" si="3"/>
        <v>+/-</v>
      </c>
      <c r="J20" t="str">
        <f t="shared" si="4"/>
        <v>0.4</v>
      </c>
      <c r="K20" s="1">
        <f t="shared" si="5"/>
        <v>0.24316109422492402</v>
      </c>
      <c r="L20" s="1">
        <f t="shared" si="6"/>
        <v>-1.8000000000000043</v>
      </c>
      <c r="M20" s="1">
        <f t="shared" si="7"/>
        <v>0.25064471888253259</v>
      </c>
      <c r="N20" s="1">
        <f t="shared" si="8"/>
        <v>-7.1814798573258356</v>
      </c>
      <c r="O20" t="s">
        <v>53</v>
      </c>
    </row>
    <row r="21" spans="1:15" x14ac:dyDescent="0.35">
      <c r="A21" s="12">
        <v>11</v>
      </c>
      <c r="B21" s="11" t="s">
        <v>28</v>
      </c>
      <c r="C21" s="10">
        <v>48.6</v>
      </c>
      <c r="D21" s="9" t="s">
        <v>122</v>
      </c>
      <c r="E21" s="8" t="str">
        <f t="shared" si="0"/>
        <v>Significantly Different</v>
      </c>
      <c r="G21">
        <f t="shared" si="1"/>
        <v>48.6</v>
      </c>
      <c r="H21">
        <f t="shared" si="2"/>
        <v>6</v>
      </c>
      <c r="I21" t="str">
        <f t="shared" si="3"/>
        <v>+/-</v>
      </c>
      <c r="J21" t="str">
        <f t="shared" si="4"/>
        <v>1.0</v>
      </c>
      <c r="K21" s="1">
        <f t="shared" si="5"/>
        <v>0.60790273556231</v>
      </c>
      <c r="L21" s="1">
        <f t="shared" si="6"/>
        <v>-1.7000000000000028</v>
      </c>
      <c r="M21" s="1">
        <f t="shared" si="7"/>
        <v>0.61093468821403585</v>
      </c>
      <c r="N21" s="1">
        <f t="shared" si="8"/>
        <v>-2.7826215024222396</v>
      </c>
      <c r="O21" t="s">
        <v>45</v>
      </c>
    </row>
    <row r="22" spans="1:15" x14ac:dyDescent="0.35">
      <c r="A22" s="12">
        <v>11</v>
      </c>
      <c r="B22" s="11" t="s">
        <v>79</v>
      </c>
      <c r="C22" s="10">
        <v>48.6</v>
      </c>
      <c r="D22" s="9" t="s">
        <v>109</v>
      </c>
      <c r="E22" s="8" t="str">
        <f t="shared" si="0"/>
        <v>Significantly Different</v>
      </c>
      <c r="G22">
        <f t="shared" si="1"/>
        <v>48.6</v>
      </c>
      <c r="H22">
        <f t="shared" si="2"/>
        <v>6</v>
      </c>
      <c r="I22" t="str">
        <f t="shared" si="3"/>
        <v>+/-</v>
      </c>
      <c r="J22" t="str">
        <f t="shared" si="4"/>
        <v>0.6</v>
      </c>
      <c r="K22" s="1">
        <f t="shared" si="5"/>
        <v>0.36474164133738601</v>
      </c>
      <c r="L22" s="1">
        <f t="shared" si="6"/>
        <v>-1.7000000000000028</v>
      </c>
      <c r="M22" s="1">
        <f t="shared" si="7"/>
        <v>0.36977279819442066</v>
      </c>
      <c r="N22" s="1">
        <f t="shared" si="8"/>
        <v>-4.597417679994324</v>
      </c>
      <c r="O22" t="s">
        <v>28</v>
      </c>
    </row>
    <row r="23" spans="1:15" x14ac:dyDescent="0.35">
      <c r="A23" s="12">
        <v>11</v>
      </c>
      <c r="B23" s="11" t="s">
        <v>68</v>
      </c>
      <c r="C23" s="10">
        <v>48.6</v>
      </c>
      <c r="D23" s="9" t="s">
        <v>121</v>
      </c>
      <c r="E23" s="8" t="str">
        <f t="shared" si="0"/>
        <v>Significantly Different</v>
      </c>
      <c r="G23">
        <f t="shared" si="1"/>
        <v>48.6</v>
      </c>
      <c r="H23">
        <f t="shared" si="2"/>
        <v>6</v>
      </c>
      <c r="I23" t="str">
        <f t="shared" si="3"/>
        <v>+/-</v>
      </c>
      <c r="J23" t="str">
        <f t="shared" si="4"/>
        <v>0.8</v>
      </c>
      <c r="K23" s="1">
        <f t="shared" si="5"/>
        <v>0.48632218844984804</v>
      </c>
      <c r="L23" s="1">
        <f t="shared" si="6"/>
        <v>-1.7000000000000028</v>
      </c>
      <c r="M23" s="1">
        <f t="shared" si="7"/>
        <v>0.49010685399991183</v>
      </c>
      <c r="N23" s="1">
        <f t="shared" si="8"/>
        <v>-3.4686313527872201</v>
      </c>
      <c r="O23" t="s">
        <v>81</v>
      </c>
    </row>
    <row r="24" spans="1:15" x14ac:dyDescent="0.35">
      <c r="A24" s="12">
        <v>11</v>
      </c>
      <c r="B24" s="11" t="s">
        <v>37</v>
      </c>
      <c r="C24" s="10">
        <v>48.6</v>
      </c>
      <c r="D24" s="9" t="s">
        <v>30</v>
      </c>
      <c r="E24" s="8" t="str">
        <f t="shared" si="0"/>
        <v>Significantly Different</v>
      </c>
      <c r="G24">
        <f t="shared" si="1"/>
        <v>48.6</v>
      </c>
      <c r="H24">
        <f t="shared" si="2"/>
        <v>6</v>
      </c>
      <c r="I24" t="str">
        <f t="shared" si="3"/>
        <v>+/-</v>
      </c>
      <c r="J24" t="str">
        <f t="shared" si="4"/>
        <v>0.5</v>
      </c>
      <c r="K24" s="1">
        <f t="shared" si="5"/>
        <v>0.303951367781155</v>
      </c>
      <c r="L24" s="1">
        <f t="shared" si="6"/>
        <v>-1.7000000000000028</v>
      </c>
      <c r="M24" s="1">
        <f t="shared" si="7"/>
        <v>0.30997079109986531</v>
      </c>
      <c r="N24" s="1">
        <f t="shared" si="8"/>
        <v>-5.4843877191393258</v>
      </c>
      <c r="O24" t="s">
        <v>64</v>
      </c>
    </row>
    <row r="25" spans="1:15" x14ac:dyDescent="0.35">
      <c r="A25" s="12">
        <v>15</v>
      </c>
      <c r="B25" s="11" t="s">
        <v>76</v>
      </c>
      <c r="C25" s="10">
        <v>48.4</v>
      </c>
      <c r="D25" s="9" t="s">
        <v>122</v>
      </c>
      <c r="E25" s="8" t="str">
        <f t="shared" si="0"/>
        <v>Significantly Different</v>
      </c>
      <c r="G25">
        <f t="shared" si="1"/>
        <v>48.4</v>
      </c>
      <c r="H25">
        <f t="shared" si="2"/>
        <v>6</v>
      </c>
      <c r="I25" t="str">
        <f t="shared" si="3"/>
        <v>+/-</v>
      </c>
      <c r="J25" t="str">
        <f t="shared" si="4"/>
        <v>1.0</v>
      </c>
      <c r="K25" s="1">
        <f t="shared" si="5"/>
        <v>0.60790273556231</v>
      </c>
      <c r="L25" s="1">
        <f t="shared" si="6"/>
        <v>-1.5</v>
      </c>
      <c r="M25" s="1">
        <f t="shared" si="7"/>
        <v>0.61093468821403585</v>
      </c>
      <c r="N25" s="1">
        <f t="shared" si="8"/>
        <v>-2.4552542668431485</v>
      </c>
      <c r="O25" t="s">
        <v>80</v>
      </c>
    </row>
    <row r="26" spans="1:15" x14ac:dyDescent="0.35">
      <c r="A26" s="12">
        <v>16</v>
      </c>
      <c r="B26" s="11" t="s">
        <v>48</v>
      </c>
      <c r="C26" s="10">
        <v>48.3</v>
      </c>
      <c r="D26" s="9" t="s">
        <v>137</v>
      </c>
      <c r="E26" s="8" t="str">
        <f t="shared" si="0"/>
        <v>Significantly Different</v>
      </c>
      <c r="G26">
        <f t="shared" si="1"/>
        <v>48.3</v>
      </c>
      <c r="H26">
        <f t="shared" si="2"/>
        <v>6</v>
      </c>
      <c r="I26" t="str">
        <f t="shared" si="3"/>
        <v>+/-</v>
      </c>
      <c r="J26" t="str">
        <f t="shared" si="4"/>
        <v>1.2</v>
      </c>
      <c r="K26" s="1">
        <f t="shared" si="5"/>
        <v>0.72948328267477203</v>
      </c>
      <c r="L26" s="1">
        <f t="shared" si="6"/>
        <v>-1.3999999999999986</v>
      </c>
      <c r="M26" s="1">
        <f t="shared" si="7"/>
        <v>0.73201182849801194</v>
      </c>
      <c r="N26" s="1">
        <f t="shared" si="8"/>
        <v>-1.9125374010316294</v>
      </c>
      <c r="O26" t="s">
        <v>79</v>
      </c>
    </row>
    <row r="27" spans="1:15" x14ac:dyDescent="0.35">
      <c r="A27" s="12">
        <v>17</v>
      </c>
      <c r="B27" s="11" t="s">
        <v>34</v>
      </c>
      <c r="C27" s="10">
        <v>48.1</v>
      </c>
      <c r="D27" s="9" t="s">
        <v>38</v>
      </c>
      <c r="E27" s="8" t="str">
        <f t="shared" si="0"/>
        <v>Significantly Different</v>
      </c>
      <c r="G27">
        <f t="shared" si="1"/>
        <v>48.1</v>
      </c>
      <c r="H27">
        <f t="shared" si="2"/>
        <v>6</v>
      </c>
      <c r="I27" t="str">
        <f t="shared" si="3"/>
        <v>+/-</v>
      </c>
      <c r="J27" t="str">
        <f t="shared" si="4"/>
        <v>0.2</v>
      </c>
      <c r="K27" s="1">
        <f t="shared" si="5"/>
        <v>0.12158054711246201</v>
      </c>
      <c r="L27" s="1">
        <f t="shared" si="6"/>
        <v>-1.2000000000000028</v>
      </c>
      <c r="M27" s="1">
        <f t="shared" si="7"/>
        <v>0.1359311840425404</v>
      </c>
      <c r="N27" s="1">
        <f t="shared" si="8"/>
        <v>-8.8279963751691906</v>
      </c>
      <c r="O27" t="s">
        <v>77</v>
      </c>
    </row>
    <row r="28" spans="1:15" x14ac:dyDescent="0.35">
      <c r="A28" s="12">
        <v>17</v>
      </c>
      <c r="B28" s="11" t="s">
        <v>69</v>
      </c>
      <c r="C28" s="10">
        <v>48.1</v>
      </c>
      <c r="D28" s="9" t="s">
        <v>129</v>
      </c>
      <c r="E28" s="8" t="str">
        <f t="shared" si="0"/>
        <v>Significantly Different</v>
      </c>
      <c r="G28">
        <f t="shared" si="1"/>
        <v>48.1</v>
      </c>
      <c r="H28">
        <f t="shared" si="2"/>
        <v>6</v>
      </c>
      <c r="I28" t="str">
        <f t="shared" si="3"/>
        <v>+/-</v>
      </c>
      <c r="J28" t="str">
        <f t="shared" si="4"/>
        <v>1.1</v>
      </c>
      <c r="K28" s="1">
        <f t="shared" si="5"/>
        <v>0.66869300911854113</v>
      </c>
      <c r="L28" s="1">
        <f t="shared" si="6"/>
        <v>-1.2000000000000028</v>
      </c>
      <c r="M28" s="1">
        <f t="shared" si="7"/>
        <v>0.67145051776214359</v>
      </c>
      <c r="N28" s="1">
        <f t="shared" si="8"/>
        <v>-1.7871756268793197</v>
      </c>
      <c r="O28" t="s">
        <v>78</v>
      </c>
    </row>
    <row r="29" spans="1:15" x14ac:dyDescent="0.35">
      <c r="A29" s="12">
        <v>19</v>
      </c>
      <c r="B29" s="11" t="s">
        <v>73</v>
      </c>
      <c r="C29" s="10">
        <v>48</v>
      </c>
      <c r="D29" s="9" t="s">
        <v>30</v>
      </c>
      <c r="E29" s="8" t="str">
        <f t="shared" si="0"/>
        <v>Significantly Different</v>
      </c>
      <c r="G29">
        <f t="shared" si="1"/>
        <v>48</v>
      </c>
      <c r="H29">
        <f t="shared" si="2"/>
        <v>6</v>
      </c>
      <c r="I29" t="str">
        <f t="shared" si="3"/>
        <v>+/-</v>
      </c>
      <c r="J29" t="str">
        <f t="shared" si="4"/>
        <v>0.5</v>
      </c>
      <c r="K29" s="1">
        <f t="shared" si="5"/>
        <v>0.303951367781155</v>
      </c>
      <c r="L29" s="1">
        <f t="shared" si="6"/>
        <v>-1.1000000000000014</v>
      </c>
      <c r="M29" s="1">
        <f t="shared" si="7"/>
        <v>0.30997079109986531</v>
      </c>
      <c r="N29" s="1">
        <f t="shared" si="8"/>
        <v>-3.5487214653254449</v>
      </c>
      <c r="O29" t="s">
        <v>55</v>
      </c>
    </row>
    <row r="30" spans="1:15" x14ac:dyDescent="0.35">
      <c r="A30" s="12">
        <v>19</v>
      </c>
      <c r="B30" s="11" t="s">
        <v>80</v>
      </c>
      <c r="C30" s="10">
        <v>48</v>
      </c>
      <c r="D30" s="9" t="s">
        <v>109</v>
      </c>
      <c r="E30" s="8" t="str">
        <f t="shared" si="0"/>
        <v>Significantly Different</v>
      </c>
      <c r="G30">
        <f t="shared" si="1"/>
        <v>48</v>
      </c>
      <c r="H30">
        <f t="shared" si="2"/>
        <v>6</v>
      </c>
      <c r="I30" t="str">
        <f t="shared" si="3"/>
        <v>+/-</v>
      </c>
      <c r="J30" t="str">
        <f t="shared" si="4"/>
        <v>0.6</v>
      </c>
      <c r="K30" s="1">
        <f t="shared" si="5"/>
        <v>0.36474164133738601</v>
      </c>
      <c r="L30" s="1">
        <f t="shared" si="6"/>
        <v>-1.1000000000000014</v>
      </c>
      <c r="M30" s="1">
        <f t="shared" si="7"/>
        <v>0.36977279819442066</v>
      </c>
      <c r="N30" s="1">
        <f t="shared" si="8"/>
        <v>-2.974799675290444</v>
      </c>
      <c r="O30" t="s">
        <v>76</v>
      </c>
    </row>
    <row r="31" spans="1:15" x14ac:dyDescent="0.35">
      <c r="A31" s="12">
        <v>21</v>
      </c>
      <c r="B31" s="11" t="s">
        <v>63</v>
      </c>
      <c r="C31" s="10">
        <v>47.9</v>
      </c>
      <c r="D31" s="9" t="s">
        <v>43</v>
      </c>
      <c r="E31" s="8" t="str">
        <f t="shared" si="0"/>
        <v>Significantly Different</v>
      </c>
      <c r="G31">
        <f t="shared" si="1"/>
        <v>47.9</v>
      </c>
      <c r="H31">
        <f t="shared" si="2"/>
        <v>6</v>
      </c>
      <c r="I31" t="str">
        <f t="shared" si="3"/>
        <v>+/-</v>
      </c>
      <c r="J31" t="str">
        <f t="shared" si="4"/>
        <v>0.4</v>
      </c>
      <c r="K31" s="1">
        <f t="shared" si="5"/>
        <v>0.24316109422492402</v>
      </c>
      <c r="L31" s="1">
        <f t="shared" si="6"/>
        <v>-1</v>
      </c>
      <c r="M31" s="1">
        <f t="shared" si="7"/>
        <v>0.25064471888253259</v>
      </c>
      <c r="N31" s="1">
        <f t="shared" si="8"/>
        <v>-3.9897110318476767</v>
      </c>
      <c r="O31" t="s">
        <v>41</v>
      </c>
    </row>
    <row r="32" spans="1:15" x14ac:dyDescent="0.35">
      <c r="A32" s="12">
        <v>22</v>
      </c>
      <c r="B32" s="11" t="s">
        <v>50</v>
      </c>
      <c r="C32" s="10">
        <v>47.7</v>
      </c>
      <c r="D32" s="9" t="s">
        <v>25</v>
      </c>
      <c r="E32" s="8" t="str">
        <f t="shared" si="0"/>
        <v>Significantly Different</v>
      </c>
      <c r="G32">
        <f t="shared" si="1"/>
        <v>47.7</v>
      </c>
      <c r="H32">
        <f t="shared" si="2"/>
        <v>6</v>
      </c>
      <c r="I32" t="str">
        <f t="shared" si="3"/>
        <v>+/-</v>
      </c>
      <c r="J32" t="str">
        <f t="shared" si="4"/>
        <v>0.7</v>
      </c>
      <c r="K32" s="1">
        <f t="shared" si="5"/>
        <v>0.42553191489361697</v>
      </c>
      <c r="L32" s="1">
        <f t="shared" si="6"/>
        <v>-0.80000000000000426</v>
      </c>
      <c r="M32" s="1">
        <f t="shared" si="7"/>
        <v>0.42985214661796195</v>
      </c>
      <c r="N32" s="1">
        <f t="shared" si="8"/>
        <v>-1.8611050480830034</v>
      </c>
      <c r="O32" t="s">
        <v>70</v>
      </c>
    </row>
    <row r="33" spans="1:15" x14ac:dyDescent="0.35">
      <c r="A33" s="12">
        <v>23</v>
      </c>
      <c r="B33" s="11" t="s">
        <v>58</v>
      </c>
      <c r="C33" s="10">
        <v>47.5</v>
      </c>
      <c r="D33" s="9" t="s">
        <v>30</v>
      </c>
      <c r="E33" s="8" t="str">
        <f t="shared" si="0"/>
        <v>Significantly Different</v>
      </c>
      <c r="G33">
        <f t="shared" si="1"/>
        <v>47.5</v>
      </c>
      <c r="H33">
        <f t="shared" si="2"/>
        <v>6</v>
      </c>
      <c r="I33" t="str">
        <f t="shared" si="3"/>
        <v>+/-</v>
      </c>
      <c r="J33" t="str">
        <f t="shared" si="4"/>
        <v>0.5</v>
      </c>
      <c r="K33" s="1">
        <f t="shared" si="5"/>
        <v>0.303951367781155</v>
      </c>
      <c r="L33" s="1">
        <f t="shared" si="6"/>
        <v>-0.60000000000000142</v>
      </c>
      <c r="M33" s="1">
        <f t="shared" si="7"/>
        <v>0.30997079109986531</v>
      </c>
      <c r="N33" s="1">
        <f t="shared" si="8"/>
        <v>-1.9356662538138811</v>
      </c>
      <c r="O33" t="s">
        <v>75</v>
      </c>
    </row>
    <row r="34" spans="1:15" x14ac:dyDescent="0.35">
      <c r="A34" s="12">
        <v>24</v>
      </c>
      <c r="B34" s="11" t="s">
        <v>40</v>
      </c>
      <c r="C34" s="10">
        <v>47.4</v>
      </c>
      <c r="D34" s="9" t="s">
        <v>139</v>
      </c>
      <c r="E34" s="8" t="str">
        <f t="shared" si="0"/>
        <v>Not Significantly Different</v>
      </c>
      <c r="G34">
        <f t="shared" si="1"/>
        <v>47.4</v>
      </c>
      <c r="H34">
        <f t="shared" si="2"/>
        <v>6</v>
      </c>
      <c r="I34" t="str">
        <f t="shared" si="3"/>
        <v>+/-</v>
      </c>
      <c r="J34" t="str">
        <f t="shared" si="4"/>
        <v>1.5</v>
      </c>
      <c r="K34" s="1">
        <f t="shared" si="5"/>
        <v>0.91185410334346506</v>
      </c>
      <c r="L34" s="1">
        <f t="shared" si="6"/>
        <v>-0.5</v>
      </c>
      <c r="M34" s="1">
        <f t="shared" si="7"/>
        <v>0.91387819929318592</v>
      </c>
      <c r="N34" s="1">
        <f t="shared" si="8"/>
        <v>-0.54711886155804057</v>
      </c>
      <c r="O34" t="s">
        <v>74</v>
      </c>
    </row>
    <row r="35" spans="1:15" x14ac:dyDescent="0.35">
      <c r="A35" s="12">
        <v>25</v>
      </c>
      <c r="B35" s="11" t="s">
        <v>59</v>
      </c>
      <c r="C35" s="10">
        <v>47.2</v>
      </c>
      <c r="D35" s="9" t="s">
        <v>133</v>
      </c>
      <c r="E35" s="8" t="str">
        <f t="shared" si="0"/>
        <v>Not Significantly Different</v>
      </c>
      <c r="G35">
        <f t="shared" si="1"/>
        <v>47.2</v>
      </c>
      <c r="H35">
        <f t="shared" si="2"/>
        <v>6</v>
      </c>
      <c r="I35" t="str">
        <f t="shared" si="3"/>
        <v>+/-</v>
      </c>
      <c r="J35" t="str">
        <f t="shared" si="4"/>
        <v>1.4</v>
      </c>
      <c r="K35" s="1">
        <f t="shared" si="5"/>
        <v>0.85106382978723394</v>
      </c>
      <c r="L35" s="1">
        <f t="shared" si="6"/>
        <v>-0.30000000000000426</v>
      </c>
      <c r="M35" s="1">
        <f t="shared" si="7"/>
        <v>0.85323214879137987</v>
      </c>
      <c r="N35" s="1">
        <f t="shared" si="8"/>
        <v>-0.35160419169033907</v>
      </c>
      <c r="O35" t="s">
        <v>51</v>
      </c>
    </row>
    <row r="36" spans="1:15" x14ac:dyDescent="0.35">
      <c r="A36" s="12">
        <v>26</v>
      </c>
      <c r="B36" s="11" t="s">
        <v>72</v>
      </c>
      <c r="C36" s="10">
        <v>47.1</v>
      </c>
      <c r="D36" s="9" t="s">
        <v>25</v>
      </c>
      <c r="E36" s="8" t="str">
        <f t="shared" si="0"/>
        <v>Not Significantly Different</v>
      </c>
      <c r="G36">
        <f t="shared" si="1"/>
        <v>47.1</v>
      </c>
      <c r="H36">
        <f t="shared" si="2"/>
        <v>6</v>
      </c>
      <c r="I36" t="str">
        <f t="shared" si="3"/>
        <v>+/-</v>
      </c>
      <c r="J36" t="str">
        <f t="shared" si="4"/>
        <v>0.7</v>
      </c>
      <c r="K36" s="1">
        <f t="shared" si="5"/>
        <v>0.42553191489361697</v>
      </c>
      <c r="L36" s="1">
        <f t="shared" si="6"/>
        <v>-0.20000000000000284</v>
      </c>
      <c r="M36" s="1">
        <f t="shared" si="7"/>
        <v>0.42985214661796195</v>
      </c>
      <c r="N36" s="1">
        <f t="shared" si="8"/>
        <v>-0.46527626202075495</v>
      </c>
      <c r="O36" t="s">
        <v>71</v>
      </c>
    </row>
    <row r="37" spans="1:15" x14ac:dyDescent="0.35">
      <c r="A37" s="12">
        <v>26</v>
      </c>
      <c r="B37" s="11" t="s">
        <v>78</v>
      </c>
      <c r="C37" s="10">
        <v>47.1</v>
      </c>
      <c r="D37" s="9" t="s">
        <v>25</v>
      </c>
      <c r="E37" s="8" t="str">
        <f t="shared" si="0"/>
        <v>Not Significantly Different</v>
      </c>
      <c r="G37">
        <f t="shared" si="1"/>
        <v>47.1</v>
      </c>
      <c r="H37">
        <f t="shared" si="2"/>
        <v>6</v>
      </c>
      <c r="I37" t="str">
        <f t="shared" si="3"/>
        <v>+/-</v>
      </c>
      <c r="J37" t="str">
        <f t="shared" si="4"/>
        <v>0.7</v>
      </c>
      <c r="K37" s="1">
        <f t="shared" si="5"/>
        <v>0.42553191489361697</v>
      </c>
      <c r="L37" s="1">
        <f t="shared" si="6"/>
        <v>-0.20000000000000284</v>
      </c>
      <c r="M37" s="1">
        <f t="shared" si="7"/>
        <v>0.42985214661796195</v>
      </c>
      <c r="N37" s="1">
        <f t="shared" si="8"/>
        <v>-0.46527626202075495</v>
      </c>
      <c r="O37" t="s">
        <v>69</v>
      </c>
    </row>
    <row r="38" spans="1:15" x14ac:dyDescent="0.35">
      <c r="A38" s="12">
        <v>26</v>
      </c>
      <c r="B38" s="11" t="s">
        <v>62</v>
      </c>
      <c r="C38" s="10">
        <v>47.1</v>
      </c>
      <c r="D38" s="9" t="s">
        <v>134</v>
      </c>
      <c r="E38" s="8" t="str">
        <f t="shared" si="0"/>
        <v>Not Significantly Different</v>
      </c>
      <c r="G38">
        <f t="shared" si="1"/>
        <v>47.1</v>
      </c>
      <c r="H38">
        <f t="shared" si="2"/>
        <v>6</v>
      </c>
      <c r="I38" t="str">
        <f t="shared" si="3"/>
        <v>+/-</v>
      </c>
      <c r="J38" t="str">
        <f t="shared" si="4"/>
        <v>1.3</v>
      </c>
      <c r="K38" s="1">
        <f t="shared" si="5"/>
        <v>0.79027355623100304</v>
      </c>
      <c r="L38" s="1">
        <f t="shared" si="6"/>
        <v>-0.20000000000000284</v>
      </c>
      <c r="M38" s="1">
        <f t="shared" si="7"/>
        <v>0.79260819516141623</v>
      </c>
      <c r="N38" s="1">
        <f t="shared" si="8"/>
        <v>-0.25233148133078848</v>
      </c>
      <c r="O38" t="s">
        <v>68</v>
      </c>
    </row>
    <row r="39" spans="1:15" x14ac:dyDescent="0.35">
      <c r="A39" s="12">
        <v>26</v>
      </c>
      <c r="B39" s="11" t="s">
        <v>46</v>
      </c>
      <c r="C39" s="10">
        <v>47.1</v>
      </c>
      <c r="D39" s="9" t="s">
        <v>109</v>
      </c>
      <c r="E39" s="8" t="str">
        <f t="shared" si="0"/>
        <v>Not Significantly Different</v>
      </c>
      <c r="G39">
        <f t="shared" si="1"/>
        <v>47.1</v>
      </c>
      <c r="H39">
        <f t="shared" si="2"/>
        <v>6</v>
      </c>
      <c r="I39" t="str">
        <f t="shared" si="3"/>
        <v>+/-</v>
      </c>
      <c r="J39" t="str">
        <f t="shared" si="4"/>
        <v>0.6</v>
      </c>
      <c r="K39" s="1">
        <f t="shared" si="5"/>
        <v>0.36474164133738601</v>
      </c>
      <c r="L39" s="1">
        <f t="shared" si="6"/>
        <v>-0.20000000000000284</v>
      </c>
      <c r="M39" s="1">
        <f t="shared" si="7"/>
        <v>0.36977279819442066</v>
      </c>
      <c r="N39" s="1">
        <f t="shared" si="8"/>
        <v>-0.5408726682346332</v>
      </c>
      <c r="O39" t="s">
        <v>44</v>
      </c>
    </row>
    <row r="40" spans="1:15" x14ac:dyDescent="0.35">
      <c r="A40" s="12">
        <v>30</v>
      </c>
      <c r="B40" s="11" t="s">
        <v>29</v>
      </c>
      <c r="C40" s="10">
        <v>47</v>
      </c>
      <c r="D40" s="9" t="s">
        <v>30</v>
      </c>
      <c r="E40" s="8" t="str">
        <f t="shared" si="0"/>
        <v>Not Significantly Different</v>
      </c>
      <c r="G40">
        <f t="shared" si="1"/>
        <v>47</v>
      </c>
      <c r="H40">
        <f t="shared" si="2"/>
        <v>6</v>
      </c>
      <c r="I40" t="str">
        <f t="shared" si="3"/>
        <v>+/-</v>
      </c>
      <c r="J40" t="str">
        <f t="shared" si="4"/>
        <v>0.5</v>
      </c>
      <c r="K40" s="1">
        <f t="shared" si="5"/>
        <v>0.303951367781155</v>
      </c>
      <c r="L40" s="1">
        <f t="shared" si="6"/>
        <v>-0.10000000000000142</v>
      </c>
      <c r="M40" s="1">
        <f t="shared" si="7"/>
        <v>0.30997079109986531</v>
      </c>
      <c r="N40" s="1">
        <f t="shared" si="8"/>
        <v>-0.32261104230231735</v>
      </c>
      <c r="O40" t="s">
        <v>66</v>
      </c>
    </row>
    <row r="41" spans="1:15" x14ac:dyDescent="0.35">
      <c r="A41" s="12">
        <v>31</v>
      </c>
      <c r="B41" s="11" t="s">
        <v>45</v>
      </c>
      <c r="C41" s="10">
        <v>46.9</v>
      </c>
      <c r="D41" s="9" t="s">
        <v>30</v>
      </c>
      <c r="E41" s="8" t="str">
        <f t="shared" si="0"/>
        <v>Not Significantly Different</v>
      </c>
      <c r="G41">
        <f t="shared" si="1"/>
        <v>46.9</v>
      </c>
      <c r="H41">
        <f t="shared" si="2"/>
        <v>6</v>
      </c>
      <c r="I41" t="str">
        <f t="shared" si="3"/>
        <v>+/-</v>
      </c>
      <c r="J41" t="str">
        <f t="shared" si="4"/>
        <v>0.5</v>
      </c>
      <c r="K41" s="1">
        <f t="shared" si="5"/>
        <v>0.303951367781155</v>
      </c>
      <c r="L41" s="1">
        <f t="shared" si="6"/>
        <v>0</v>
      </c>
      <c r="M41" s="1">
        <f t="shared" si="7"/>
        <v>0.30997079109986531</v>
      </c>
      <c r="N41" s="1">
        <f t="shared" si="8"/>
        <v>0</v>
      </c>
      <c r="O41" t="s">
        <v>47</v>
      </c>
    </row>
    <row r="42" spans="1:15" x14ac:dyDescent="0.35">
      <c r="A42" s="12">
        <v>32</v>
      </c>
      <c r="B42" s="11" t="s">
        <v>67</v>
      </c>
      <c r="C42" s="10">
        <v>46.7</v>
      </c>
      <c r="D42" s="9" t="s">
        <v>25</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46.7</v>
      </c>
      <c r="H42">
        <f t="shared" ref="H42:H62" si="11">LEN(TRIM(D42))</f>
        <v>6</v>
      </c>
      <c r="I42" t="str">
        <f t="shared" ref="I42:I73" si="12">IF(H42&gt;=3,MID(TRIM(D42),1,3),"NO")</f>
        <v>+/-</v>
      </c>
      <c r="J42" t="str">
        <f t="shared" ref="J42:J73" si="13">IF(TRIM(I42)="+/-",MID(TRIM(D42),4,H42-3),D42)</f>
        <v>0.7</v>
      </c>
      <c r="K42" s="1">
        <f t="shared" ref="K42:K73" si="14">IF(TRIM(J42)="*****",0,IF(ISERROR(VALUE(J42)),"NA",VALUE(J42/$I$4)))</f>
        <v>0.42553191489361697</v>
      </c>
      <c r="L42" s="1">
        <f t="shared" ref="L42:L62" si="15">IF(AND(ISNUMBER(G42),ISNUMBER($I$6)),$I$6-G42,"N/A")</f>
        <v>0.19999999999999574</v>
      </c>
      <c r="M42" s="1">
        <f t="shared" ref="M42:M62" si="16">IF(AND(ISNUMBER(K42),ISNUMBER($I$7)),SQRT(K42^2+($I$7)^2),"N/A")</f>
        <v>0.42985214661796195</v>
      </c>
      <c r="N42" s="1">
        <f t="shared" ref="N42:N73" si="17">IF(AND(ISNUMBER(L42),ISNUMBER(M42),M42&lt;&gt;0),L42/M42,"NA")</f>
        <v>0.46527626202073841</v>
      </c>
      <c r="O42" t="s">
        <v>36</v>
      </c>
    </row>
    <row r="43" spans="1:15" x14ac:dyDescent="0.35">
      <c r="A43" s="12">
        <v>32</v>
      </c>
      <c r="B43" s="11" t="s">
        <v>57</v>
      </c>
      <c r="C43" s="10">
        <v>46.7</v>
      </c>
      <c r="D43" s="9" t="s">
        <v>30</v>
      </c>
      <c r="E43" s="8" t="str">
        <f t="shared" si="9"/>
        <v>Not Significantly Different</v>
      </c>
      <c r="G43">
        <f t="shared" si="10"/>
        <v>46.7</v>
      </c>
      <c r="H43">
        <f t="shared" si="11"/>
        <v>6</v>
      </c>
      <c r="I43" t="str">
        <f t="shared" si="12"/>
        <v>+/-</v>
      </c>
      <c r="J43" t="str">
        <f t="shared" si="13"/>
        <v>0.5</v>
      </c>
      <c r="K43" s="1">
        <f t="shared" si="14"/>
        <v>0.303951367781155</v>
      </c>
      <c r="L43" s="1">
        <f t="shared" si="15"/>
        <v>0.19999999999999574</v>
      </c>
      <c r="M43" s="1">
        <f t="shared" si="16"/>
        <v>0.30997079109986531</v>
      </c>
      <c r="N43" s="1">
        <f t="shared" si="17"/>
        <v>0.64522208460461183</v>
      </c>
      <c r="O43" t="s">
        <v>49</v>
      </c>
    </row>
    <row r="44" spans="1:15" x14ac:dyDescent="0.35">
      <c r="A44" s="12">
        <v>32</v>
      </c>
      <c r="B44" s="11" t="s">
        <v>53</v>
      </c>
      <c r="C44" s="10">
        <v>46.7</v>
      </c>
      <c r="D44" s="9" t="s">
        <v>27</v>
      </c>
      <c r="E44" s="8" t="str">
        <f t="shared" si="9"/>
        <v>Not Significantly Different</v>
      </c>
      <c r="G44">
        <f t="shared" si="10"/>
        <v>46.7</v>
      </c>
      <c r="H44">
        <f t="shared" si="11"/>
        <v>6</v>
      </c>
      <c r="I44" t="str">
        <f t="shared" si="12"/>
        <v>+/-</v>
      </c>
      <c r="J44" t="str">
        <f t="shared" si="13"/>
        <v>0.3</v>
      </c>
      <c r="K44" s="1">
        <f t="shared" si="14"/>
        <v>0.18237082066869301</v>
      </c>
      <c r="L44" s="1">
        <f t="shared" si="15"/>
        <v>0.19999999999999574</v>
      </c>
      <c r="M44" s="1">
        <f t="shared" si="16"/>
        <v>0.19223572402239389</v>
      </c>
      <c r="N44" s="1">
        <f t="shared" si="17"/>
        <v>1.0403893501953745</v>
      </c>
      <c r="O44" t="s">
        <v>63</v>
      </c>
    </row>
    <row r="45" spans="1:15" x14ac:dyDescent="0.35">
      <c r="A45" s="12">
        <v>35</v>
      </c>
      <c r="B45" s="11" t="s">
        <v>41</v>
      </c>
      <c r="C45" s="10">
        <v>46.5</v>
      </c>
      <c r="D45" s="9" t="s">
        <v>109</v>
      </c>
      <c r="E45" s="8" t="str">
        <f t="shared" si="9"/>
        <v>Not Significantly Different</v>
      </c>
      <c r="G45">
        <f t="shared" si="10"/>
        <v>46.5</v>
      </c>
      <c r="H45">
        <f t="shared" si="11"/>
        <v>6</v>
      </c>
      <c r="I45" t="str">
        <f t="shared" si="12"/>
        <v>+/-</v>
      </c>
      <c r="J45" t="str">
        <f t="shared" si="13"/>
        <v>0.6</v>
      </c>
      <c r="K45" s="1">
        <f t="shared" si="14"/>
        <v>0.36474164133738601</v>
      </c>
      <c r="L45" s="1">
        <f t="shared" si="15"/>
        <v>0.39999999999999858</v>
      </c>
      <c r="M45" s="1">
        <f t="shared" si="16"/>
        <v>0.36977279819442066</v>
      </c>
      <c r="N45" s="1">
        <f t="shared" si="17"/>
        <v>1.0817453364692471</v>
      </c>
      <c r="O45" t="s">
        <v>62</v>
      </c>
    </row>
    <row r="46" spans="1:15" x14ac:dyDescent="0.35">
      <c r="A46" s="12">
        <v>35</v>
      </c>
      <c r="B46" s="11" t="s">
        <v>54</v>
      </c>
      <c r="C46" s="10">
        <v>46.5</v>
      </c>
      <c r="D46" s="9" t="s">
        <v>43</v>
      </c>
      <c r="E46" s="8" t="str">
        <f t="shared" si="9"/>
        <v>Not Significantly Different</v>
      </c>
      <c r="G46">
        <f t="shared" si="10"/>
        <v>46.5</v>
      </c>
      <c r="H46">
        <f t="shared" si="11"/>
        <v>6</v>
      </c>
      <c r="I46" t="str">
        <f t="shared" si="12"/>
        <v>+/-</v>
      </c>
      <c r="J46" t="str">
        <f t="shared" si="13"/>
        <v>0.4</v>
      </c>
      <c r="K46" s="1">
        <f t="shared" si="14"/>
        <v>0.24316109422492402</v>
      </c>
      <c r="L46" s="1">
        <f t="shared" si="15"/>
        <v>0.39999999999999858</v>
      </c>
      <c r="M46" s="1">
        <f t="shared" si="16"/>
        <v>0.25064471888253259</v>
      </c>
      <c r="N46" s="1">
        <f t="shared" si="17"/>
        <v>1.595884412739065</v>
      </c>
      <c r="O46" t="s">
        <v>60</v>
      </c>
    </row>
    <row r="47" spans="1:15" x14ac:dyDescent="0.35">
      <c r="A47" s="12">
        <v>37</v>
      </c>
      <c r="B47" s="11" t="s">
        <v>71</v>
      </c>
      <c r="C47" s="10">
        <v>46.3</v>
      </c>
      <c r="D47" s="9" t="s">
        <v>30</v>
      </c>
      <c r="E47" s="8" t="str">
        <f t="shared" si="9"/>
        <v>Significantly Different</v>
      </c>
      <c r="G47">
        <f t="shared" si="10"/>
        <v>46.3</v>
      </c>
      <c r="H47">
        <f t="shared" si="11"/>
        <v>6</v>
      </c>
      <c r="I47" t="str">
        <f t="shared" si="12"/>
        <v>+/-</v>
      </c>
      <c r="J47" t="str">
        <f t="shared" si="13"/>
        <v>0.5</v>
      </c>
      <c r="K47" s="1">
        <f t="shared" si="14"/>
        <v>0.303951367781155</v>
      </c>
      <c r="L47" s="1">
        <f t="shared" si="15"/>
        <v>0.60000000000000142</v>
      </c>
      <c r="M47" s="1">
        <f t="shared" si="16"/>
        <v>0.30997079109986531</v>
      </c>
      <c r="N47" s="1">
        <f t="shared" si="17"/>
        <v>1.9356662538138811</v>
      </c>
      <c r="O47" t="s">
        <v>58</v>
      </c>
    </row>
    <row r="48" spans="1:15" x14ac:dyDescent="0.35">
      <c r="A48" s="12">
        <v>38</v>
      </c>
      <c r="B48" s="11" t="s">
        <v>65</v>
      </c>
      <c r="C48" s="10">
        <v>46</v>
      </c>
      <c r="D48" s="9" t="s">
        <v>121</v>
      </c>
      <c r="E48" s="8" t="str">
        <f t="shared" si="9"/>
        <v>Significantly Different</v>
      </c>
      <c r="G48">
        <f t="shared" si="10"/>
        <v>46</v>
      </c>
      <c r="H48">
        <f t="shared" si="11"/>
        <v>6</v>
      </c>
      <c r="I48" t="str">
        <f t="shared" si="12"/>
        <v>+/-</v>
      </c>
      <c r="J48" t="str">
        <f t="shared" si="13"/>
        <v>0.8</v>
      </c>
      <c r="K48" s="1">
        <f t="shared" si="14"/>
        <v>0.48632218844984804</v>
      </c>
      <c r="L48" s="1">
        <f t="shared" si="15"/>
        <v>0.89999999999999858</v>
      </c>
      <c r="M48" s="1">
        <f t="shared" si="16"/>
        <v>0.49010685399991183</v>
      </c>
      <c r="N48" s="1">
        <f t="shared" si="17"/>
        <v>1.8363342455932283</v>
      </c>
      <c r="O48" t="s">
        <v>56</v>
      </c>
    </row>
    <row r="49" spans="1:15" x14ac:dyDescent="0.35">
      <c r="A49" s="12">
        <v>38</v>
      </c>
      <c r="B49" s="11" t="s">
        <v>32</v>
      </c>
      <c r="C49" s="10">
        <v>46</v>
      </c>
      <c r="D49" s="9" t="s">
        <v>118</v>
      </c>
      <c r="E49" s="8" t="str">
        <f t="shared" si="9"/>
        <v>Not Significantly Different</v>
      </c>
      <c r="G49">
        <f t="shared" si="10"/>
        <v>46</v>
      </c>
      <c r="H49">
        <f t="shared" si="11"/>
        <v>6</v>
      </c>
      <c r="I49" t="str">
        <f t="shared" si="12"/>
        <v>+/-</v>
      </c>
      <c r="J49" t="str">
        <f t="shared" si="13"/>
        <v>0.9</v>
      </c>
      <c r="K49" s="1">
        <f t="shared" si="14"/>
        <v>0.54711246200607899</v>
      </c>
      <c r="L49" s="1">
        <f t="shared" si="15"/>
        <v>0.89999999999999858</v>
      </c>
      <c r="M49" s="1">
        <f t="shared" si="16"/>
        <v>0.55047933970440222</v>
      </c>
      <c r="N49" s="1">
        <f t="shared" si="17"/>
        <v>1.6349387435381006</v>
      </c>
      <c r="O49" t="s">
        <v>54</v>
      </c>
    </row>
    <row r="50" spans="1:15" x14ac:dyDescent="0.35">
      <c r="A50" s="12">
        <v>40</v>
      </c>
      <c r="B50" s="11" t="s">
        <v>75</v>
      </c>
      <c r="C50" s="10">
        <v>45.7</v>
      </c>
      <c r="D50" s="9" t="s">
        <v>43</v>
      </c>
      <c r="E50" s="8" t="str">
        <f t="shared" si="9"/>
        <v>Significantly Different</v>
      </c>
      <c r="G50">
        <f t="shared" si="10"/>
        <v>45.7</v>
      </c>
      <c r="H50">
        <f t="shared" si="11"/>
        <v>6</v>
      </c>
      <c r="I50" t="str">
        <f t="shared" si="12"/>
        <v>+/-</v>
      </c>
      <c r="J50" t="str">
        <f t="shared" si="13"/>
        <v>0.4</v>
      </c>
      <c r="K50" s="1">
        <f t="shared" si="14"/>
        <v>0.24316109422492402</v>
      </c>
      <c r="L50" s="1">
        <f t="shared" si="15"/>
        <v>1.1999999999999957</v>
      </c>
      <c r="M50" s="1">
        <f t="shared" si="16"/>
        <v>0.25064471888253259</v>
      </c>
      <c r="N50" s="1">
        <f t="shared" si="17"/>
        <v>4.787653238217195</v>
      </c>
      <c r="O50" t="s">
        <v>52</v>
      </c>
    </row>
    <row r="51" spans="1:15" x14ac:dyDescent="0.35">
      <c r="A51" s="12">
        <v>40</v>
      </c>
      <c r="B51" s="11" t="s">
        <v>56</v>
      </c>
      <c r="C51" s="10">
        <v>45.7</v>
      </c>
      <c r="D51" s="9" t="s">
        <v>109</v>
      </c>
      <c r="E51" s="8" t="str">
        <f t="shared" si="9"/>
        <v>Significantly Different</v>
      </c>
      <c r="G51">
        <f t="shared" si="10"/>
        <v>45.7</v>
      </c>
      <c r="H51">
        <f t="shared" si="11"/>
        <v>6</v>
      </c>
      <c r="I51" t="str">
        <f t="shared" si="12"/>
        <v>+/-</v>
      </c>
      <c r="J51" t="str">
        <f t="shared" si="13"/>
        <v>0.6</v>
      </c>
      <c r="K51" s="1">
        <f t="shared" si="14"/>
        <v>0.36474164133738601</v>
      </c>
      <c r="L51" s="1">
        <f t="shared" si="15"/>
        <v>1.1999999999999957</v>
      </c>
      <c r="M51" s="1">
        <f t="shared" si="16"/>
        <v>0.36977279819442066</v>
      </c>
      <c r="N51" s="1">
        <f t="shared" si="17"/>
        <v>3.2452360094077415</v>
      </c>
      <c r="O51" t="s">
        <v>50</v>
      </c>
    </row>
    <row r="52" spans="1:15" x14ac:dyDescent="0.35">
      <c r="A52" s="12">
        <v>42</v>
      </c>
      <c r="B52" s="11" t="s">
        <v>70</v>
      </c>
      <c r="C52" s="10">
        <v>45.2</v>
      </c>
      <c r="D52" s="9" t="s">
        <v>30</v>
      </c>
      <c r="E52" s="8" t="str">
        <f t="shared" si="9"/>
        <v>Significantly Different</v>
      </c>
      <c r="G52">
        <f t="shared" si="10"/>
        <v>45.2</v>
      </c>
      <c r="H52">
        <f t="shared" si="11"/>
        <v>6</v>
      </c>
      <c r="I52" t="str">
        <f t="shared" si="12"/>
        <v>+/-</v>
      </c>
      <c r="J52" t="str">
        <f t="shared" si="13"/>
        <v>0.5</v>
      </c>
      <c r="K52" s="1">
        <f t="shared" si="14"/>
        <v>0.303951367781155</v>
      </c>
      <c r="L52" s="1">
        <f t="shared" si="15"/>
        <v>1.6999999999999957</v>
      </c>
      <c r="M52" s="1">
        <f t="shared" si="16"/>
        <v>0.30997079109986531</v>
      </c>
      <c r="N52" s="1">
        <f t="shared" si="17"/>
        <v>5.4843877191393036</v>
      </c>
      <c r="O52" t="s">
        <v>48</v>
      </c>
    </row>
    <row r="53" spans="1:15" x14ac:dyDescent="0.35">
      <c r="A53" s="12">
        <v>43</v>
      </c>
      <c r="B53" s="11" t="s">
        <v>64</v>
      </c>
      <c r="C53" s="10">
        <v>45.1</v>
      </c>
      <c r="D53" s="9" t="s">
        <v>43</v>
      </c>
      <c r="E53" s="8" t="str">
        <f t="shared" si="9"/>
        <v>Significantly Different</v>
      </c>
      <c r="G53">
        <f t="shared" si="10"/>
        <v>45.1</v>
      </c>
      <c r="H53">
        <f t="shared" si="11"/>
        <v>6</v>
      </c>
      <c r="I53" t="str">
        <f t="shared" si="12"/>
        <v>+/-</v>
      </c>
      <c r="J53" t="str">
        <f t="shared" si="13"/>
        <v>0.4</v>
      </c>
      <c r="K53" s="1">
        <f t="shared" si="14"/>
        <v>0.24316109422492402</v>
      </c>
      <c r="L53" s="1">
        <f t="shared" si="15"/>
        <v>1.7999999999999972</v>
      </c>
      <c r="M53" s="1">
        <f t="shared" si="16"/>
        <v>0.25064471888253259</v>
      </c>
      <c r="N53" s="1">
        <f t="shared" si="17"/>
        <v>7.1814798573258072</v>
      </c>
      <c r="O53" t="s">
        <v>46</v>
      </c>
    </row>
    <row r="54" spans="1:15" x14ac:dyDescent="0.35">
      <c r="A54" s="12">
        <v>44</v>
      </c>
      <c r="B54" s="11" t="s">
        <v>60</v>
      </c>
      <c r="C54" s="10">
        <v>44.6</v>
      </c>
      <c r="D54" s="9" t="s">
        <v>43</v>
      </c>
      <c r="E54" s="8" t="str">
        <f t="shared" si="9"/>
        <v>Significantly Different</v>
      </c>
      <c r="G54">
        <f t="shared" si="10"/>
        <v>44.6</v>
      </c>
      <c r="H54">
        <f t="shared" si="11"/>
        <v>6</v>
      </c>
      <c r="I54" t="str">
        <f t="shared" si="12"/>
        <v>+/-</v>
      </c>
      <c r="J54" t="str">
        <f t="shared" si="13"/>
        <v>0.4</v>
      </c>
      <c r="K54" s="1">
        <f t="shared" si="14"/>
        <v>0.24316109422492402</v>
      </c>
      <c r="L54" s="1">
        <f t="shared" si="15"/>
        <v>2.2999999999999972</v>
      </c>
      <c r="M54" s="1">
        <f t="shared" si="16"/>
        <v>0.25064471888253259</v>
      </c>
      <c r="N54" s="1">
        <f t="shared" si="17"/>
        <v>9.1763353732496462</v>
      </c>
      <c r="O54" t="s">
        <v>39</v>
      </c>
    </row>
    <row r="55" spans="1:15" x14ac:dyDescent="0.35">
      <c r="A55" s="12">
        <v>45</v>
      </c>
      <c r="B55" s="11" t="s">
        <v>44</v>
      </c>
      <c r="C55" s="10">
        <v>44.2</v>
      </c>
      <c r="D55" s="9" t="s">
        <v>25</v>
      </c>
      <c r="E55" s="8" t="str">
        <f t="shared" si="9"/>
        <v>Significantly Different</v>
      </c>
      <c r="G55">
        <f t="shared" si="10"/>
        <v>44.2</v>
      </c>
      <c r="H55">
        <f t="shared" si="11"/>
        <v>6</v>
      </c>
      <c r="I55" t="str">
        <f t="shared" si="12"/>
        <v>+/-</v>
      </c>
      <c r="J55" t="str">
        <f t="shared" si="13"/>
        <v>0.7</v>
      </c>
      <c r="K55" s="1">
        <f t="shared" si="14"/>
        <v>0.42553191489361697</v>
      </c>
      <c r="L55" s="1">
        <f t="shared" si="15"/>
        <v>2.6999999999999957</v>
      </c>
      <c r="M55" s="1">
        <f t="shared" si="16"/>
        <v>0.42985214661796195</v>
      </c>
      <c r="N55" s="1">
        <f t="shared" si="17"/>
        <v>6.281229537280093</v>
      </c>
      <c r="O55" t="s">
        <v>42</v>
      </c>
    </row>
    <row r="56" spans="1:15" x14ac:dyDescent="0.35">
      <c r="A56" s="12">
        <v>46</v>
      </c>
      <c r="B56" s="11" t="s">
        <v>51</v>
      </c>
      <c r="C56" s="10">
        <v>43.8</v>
      </c>
      <c r="D56" s="9" t="s">
        <v>25</v>
      </c>
      <c r="E56" s="8" t="str">
        <f t="shared" si="9"/>
        <v>Significantly Different</v>
      </c>
      <c r="G56">
        <f t="shared" si="10"/>
        <v>43.8</v>
      </c>
      <c r="H56">
        <f t="shared" si="11"/>
        <v>6</v>
      </c>
      <c r="I56" t="str">
        <f t="shared" si="12"/>
        <v>+/-</v>
      </c>
      <c r="J56" t="str">
        <f t="shared" si="13"/>
        <v>0.7</v>
      </c>
      <c r="K56" s="1">
        <f t="shared" si="14"/>
        <v>0.42553191489361697</v>
      </c>
      <c r="L56" s="1">
        <f t="shared" si="15"/>
        <v>3.1000000000000014</v>
      </c>
      <c r="M56" s="1">
        <f t="shared" si="16"/>
        <v>0.42985214661796195</v>
      </c>
      <c r="N56" s="1">
        <f t="shared" si="17"/>
        <v>7.2117820613216024</v>
      </c>
      <c r="O56" t="s">
        <v>40</v>
      </c>
    </row>
    <row r="57" spans="1:15" x14ac:dyDescent="0.35">
      <c r="A57" s="12">
        <v>47</v>
      </c>
      <c r="B57" s="11" t="s">
        <v>49</v>
      </c>
      <c r="C57" s="10">
        <v>42.3</v>
      </c>
      <c r="D57" s="9" t="s">
        <v>27</v>
      </c>
      <c r="E57" s="8" t="str">
        <f t="shared" si="9"/>
        <v>Significantly Different</v>
      </c>
      <c r="G57">
        <f t="shared" si="10"/>
        <v>42.3</v>
      </c>
      <c r="H57">
        <f t="shared" si="11"/>
        <v>6</v>
      </c>
      <c r="I57" t="str">
        <f t="shared" si="12"/>
        <v>+/-</v>
      </c>
      <c r="J57" t="str">
        <f t="shared" si="13"/>
        <v>0.3</v>
      </c>
      <c r="K57" s="1">
        <f t="shared" si="14"/>
        <v>0.18237082066869301</v>
      </c>
      <c r="L57" s="1">
        <f t="shared" si="15"/>
        <v>4.6000000000000014</v>
      </c>
      <c r="M57" s="1">
        <f t="shared" si="16"/>
        <v>0.19223572402239389</v>
      </c>
      <c r="N57" s="1">
        <f t="shared" si="17"/>
        <v>23.928955054494132</v>
      </c>
      <c r="O57" t="s">
        <v>37</v>
      </c>
    </row>
    <row r="58" spans="1:15" x14ac:dyDescent="0.35">
      <c r="A58" s="12">
        <v>48</v>
      </c>
      <c r="B58" s="11" t="s">
        <v>52</v>
      </c>
      <c r="C58" s="10">
        <v>42.1</v>
      </c>
      <c r="D58" s="9" t="s">
        <v>134</v>
      </c>
      <c r="E58" s="8" t="str">
        <f t="shared" si="9"/>
        <v>Significantly Different</v>
      </c>
      <c r="G58">
        <f t="shared" si="10"/>
        <v>42.1</v>
      </c>
      <c r="H58">
        <f t="shared" si="11"/>
        <v>6</v>
      </c>
      <c r="I58" t="str">
        <f t="shared" si="12"/>
        <v>+/-</v>
      </c>
      <c r="J58" t="str">
        <f t="shared" si="13"/>
        <v>1.3</v>
      </c>
      <c r="K58" s="1">
        <f t="shared" si="14"/>
        <v>0.79027355623100304</v>
      </c>
      <c r="L58" s="1">
        <f t="shared" si="15"/>
        <v>4.7999999999999972</v>
      </c>
      <c r="M58" s="1">
        <f t="shared" si="16"/>
        <v>0.79260819516141623</v>
      </c>
      <c r="N58" s="1">
        <f t="shared" si="17"/>
        <v>6.0559555519388333</v>
      </c>
      <c r="O58" t="s">
        <v>35</v>
      </c>
    </row>
    <row r="59" spans="1:15" x14ac:dyDescent="0.35">
      <c r="A59" s="12">
        <v>49</v>
      </c>
      <c r="B59" s="11" t="s">
        <v>55</v>
      </c>
      <c r="C59" s="10">
        <v>41.5</v>
      </c>
      <c r="D59" s="9" t="s">
        <v>109</v>
      </c>
      <c r="E59" s="8" t="str">
        <f t="shared" si="9"/>
        <v>Significantly Different</v>
      </c>
      <c r="G59">
        <f t="shared" si="10"/>
        <v>41.5</v>
      </c>
      <c r="H59">
        <f t="shared" si="11"/>
        <v>6</v>
      </c>
      <c r="I59" t="str">
        <f t="shared" si="12"/>
        <v>+/-</v>
      </c>
      <c r="J59" t="str">
        <f t="shared" si="13"/>
        <v>0.6</v>
      </c>
      <c r="K59" s="1">
        <f t="shared" si="14"/>
        <v>0.36474164133738601</v>
      </c>
      <c r="L59" s="1">
        <f t="shared" si="15"/>
        <v>5.3999999999999986</v>
      </c>
      <c r="M59" s="1">
        <f t="shared" si="16"/>
        <v>0.36977279819442066</v>
      </c>
      <c r="N59" s="1">
        <f t="shared" si="17"/>
        <v>14.603562042334884</v>
      </c>
      <c r="O59" t="s">
        <v>32</v>
      </c>
    </row>
    <row r="60" spans="1:15" x14ac:dyDescent="0.35">
      <c r="A60" s="12">
        <v>50</v>
      </c>
      <c r="B60" s="11" t="s">
        <v>36</v>
      </c>
      <c r="C60" s="10">
        <v>40.6</v>
      </c>
      <c r="D60" s="9" t="s">
        <v>118</v>
      </c>
      <c r="E60" s="8" t="str">
        <f t="shared" si="9"/>
        <v>Significantly Different</v>
      </c>
      <c r="G60">
        <f t="shared" si="10"/>
        <v>40.6</v>
      </c>
      <c r="H60">
        <f t="shared" si="11"/>
        <v>6</v>
      </c>
      <c r="I60" t="str">
        <f t="shared" si="12"/>
        <v>+/-</v>
      </c>
      <c r="J60" t="str">
        <f t="shared" si="13"/>
        <v>0.9</v>
      </c>
      <c r="K60" s="1">
        <f t="shared" si="14"/>
        <v>0.54711246200607899</v>
      </c>
      <c r="L60" s="1">
        <f t="shared" si="15"/>
        <v>6.2999999999999972</v>
      </c>
      <c r="M60" s="1">
        <f t="shared" si="16"/>
        <v>0.55047933970440222</v>
      </c>
      <c r="N60" s="1">
        <f t="shared" si="17"/>
        <v>11.444571204766717</v>
      </c>
      <c r="O60" t="s">
        <v>29</v>
      </c>
    </row>
    <row r="61" spans="1:15" x14ac:dyDescent="0.35">
      <c r="A61" s="12">
        <v>51</v>
      </c>
      <c r="B61" s="11" t="s">
        <v>31</v>
      </c>
      <c r="C61" s="10">
        <v>23.7</v>
      </c>
      <c r="D61" s="9" t="s">
        <v>133</v>
      </c>
      <c r="E61" s="8" t="str">
        <f t="shared" si="9"/>
        <v>Significantly Different</v>
      </c>
      <c r="G61">
        <f t="shared" si="10"/>
        <v>23.7</v>
      </c>
      <c r="H61">
        <f t="shared" si="11"/>
        <v>6</v>
      </c>
      <c r="I61" t="str">
        <f t="shared" si="12"/>
        <v>+/-</v>
      </c>
      <c r="J61" t="str">
        <f t="shared" si="13"/>
        <v>1.4</v>
      </c>
      <c r="K61" s="1">
        <f t="shared" si="14"/>
        <v>0.85106382978723394</v>
      </c>
      <c r="L61" s="1">
        <f t="shared" si="15"/>
        <v>23.2</v>
      </c>
      <c r="M61" s="1">
        <f t="shared" si="16"/>
        <v>0.85323214879137987</v>
      </c>
      <c r="N61" s="1">
        <f t="shared" si="17"/>
        <v>27.190724157385837</v>
      </c>
      <c r="O61" t="s">
        <v>26</v>
      </c>
    </row>
    <row r="62" spans="1:15" ht="15" thickBot="1" x14ac:dyDescent="0.4">
      <c r="A62" s="7"/>
      <c r="B62" s="6" t="s">
        <v>24</v>
      </c>
      <c r="C62" s="5">
        <v>34.9</v>
      </c>
      <c r="D62" s="4" t="s">
        <v>25</v>
      </c>
      <c r="E62" s="3" t="str">
        <f t="shared" si="9"/>
        <v>Significantly Different</v>
      </c>
      <c r="G62">
        <f t="shared" si="10"/>
        <v>34.9</v>
      </c>
      <c r="H62">
        <f t="shared" si="11"/>
        <v>6</v>
      </c>
      <c r="I62" t="str">
        <f t="shared" si="12"/>
        <v>+/-</v>
      </c>
      <c r="J62" t="str">
        <f t="shared" si="13"/>
        <v>0.7</v>
      </c>
      <c r="K62" s="1">
        <f t="shared" si="14"/>
        <v>0.42553191489361697</v>
      </c>
      <c r="L62" s="1">
        <f t="shared" si="15"/>
        <v>12</v>
      </c>
      <c r="M62" s="1">
        <f t="shared" si="16"/>
        <v>0.42985214661796195</v>
      </c>
      <c r="N62" s="1">
        <f t="shared" si="17"/>
        <v>27.9165757212449</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324" priority="1" operator="equal">
      <formula>"OTHER ERROR"</formula>
    </cfRule>
    <cfRule type="cellIs" dxfId="323" priority="2" operator="equal">
      <formula>"Statistical Test not applicable"</formula>
    </cfRule>
    <cfRule type="cellIs" dxfId="322" priority="3" operator="equal">
      <formula>"Geography Selected"</formula>
    </cfRule>
  </conditionalFormatting>
  <conditionalFormatting sqref="E10:J62">
    <cfRule type="cellIs" dxfId="321" priority="4" operator="equal">
      <formula>"Not Significantly Different"</formula>
    </cfRule>
  </conditionalFormatting>
  <conditionalFormatting sqref="F10:J62">
    <cfRule type="cellIs" dxfId="32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37C9C13F-2E56-4CDE-BF1A-A53EC1261BBF}">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0D9F19A2-3E13-45DD-A608-FEA357558054}"/>
    <hyperlink ref="A68" r:id="rId2" xr:uid="{EFCBCB43-C7FE-4D86-BF3E-2DCC6A26B3E2}"/>
    <hyperlink ref="A66" r:id="rId3" xr:uid="{A48C76E4-CC48-4C69-8F1C-F8255A08475D}"/>
    <hyperlink ref="A67" r:id="rId4" xr:uid="{85E12548-B071-488C-ACEF-270F1FAE725B}"/>
  </hyperlinks>
  <pageMargins left="0.7" right="0.7" top="0.75" bottom="0.75" header="0.3" footer="0.3"/>
  <pageSetup orientation="portrait" r:id="rId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6A33E-F000-438F-9C01-42E85B7A9342}">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220</v>
      </c>
    </row>
    <row r="2" spans="1:16" x14ac:dyDescent="0.35">
      <c r="A2" s="26" t="s">
        <v>106</v>
      </c>
      <c r="B2" t="s">
        <v>219</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17.7</v>
      </c>
      <c r="C6" t="s">
        <v>100</v>
      </c>
      <c r="H6" s="14" t="s">
        <v>99</v>
      </c>
      <c r="I6">
        <f>VLOOKUP($B$4,$B$9:$K$62,6,FALSE)</f>
        <v>17.7</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17.7</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17.7</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42</v>
      </c>
      <c r="C11" s="10">
        <v>27.9</v>
      </c>
      <c r="D11" s="13" t="s">
        <v>109</v>
      </c>
      <c r="E11" s="8" t="str">
        <f t="shared" si="0"/>
        <v>Significantly Different</v>
      </c>
      <c r="G11">
        <f t="shared" si="1"/>
        <v>27.9</v>
      </c>
      <c r="H11">
        <f t="shared" si="2"/>
        <v>6</v>
      </c>
      <c r="I11" t="str">
        <f t="shared" si="3"/>
        <v>+/-</v>
      </c>
      <c r="J11" t="str">
        <f t="shared" si="4"/>
        <v>0.6</v>
      </c>
      <c r="K11" s="1">
        <f t="shared" si="5"/>
        <v>0.36474164133738601</v>
      </c>
      <c r="L11" s="1">
        <f t="shared" si="6"/>
        <v>-10.199999999999999</v>
      </c>
      <c r="M11" s="1">
        <f t="shared" si="7"/>
        <v>0.36977279819442066</v>
      </c>
      <c r="N11" s="1">
        <f t="shared" si="8"/>
        <v>-27.584506079965898</v>
      </c>
      <c r="O11" t="s">
        <v>67</v>
      </c>
    </row>
    <row r="12" spans="1:16" x14ac:dyDescent="0.35">
      <c r="A12" s="12">
        <v>2</v>
      </c>
      <c r="B12" s="11" t="s">
        <v>81</v>
      </c>
      <c r="C12" s="10">
        <v>22.5</v>
      </c>
      <c r="D12" s="9" t="s">
        <v>109</v>
      </c>
      <c r="E12" s="8" t="str">
        <f t="shared" si="0"/>
        <v>Significantly Different</v>
      </c>
      <c r="G12">
        <f t="shared" si="1"/>
        <v>22.5</v>
      </c>
      <c r="H12">
        <f t="shared" si="2"/>
        <v>6</v>
      </c>
      <c r="I12" t="str">
        <f t="shared" si="3"/>
        <v>+/-</v>
      </c>
      <c r="J12" t="str">
        <f t="shared" si="4"/>
        <v>0.6</v>
      </c>
      <c r="K12" s="1">
        <f t="shared" si="5"/>
        <v>0.36474164133738601</v>
      </c>
      <c r="L12" s="1">
        <f t="shared" si="6"/>
        <v>-4.8000000000000007</v>
      </c>
      <c r="M12" s="1">
        <f t="shared" si="7"/>
        <v>0.36977279819442066</v>
      </c>
      <c r="N12" s="1">
        <f t="shared" si="8"/>
        <v>-12.980944037631014</v>
      </c>
      <c r="O12" t="s">
        <v>59</v>
      </c>
    </row>
    <row r="13" spans="1:16" x14ac:dyDescent="0.35">
      <c r="A13" s="12">
        <v>3</v>
      </c>
      <c r="B13" s="11" t="s">
        <v>39</v>
      </c>
      <c r="C13" s="10">
        <v>20.8</v>
      </c>
      <c r="D13" s="9" t="s">
        <v>38</v>
      </c>
      <c r="E13" s="8" t="str">
        <f t="shared" si="0"/>
        <v>Significantly Different</v>
      </c>
      <c r="G13">
        <f t="shared" si="1"/>
        <v>20.8</v>
      </c>
      <c r="H13">
        <f t="shared" si="2"/>
        <v>6</v>
      </c>
      <c r="I13" t="str">
        <f t="shared" si="3"/>
        <v>+/-</v>
      </c>
      <c r="J13" t="str">
        <f t="shared" si="4"/>
        <v>0.2</v>
      </c>
      <c r="K13" s="1">
        <f t="shared" si="5"/>
        <v>0.12158054711246201</v>
      </c>
      <c r="L13" s="1">
        <f t="shared" si="6"/>
        <v>-3.1000000000000014</v>
      </c>
      <c r="M13" s="1">
        <f t="shared" si="7"/>
        <v>0.1359311840425404</v>
      </c>
      <c r="N13" s="1">
        <f t="shared" si="8"/>
        <v>-22.805657302520366</v>
      </c>
      <c r="O13" t="s">
        <v>57</v>
      </c>
    </row>
    <row r="14" spans="1:16" x14ac:dyDescent="0.35">
      <c r="A14" s="12">
        <v>4</v>
      </c>
      <c r="B14" s="11" t="s">
        <v>62</v>
      </c>
      <c r="C14" s="10">
        <v>20.5</v>
      </c>
      <c r="D14" s="9" t="s">
        <v>137</v>
      </c>
      <c r="E14" s="8" t="str">
        <f t="shared" si="0"/>
        <v>Significantly Different</v>
      </c>
      <c r="G14">
        <f t="shared" si="1"/>
        <v>20.5</v>
      </c>
      <c r="H14">
        <f t="shared" si="2"/>
        <v>6</v>
      </c>
      <c r="I14" t="str">
        <f t="shared" si="3"/>
        <v>+/-</v>
      </c>
      <c r="J14" t="str">
        <f t="shared" si="4"/>
        <v>1.2</v>
      </c>
      <c r="K14" s="1">
        <f t="shared" si="5"/>
        <v>0.72948328267477203</v>
      </c>
      <c r="L14" s="1">
        <f t="shared" si="6"/>
        <v>-2.8000000000000007</v>
      </c>
      <c r="M14" s="1">
        <f t="shared" si="7"/>
        <v>0.73201182849801194</v>
      </c>
      <c r="N14" s="1">
        <f t="shared" si="8"/>
        <v>-3.8250748020632637</v>
      </c>
      <c r="O14" t="s">
        <v>72</v>
      </c>
    </row>
    <row r="15" spans="1:16" x14ac:dyDescent="0.35">
      <c r="A15" s="12">
        <v>5</v>
      </c>
      <c r="B15" s="11" t="s">
        <v>47</v>
      </c>
      <c r="C15" s="10">
        <v>20.100000000000001</v>
      </c>
      <c r="D15" s="9" t="s">
        <v>27</v>
      </c>
      <c r="E15" s="8" t="str">
        <f t="shared" si="0"/>
        <v>Significantly Different</v>
      </c>
      <c r="G15">
        <f t="shared" si="1"/>
        <v>20.100000000000001</v>
      </c>
      <c r="H15">
        <f t="shared" si="2"/>
        <v>6</v>
      </c>
      <c r="I15" t="str">
        <f t="shared" si="3"/>
        <v>+/-</v>
      </c>
      <c r="J15" t="str">
        <f t="shared" si="4"/>
        <v>0.3</v>
      </c>
      <c r="K15" s="1">
        <f t="shared" si="5"/>
        <v>0.18237082066869301</v>
      </c>
      <c r="L15" s="1">
        <f t="shared" si="6"/>
        <v>-2.4000000000000021</v>
      </c>
      <c r="M15" s="1">
        <f t="shared" si="7"/>
        <v>0.19223572402239389</v>
      </c>
      <c r="N15" s="1">
        <f t="shared" si="8"/>
        <v>-12.484672202344772</v>
      </c>
      <c r="O15" t="s">
        <v>34</v>
      </c>
    </row>
    <row r="16" spans="1:16" x14ac:dyDescent="0.35">
      <c r="A16" s="12">
        <v>6</v>
      </c>
      <c r="B16" s="11" t="s">
        <v>68</v>
      </c>
      <c r="C16" s="10">
        <v>20</v>
      </c>
      <c r="D16" s="9" t="s">
        <v>25</v>
      </c>
      <c r="E16" s="8" t="str">
        <f t="shared" si="0"/>
        <v>Significantly Different</v>
      </c>
      <c r="G16">
        <f t="shared" si="1"/>
        <v>20</v>
      </c>
      <c r="H16">
        <f t="shared" si="2"/>
        <v>6</v>
      </c>
      <c r="I16" t="str">
        <f t="shared" si="3"/>
        <v>+/-</v>
      </c>
      <c r="J16" t="str">
        <f t="shared" si="4"/>
        <v>0.7</v>
      </c>
      <c r="K16" s="1">
        <f t="shared" si="5"/>
        <v>0.42553191489361697</v>
      </c>
      <c r="L16" s="1">
        <f t="shared" si="6"/>
        <v>-2.3000000000000007</v>
      </c>
      <c r="M16" s="1">
        <f t="shared" si="7"/>
        <v>0.42985214661796195</v>
      </c>
      <c r="N16" s="1">
        <f t="shared" si="8"/>
        <v>-5.3506770132386077</v>
      </c>
      <c r="O16" t="s">
        <v>73</v>
      </c>
    </row>
    <row r="17" spans="1:15" x14ac:dyDescent="0.35">
      <c r="A17" s="12">
        <v>7</v>
      </c>
      <c r="B17" s="11" t="s">
        <v>77</v>
      </c>
      <c r="C17" s="10">
        <v>19.7</v>
      </c>
      <c r="D17" s="9" t="s">
        <v>43</v>
      </c>
      <c r="E17" s="8" t="str">
        <f t="shared" si="0"/>
        <v>Significantly Different</v>
      </c>
      <c r="G17">
        <f t="shared" si="1"/>
        <v>19.7</v>
      </c>
      <c r="H17">
        <f t="shared" si="2"/>
        <v>6</v>
      </c>
      <c r="I17" t="str">
        <f t="shared" si="3"/>
        <v>+/-</v>
      </c>
      <c r="J17" t="str">
        <f t="shared" si="4"/>
        <v>0.4</v>
      </c>
      <c r="K17" s="1">
        <f t="shared" si="5"/>
        <v>0.24316109422492402</v>
      </c>
      <c r="L17" s="1">
        <f t="shared" si="6"/>
        <v>-2</v>
      </c>
      <c r="M17" s="1">
        <f t="shared" si="7"/>
        <v>0.25064471888253259</v>
      </c>
      <c r="N17" s="1">
        <f t="shared" si="8"/>
        <v>-7.9794220636953535</v>
      </c>
      <c r="O17" t="s">
        <v>65</v>
      </c>
    </row>
    <row r="18" spans="1:15" x14ac:dyDescent="0.35">
      <c r="A18" s="12">
        <v>8</v>
      </c>
      <c r="B18" s="11" t="s">
        <v>34</v>
      </c>
      <c r="C18" s="10">
        <v>19.600000000000001</v>
      </c>
      <c r="D18" s="9" t="s">
        <v>38</v>
      </c>
      <c r="E18" s="8" t="str">
        <f t="shared" si="0"/>
        <v>Significantly Different</v>
      </c>
      <c r="G18">
        <f t="shared" si="1"/>
        <v>19.600000000000001</v>
      </c>
      <c r="H18">
        <f t="shared" si="2"/>
        <v>6</v>
      </c>
      <c r="I18" t="str">
        <f t="shared" si="3"/>
        <v>+/-</v>
      </c>
      <c r="J18" t="str">
        <f t="shared" si="4"/>
        <v>0.2</v>
      </c>
      <c r="K18" s="1">
        <f t="shared" si="5"/>
        <v>0.12158054711246201</v>
      </c>
      <c r="L18" s="1">
        <f t="shared" si="6"/>
        <v>-1.9000000000000021</v>
      </c>
      <c r="M18" s="1">
        <f t="shared" si="7"/>
        <v>0.1359311840425404</v>
      </c>
      <c r="N18" s="1">
        <f t="shared" si="8"/>
        <v>-13.977660927351202</v>
      </c>
      <c r="O18" t="s">
        <v>61</v>
      </c>
    </row>
    <row r="19" spans="1:15" x14ac:dyDescent="0.35">
      <c r="A19" s="12">
        <v>9</v>
      </c>
      <c r="B19" s="11" t="s">
        <v>74</v>
      </c>
      <c r="C19" s="10">
        <v>19.100000000000001</v>
      </c>
      <c r="D19" s="9" t="s">
        <v>43</v>
      </c>
      <c r="E19" s="8" t="str">
        <f t="shared" si="0"/>
        <v>Significantly Different</v>
      </c>
      <c r="G19">
        <f t="shared" si="1"/>
        <v>19.100000000000001</v>
      </c>
      <c r="H19">
        <f t="shared" si="2"/>
        <v>6</v>
      </c>
      <c r="I19" t="str">
        <f t="shared" si="3"/>
        <v>+/-</v>
      </c>
      <c r="J19" t="str">
        <f t="shared" si="4"/>
        <v>0.4</v>
      </c>
      <c r="K19" s="1">
        <f t="shared" si="5"/>
        <v>0.24316109422492402</v>
      </c>
      <c r="L19" s="1">
        <f t="shared" si="6"/>
        <v>-1.4000000000000021</v>
      </c>
      <c r="M19" s="1">
        <f t="shared" si="7"/>
        <v>0.25064471888253259</v>
      </c>
      <c r="N19" s="1">
        <f t="shared" si="8"/>
        <v>-5.5855954445867564</v>
      </c>
      <c r="O19" t="s">
        <v>31</v>
      </c>
    </row>
    <row r="20" spans="1:15" x14ac:dyDescent="0.35">
      <c r="A20" s="12">
        <v>9</v>
      </c>
      <c r="B20" s="11" t="s">
        <v>35</v>
      </c>
      <c r="C20" s="10">
        <v>19.100000000000001</v>
      </c>
      <c r="D20" s="13" t="s">
        <v>27</v>
      </c>
      <c r="E20" s="8" t="str">
        <f t="shared" si="0"/>
        <v>Significantly Different</v>
      </c>
      <c r="G20">
        <f t="shared" si="1"/>
        <v>19.100000000000001</v>
      </c>
      <c r="H20">
        <f t="shared" si="2"/>
        <v>6</v>
      </c>
      <c r="I20" t="str">
        <f t="shared" si="3"/>
        <v>+/-</v>
      </c>
      <c r="J20" t="str">
        <f t="shared" si="4"/>
        <v>0.3</v>
      </c>
      <c r="K20" s="1">
        <f t="shared" si="5"/>
        <v>0.18237082066869301</v>
      </c>
      <c r="L20" s="1">
        <f t="shared" si="6"/>
        <v>-1.4000000000000021</v>
      </c>
      <c r="M20" s="1">
        <f t="shared" si="7"/>
        <v>0.19223572402239389</v>
      </c>
      <c r="N20" s="1">
        <f t="shared" si="8"/>
        <v>-7.2827254513677886</v>
      </c>
      <c r="O20" t="s">
        <v>53</v>
      </c>
    </row>
    <row r="21" spans="1:15" x14ac:dyDescent="0.35">
      <c r="A21" s="12">
        <v>11</v>
      </c>
      <c r="B21" s="11" t="s">
        <v>48</v>
      </c>
      <c r="C21" s="10">
        <v>19</v>
      </c>
      <c r="D21" s="9" t="s">
        <v>121</v>
      </c>
      <c r="E21" s="8" t="str">
        <f t="shared" si="0"/>
        <v>Significantly Different</v>
      </c>
      <c r="G21">
        <f t="shared" si="1"/>
        <v>19</v>
      </c>
      <c r="H21">
        <f t="shared" si="2"/>
        <v>6</v>
      </c>
      <c r="I21" t="str">
        <f t="shared" si="3"/>
        <v>+/-</v>
      </c>
      <c r="J21" t="str">
        <f t="shared" si="4"/>
        <v>0.8</v>
      </c>
      <c r="K21" s="1">
        <f t="shared" si="5"/>
        <v>0.48632218844984804</v>
      </c>
      <c r="L21" s="1">
        <f t="shared" si="6"/>
        <v>-1.3000000000000007</v>
      </c>
      <c r="M21" s="1">
        <f t="shared" si="7"/>
        <v>0.49010685399991183</v>
      </c>
      <c r="N21" s="1">
        <f t="shared" si="8"/>
        <v>-2.6524827991902242</v>
      </c>
      <c r="O21" t="s">
        <v>45</v>
      </c>
    </row>
    <row r="22" spans="1:15" x14ac:dyDescent="0.35">
      <c r="A22" s="12">
        <v>12</v>
      </c>
      <c r="B22" s="11" t="s">
        <v>37</v>
      </c>
      <c r="C22" s="10">
        <v>18.8</v>
      </c>
      <c r="D22" s="9" t="s">
        <v>27</v>
      </c>
      <c r="E22" s="8" t="str">
        <f t="shared" si="0"/>
        <v>Significantly Different</v>
      </c>
      <c r="G22">
        <f t="shared" si="1"/>
        <v>18.8</v>
      </c>
      <c r="H22">
        <f t="shared" si="2"/>
        <v>6</v>
      </c>
      <c r="I22" t="str">
        <f t="shared" si="3"/>
        <v>+/-</v>
      </c>
      <c r="J22" t="str">
        <f t="shared" si="4"/>
        <v>0.3</v>
      </c>
      <c r="K22" s="1">
        <f t="shared" si="5"/>
        <v>0.18237082066869301</v>
      </c>
      <c r="L22" s="1">
        <f t="shared" si="6"/>
        <v>-1.1000000000000014</v>
      </c>
      <c r="M22" s="1">
        <f t="shared" si="7"/>
        <v>0.19223572402239389</v>
      </c>
      <c r="N22" s="1">
        <f t="shared" si="8"/>
        <v>-5.7221414260746899</v>
      </c>
      <c r="O22" t="s">
        <v>28</v>
      </c>
    </row>
    <row r="23" spans="1:15" x14ac:dyDescent="0.35">
      <c r="A23" s="12">
        <v>13</v>
      </c>
      <c r="B23" s="11" t="s">
        <v>73</v>
      </c>
      <c r="C23" s="10">
        <v>18.600000000000001</v>
      </c>
      <c r="D23" s="9" t="s">
        <v>27</v>
      </c>
      <c r="E23" s="8" t="str">
        <f t="shared" si="0"/>
        <v>Significantly Different</v>
      </c>
      <c r="G23">
        <f t="shared" si="1"/>
        <v>18.600000000000001</v>
      </c>
      <c r="H23">
        <f t="shared" si="2"/>
        <v>6</v>
      </c>
      <c r="I23" t="str">
        <f t="shared" si="3"/>
        <v>+/-</v>
      </c>
      <c r="J23" t="str">
        <f t="shared" si="4"/>
        <v>0.3</v>
      </c>
      <c r="K23" s="1">
        <f t="shared" si="5"/>
        <v>0.18237082066869301</v>
      </c>
      <c r="L23" s="1">
        <f t="shared" si="6"/>
        <v>-0.90000000000000213</v>
      </c>
      <c r="M23" s="1">
        <f t="shared" si="7"/>
        <v>0.19223572402239389</v>
      </c>
      <c r="N23" s="1">
        <f t="shared" si="8"/>
        <v>-4.6817520758792961</v>
      </c>
      <c r="O23" t="s">
        <v>81</v>
      </c>
    </row>
    <row r="24" spans="1:15" x14ac:dyDescent="0.35">
      <c r="A24" s="12">
        <v>13</v>
      </c>
      <c r="B24" s="11" t="s">
        <v>41</v>
      </c>
      <c r="C24" s="10">
        <v>18.600000000000001</v>
      </c>
      <c r="D24" s="9" t="s">
        <v>30</v>
      </c>
      <c r="E24" s="8" t="str">
        <f t="shared" si="0"/>
        <v>Significantly Different</v>
      </c>
      <c r="G24">
        <f t="shared" si="1"/>
        <v>18.600000000000001</v>
      </c>
      <c r="H24">
        <f t="shared" si="2"/>
        <v>6</v>
      </c>
      <c r="I24" t="str">
        <f t="shared" si="3"/>
        <v>+/-</v>
      </c>
      <c r="J24" t="str">
        <f t="shared" si="4"/>
        <v>0.5</v>
      </c>
      <c r="K24" s="1">
        <f t="shared" si="5"/>
        <v>0.303951367781155</v>
      </c>
      <c r="L24" s="1">
        <f t="shared" si="6"/>
        <v>-0.90000000000000213</v>
      </c>
      <c r="M24" s="1">
        <f t="shared" si="7"/>
        <v>0.30997079109986531</v>
      </c>
      <c r="N24" s="1">
        <f t="shared" si="8"/>
        <v>-2.9034993807208216</v>
      </c>
      <c r="O24" t="s">
        <v>64</v>
      </c>
    </row>
    <row r="25" spans="1:15" x14ac:dyDescent="0.35">
      <c r="A25" s="12">
        <v>15</v>
      </c>
      <c r="B25" s="11" t="s">
        <v>26</v>
      </c>
      <c r="C25" s="10">
        <v>18.5</v>
      </c>
      <c r="D25" s="9" t="s">
        <v>129</v>
      </c>
      <c r="E25" s="8" t="str">
        <f t="shared" si="0"/>
        <v>Not Significantly Different</v>
      </c>
      <c r="G25">
        <f t="shared" si="1"/>
        <v>18.5</v>
      </c>
      <c r="H25">
        <f t="shared" si="2"/>
        <v>6</v>
      </c>
      <c r="I25" t="str">
        <f t="shared" si="3"/>
        <v>+/-</v>
      </c>
      <c r="J25" t="str">
        <f t="shared" si="4"/>
        <v>1.1</v>
      </c>
      <c r="K25" s="1">
        <f t="shared" si="5"/>
        <v>0.66869300911854113</v>
      </c>
      <c r="L25" s="1">
        <f t="shared" si="6"/>
        <v>-0.80000000000000071</v>
      </c>
      <c r="M25" s="1">
        <f t="shared" si="7"/>
        <v>0.67145051776214359</v>
      </c>
      <c r="N25" s="1">
        <f t="shared" si="8"/>
        <v>-1.1914504179195449</v>
      </c>
      <c r="O25" t="s">
        <v>80</v>
      </c>
    </row>
    <row r="26" spans="1:15" x14ac:dyDescent="0.35">
      <c r="A26" s="12">
        <v>16</v>
      </c>
      <c r="B26" s="11" t="s">
        <v>59</v>
      </c>
      <c r="C26" s="10">
        <v>18.399999999999999</v>
      </c>
      <c r="D26" s="9" t="s">
        <v>122</v>
      </c>
      <c r="E26" s="8" t="str">
        <f t="shared" si="0"/>
        <v>Not Significantly Different</v>
      </c>
      <c r="G26">
        <f t="shared" si="1"/>
        <v>18.399999999999999</v>
      </c>
      <c r="H26">
        <f t="shared" si="2"/>
        <v>6</v>
      </c>
      <c r="I26" t="str">
        <f t="shared" si="3"/>
        <v>+/-</v>
      </c>
      <c r="J26" t="str">
        <f t="shared" si="4"/>
        <v>1.0</v>
      </c>
      <c r="K26" s="1">
        <f t="shared" si="5"/>
        <v>0.60790273556231</v>
      </c>
      <c r="L26" s="1">
        <f t="shared" si="6"/>
        <v>-0.69999999999999929</v>
      </c>
      <c r="M26" s="1">
        <f t="shared" si="7"/>
        <v>0.61093468821403585</v>
      </c>
      <c r="N26" s="1">
        <f t="shared" si="8"/>
        <v>-1.1457853245268015</v>
      </c>
      <c r="O26" t="s">
        <v>79</v>
      </c>
    </row>
    <row r="27" spans="1:15" x14ac:dyDescent="0.35">
      <c r="A27" s="12">
        <v>16</v>
      </c>
      <c r="B27" s="11" t="s">
        <v>79</v>
      </c>
      <c r="C27" s="10">
        <v>18.399999999999999</v>
      </c>
      <c r="D27" s="9" t="s">
        <v>30</v>
      </c>
      <c r="E27" s="8" t="str">
        <f t="shared" si="0"/>
        <v>Significantly Different</v>
      </c>
      <c r="G27">
        <f t="shared" si="1"/>
        <v>18.399999999999999</v>
      </c>
      <c r="H27">
        <f t="shared" si="2"/>
        <v>6</v>
      </c>
      <c r="I27" t="str">
        <f t="shared" si="3"/>
        <v>+/-</v>
      </c>
      <c r="J27" t="str">
        <f t="shared" si="4"/>
        <v>0.5</v>
      </c>
      <c r="K27" s="1">
        <f t="shared" si="5"/>
        <v>0.303951367781155</v>
      </c>
      <c r="L27" s="1">
        <f t="shared" si="6"/>
        <v>-0.69999999999999929</v>
      </c>
      <c r="M27" s="1">
        <f t="shared" si="7"/>
        <v>0.30997079109986531</v>
      </c>
      <c r="N27" s="1">
        <f t="shared" si="8"/>
        <v>-2.2582772961161872</v>
      </c>
      <c r="O27" t="s">
        <v>77</v>
      </c>
    </row>
    <row r="28" spans="1:15" x14ac:dyDescent="0.35">
      <c r="A28" s="12">
        <v>16</v>
      </c>
      <c r="B28" s="11" t="s">
        <v>58</v>
      </c>
      <c r="C28" s="10">
        <v>18.399999999999999</v>
      </c>
      <c r="D28" s="9" t="s">
        <v>43</v>
      </c>
      <c r="E28" s="8" t="str">
        <f t="shared" si="0"/>
        <v>Significantly Different</v>
      </c>
      <c r="G28">
        <f t="shared" si="1"/>
        <v>18.399999999999999</v>
      </c>
      <c r="H28">
        <f t="shared" si="2"/>
        <v>6</v>
      </c>
      <c r="I28" t="str">
        <f t="shared" si="3"/>
        <v>+/-</v>
      </c>
      <c r="J28" t="str">
        <f t="shared" si="4"/>
        <v>0.4</v>
      </c>
      <c r="K28" s="1">
        <f t="shared" si="5"/>
        <v>0.24316109422492402</v>
      </c>
      <c r="L28" s="1">
        <f t="shared" si="6"/>
        <v>-0.69999999999999929</v>
      </c>
      <c r="M28" s="1">
        <f t="shared" si="7"/>
        <v>0.25064471888253259</v>
      </c>
      <c r="N28" s="1">
        <f t="shared" si="8"/>
        <v>-2.7927977222933711</v>
      </c>
      <c r="O28" t="s">
        <v>78</v>
      </c>
    </row>
    <row r="29" spans="1:15" x14ac:dyDescent="0.35">
      <c r="A29" s="12">
        <v>19</v>
      </c>
      <c r="B29" s="11" t="s">
        <v>80</v>
      </c>
      <c r="C29" s="10">
        <v>18.3</v>
      </c>
      <c r="D29" s="9" t="s">
        <v>43</v>
      </c>
      <c r="E29" s="8" t="str">
        <f t="shared" si="0"/>
        <v>Significantly Different</v>
      </c>
      <c r="G29">
        <f t="shared" si="1"/>
        <v>18.3</v>
      </c>
      <c r="H29">
        <f t="shared" si="2"/>
        <v>6</v>
      </c>
      <c r="I29" t="str">
        <f t="shared" si="3"/>
        <v>+/-</v>
      </c>
      <c r="J29" t="str">
        <f t="shared" si="4"/>
        <v>0.4</v>
      </c>
      <c r="K29" s="1">
        <f t="shared" si="5"/>
        <v>0.24316109422492402</v>
      </c>
      <c r="L29" s="1">
        <f t="shared" si="6"/>
        <v>-0.60000000000000142</v>
      </c>
      <c r="M29" s="1">
        <f t="shared" si="7"/>
        <v>0.25064471888253259</v>
      </c>
      <c r="N29" s="1">
        <f t="shared" si="8"/>
        <v>-2.3938266191086117</v>
      </c>
      <c r="O29" t="s">
        <v>55</v>
      </c>
    </row>
    <row r="30" spans="1:15" x14ac:dyDescent="0.35">
      <c r="A30" s="12">
        <v>20</v>
      </c>
      <c r="B30" s="11" t="s">
        <v>45</v>
      </c>
      <c r="C30" s="10">
        <v>18.100000000000001</v>
      </c>
      <c r="D30" s="9" t="s">
        <v>27</v>
      </c>
      <c r="E30" s="8" t="str">
        <f t="shared" si="0"/>
        <v>Significantly Different</v>
      </c>
      <c r="G30">
        <f t="shared" si="1"/>
        <v>18.100000000000001</v>
      </c>
      <c r="H30">
        <f t="shared" si="2"/>
        <v>6</v>
      </c>
      <c r="I30" t="str">
        <f t="shared" si="3"/>
        <v>+/-</v>
      </c>
      <c r="J30" t="str">
        <f t="shared" si="4"/>
        <v>0.3</v>
      </c>
      <c r="K30" s="1">
        <f t="shared" si="5"/>
        <v>0.18237082066869301</v>
      </c>
      <c r="L30" s="1">
        <f t="shared" si="6"/>
        <v>-0.40000000000000213</v>
      </c>
      <c r="M30" s="1">
        <f t="shared" si="7"/>
        <v>0.19223572402239389</v>
      </c>
      <c r="N30" s="1">
        <f t="shared" si="8"/>
        <v>-2.0807787003908045</v>
      </c>
      <c r="O30" t="s">
        <v>76</v>
      </c>
    </row>
    <row r="31" spans="1:15" x14ac:dyDescent="0.35">
      <c r="A31" s="12">
        <v>21</v>
      </c>
      <c r="B31" s="11" t="s">
        <v>72</v>
      </c>
      <c r="C31" s="10">
        <v>17.3</v>
      </c>
      <c r="D31" s="9" t="s">
        <v>30</v>
      </c>
      <c r="E31" s="8" t="str">
        <f t="shared" si="0"/>
        <v>Not Significantly Different</v>
      </c>
      <c r="G31">
        <f t="shared" si="1"/>
        <v>17.3</v>
      </c>
      <c r="H31">
        <f t="shared" si="2"/>
        <v>6</v>
      </c>
      <c r="I31" t="str">
        <f t="shared" si="3"/>
        <v>+/-</v>
      </c>
      <c r="J31" t="str">
        <f t="shared" si="4"/>
        <v>0.5</v>
      </c>
      <c r="K31" s="1">
        <f t="shared" si="5"/>
        <v>0.303951367781155</v>
      </c>
      <c r="L31" s="1">
        <f t="shared" si="6"/>
        <v>0.39999999999999858</v>
      </c>
      <c r="M31" s="1">
        <f t="shared" si="7"/>
        <v>0.30997079109986531</v>
      </c>
      <c r="N31" s="1">
        <f t="shared" si="8"/>
        <v>1.2904441692092465</v>
      </c>
      <c r="O31" t="s">
        <v>41</v>
      </c>
    </row>
    <row r="32" spans="1:15" x14ac:dyDescent="0.35">
      <c r="A32" s="12">
        <v>21</v>
      </c>
      <c r="B32" s="11" t="s">
        <v>65</v>
      </c>
      <c r="C32" s="10">
        <v>17.3</v>
      </c>
      <c r="D32" s="9" t="s">
        <v>30</v>
      </c>
      <c r="E32" s="8" t="str">
        <f t="shared" si="0"/>
        <v>Not Significantly Different</v>
      </c>
      <c r="G32">
        <f t="shared" si="1"/>
        <v>17.3</v>
      </c>
      <c r="H32">
        <f t="shared" si="2"/>
        <v>6</v>
      </c>
      <c r="I32" t="str">
        <f t="shared" si="3"/>
        <v>+/-</v>
      </c>
      <c r="J32" t="str">
        <f t="shared" si="4"/>
        <v>0.5</v>
      </c>
      <c r="K32" s="1">
        <f t="shared" si="5"/>
        <v>0.303951367781155</v>
      </c>
      <c r="L32" s="1">
        <f t="shared" si="6"/>
        <v>0.39999999999999858</v>
      </c>
      <c r="M32" s="1">
        <f t="shared" si="7"/>
        <v>0.30997079109986531</v>
      </c>
      <c r="N32" s="1">
        <f t="shared" si="8"/>
        <v>1.2904441692092465</v>
      </c>
      <c r="O32" t="s">
        <v>70</v>
      </c>
    </row>
    <row r="33" spans="1:15" x14ac:dyDescent="0.35">
      <c r="A33" s="12">
        <v>21</v>
      </c>
      <c r="B33" s="11" t="s">
        <v>64</v>
      </c>
      <c r="C33" s="10">
        <v>17.3</v>
      </c>
      <c r="D33" s="9" t="s">
        <v>27</v>
      </c>
      <c r="E33" s="8" t="str">
        <f t="shared" si="0"/>
        <v>Significantly Different</v>
      </c>
      <c r="G33">
        <f t="shared" si="1"/>
        <v>17.3</v>
      </c>
      <c r="H33">
        <f t="shared" si="2"/>
        <v>6</v>
      </c>
      <c r="I33" t="str">
        <f t="shared" si="3"/>
        <v>+/-</v>
      </c>
      <c r="J33" t="str">
        <f t="shared" si="4"/>
        <v>0.3</v>
      </c>
      <c r="K33" s="1">
        <f t="shared" si="5"/>
        <v>0.18237082066869301</v>
      </c>
      <c r="L33" s="1">
        <f t="shared" si="6"/>
        <v>0.39999999999999858</v>
      </c>
      <c r="M33" s="1">
        <f t="shared" si="7"/>
        <v>0.19223572402239389</v>
      </c>
      <c r="N33" s="1">
        <f t="shared" si="8"/>
        <v>2.0807787003907863</v>
      </c>
      <c r="O33" t="s">
        <v>75</v>
      </c>
    </row>
    <row r="34" spans="1:15" x14ac:dyDescent="0.35">
      <c r="A34" s="12">
        <v>21</v>
      </c>
      <c r="B34" s="11" t="s">
        <v>70</v>
      </c>
      <c r="C34" s="10">
        <v>17.3</v>
      </c>
      <c r="D34" s="9" t="s">
        <v>27</v>
      </c>
      <c r="E34" s="8" t="str">
        <f t="shared" si="0"/>
        <v>Significantly Different</v>
      </c>
      <c r="G34">
        <f t="shared" si="1"/>
        <v>17.3</v>
      </c>
      <c r="H34">
        <f t="shared" si="2"/>
        <v>6</v>
      </c>
      <c r="I34" t="str">
        <f t="shared" si="3"/>
        <v>+/-</v>
      </c>
      <c r="J34" t="str">
        <f t="shared" si="4"/>
        <v>0.3</v>
      </c>
      <c r="K34" s="1">
        <f t="shared" si="5"/>
        <v>0.18237082066869301</v>
      </c>
      <c r="L34" s="1">
        <f t="shared" si="6"/>
        <v>0.39999999999999858</v>
      </c>
      <c r="M34" s="1">
        <f t="shared" si="7"/>
        <v>0.19223572402239389</v>
      </c>
      <c r="N34" s="1">
        <f t="shared" si="8"/>
        <v>2.0807787003907863</v>
      </c>
      <c r="O34" t="s">
        <v>74</v>
      </c>
    </row>
    <row r="35" spans="1:15" x14ac:dyDescent="0.35">
      <c r="A35" s="12">
        <v>21</v>
      </c>
      <c r="B35" s="11" t="s">
        <v>63</v>
      </c>
      <c r="C35" s="10">
        <v>17.3</v>
      </c>
      <c r="D35" s="9" t="s">
        <v>27</v>
      </c>
      <c r="E35" s="8" t="str">
        <f t="shared" si="0"/>
        <v>Significantly Different</v>
      </c>
      <c r="G35">
        <f t="shared" si="1"/>
        <v>17.3</v>
      </c>
      <c r="H35">
        <f t="shared" si="2"/>
        <v>6</v>
      </c>
      <c r="I35" t="str">
        <f t="shared" si="3"/>
        <v>+/-</v>
      </c>
      <c r="J35" t="str">
        <f t="shared" si="4"/>
        <v>0.3</v>
      </c>
      <c r="K35" s="1">
        <f t="shared" si="5"/>
        <v>0.18237082066869301</v>
      </c>
      <c r="L35" s="1">
        <f t="shared" si="6"/>
        <v>0.39999999999999858</v>
      </c>
      <c r="M35" s="1">
        <f t="shared" si="7"/>
        <v>0.19223572402239389</v>
      </c>
      <c r="N35" s="1">
        <f t="shared" si="8"/>
        <v>2.0807787003907863</v>
      </c>
      <c r="O35" t="s">
        <v>51</v>
      </c>
    </row>
    <row r="36" spans="1:15" x14ac:dyDescent="0.35">
      <c r="A36" s="12">
        <v>26</v>
      </c>
      <c r="B36" s="11" t="s">
        <v>28</v>
      </c>
      <c r="C36" s="10">
        <v>17.100000000000001</v>
      </c>
      <c r="D36" s="9" t="s">
        <v>121</v>
      </c>
      <c r="E36" s="8" t="str">
        <f t="shared" si="0"/>
        <v>Not Significantly Different</v>
      </c>
      <c r="G36">
        <f t="shared" si="1"/>
        <v>17.100000000000001</v>
      </c>
      <c r="H36">
        <f t="shared" si="2"/>
        <v>6</v>
      </c>
      <c r="I36" t="str">
        <f t="shared" si="3"/>
        <v>+/-</v>
      </c>
      <c r="J36" t="str">
        <f t="shared" si="4"/>
        <v>0.8</v>
      </c>
      <c r="K36" s="1">
        <f t="shared" si="5"/>
        <v>0.48632218844984804</v>
      </c>
      <c r="L36" s="1">
        <f t="shared" si="6"/>
        <v>0.59999999999999787</v>
      </c>
      <c r="M36" s="1">
        <f t="shared" si="7"/>
        <v>0.49010685399991183</v>
      </c>
      <c r="N36" s="1">
        <f t="shared" si="8"/>
        <v>1.2242228303954832</v>
      </c>
      <c r="O36" t="s">
        <v>71</v>
      </c>
    </row>
    <row r="37" spans="1:15" x14ac:dyDescent="0.35">
      <c r="A37" s="12">
        <v>26</v>
      </c>
      <c r="B37" s="11" t="s">
        <v>78</v>
      </c>
      <c r="C37" s="10">
        <v>17.100000000000001</v>
      </c>
      <c r="D37" s="9" t="s">
        <v>43</v>
      </c>
      <c r="E37" s="8" t="str">
        <f t="shared" si="0"/>
        <v>Significantly Different</v>
      </c>
      <c r="G37">
        <f t="shared" si="1"/>
        <v>17.100000000000001</v>
      </c>
      <c r="H37">
        <f t="shared" si="2"/>
        <v>6</v>
      </c>
      <c r="I37" t="str">
        <f t="shared" si="3"/>
        <v>+/-</v>
      </c>
      <c r="J37" t="str">
        <f t="shared" si="4"/>
        <v>0.4</v>
      </c>
      <c r="K37" s="1">
        <f t="shared" si="5"/>
        <v>0.24316109422492402</v>
      </c>
      <c r="L37" s="1">
        <f t="shared" si="6"/>
        <v>0.59999999999999787</v>
      </c>
      <c r="M37" s="1">
        <f t="shared" si="7"/>
        <v>0.25064471888253259</v>
      </c>
      <c r="N37" s="1">
        <f t="shared" si="8"/>
        <v>2.3938266191085975</v>
      </c>
      <c r="O37" t="s">
        <v>69</v>
      </c>
    </row>
    <row r="38" spans="1:15" x14ac:dyDescent="0.35">
      <c r="A38" s="12">
        <v>28</v>
      </c>
      <c r="B38" s="11" t="s">
        <v>71</v>
      </c>
      <c r="C38" s="10">
        <v>16.8</v>
      </c>
      <c r="D38" s="9" t="s">
        <v>27</v>
      </c>
      <c r="E38" s="8" t="str">
        <f t="shared" si="0"/>
        <v>Significantly Different</v>
      </c>
      <c r="G38">
        <f t="shared" si="1"/>
        <v>16.8</v>
      </c>
      <c r="H38">
        <f t="shared" si="2"/>
        <v>6</v>
      </c>
      <c r="I38" t="str">
        <f t="shared" si="3"/>
        <v>+/-</v>
      </c>
      <c r="J38" t="str">
        <f t="shared" si="4"/>
        <v>0.3</v>
      </c>
      <c r="K38" s="1">
        <f t="shared" si="5"/>
        <v>0.18237082066869301</v>
      </c>
      <c r="L38" s="1">
        <f t="shared" si="6"/>
        <v>0.89999999999999858</v>
      </c>
      <c r="M38" s="1">
        <f t="shared" si="7"/>
        <v>0.19223572402239389</v>
      </c>
      <c r="N38" s="1">
        <f t="shared" si="8"/>
        <v>4.6817520758792783</v>
      </c>
      <c r="O38" t="s">
        <v>68</v>
      </c>
    </row>
    <row r="39" spans="1:15" x14ac:dyDescent="0.35">
      <c r="A39" s="12">
        <v>28</v>
      </c>
      <c r="B39" s="11" t="s">
        <v>69</v>
      </c>
      <c r="C39" s="10">
        <v>16.8</v>
      </c>
      <c r="D39" s="9" t="s">
        <v>121</v>
      </c>
      <c r="E39" s="8" t="str">
        <f t="shared" si="0"/>
        <v>Significantly Different</v>
      </c>
      <c r="G39">
        <f t="shared" si="1"/>
        <v>16.8</v>
      </c>
      <c r="H39">
        <f t="shared" si="2"/>
        <v>6</v>
      </c>
      <c r="I39" t="str">
        <f t="shared" si="3"/>
        <v>+/-</v>
      </c>
      <c r="J39" t="str">
        <f t="shared" si="4"/>
        <v>0.8</v>
      </c>
      <c r="K39" s="1">
        <f t="shared" si="5"/>
        <v>0.48632218844984804</v>
      </c>
      <c r="L39" s="1">
        <f t="shared" si="6"/>
        <v>0.89999999999999858</v>
      </c>
      <c r="M39" s="1">
        <f t="shared" si="7"/>
        <v>0.49010685399991183</v>
      </c>
      <c r="N39" s="1">
        <f t="shared" si="8"/>
        <v>1.8363342455932283</v>
      </c>
      <c r="O39" t="s">
        <v>44</v>
      </c>
    </row>
    <row r="40" spans="1:15" x14ac:dyDescent="0.35">
      <c r="A40" s="12">
        <v>28</v>
      </c>
      <c r="B40" s="11" t="s">
        <v>46</v>
      </c>
      <c r="C40" s="10">
        <v>16.8</v>
      </c>
      <c r="D40" s="9" t="s">
        <v>27</v>
      </c>
      <c r="E40" s="8" t="str">
        <f t="shared" si="0"/>
        <v>Significantly Different</v>
      </c>
      <c r="G40">
        <f t="shared" si="1"/>
        <v>16.8</v>
      </c>
      <c r="H40">
        <f t="shared" si="2"/>
        <v>6</v>
      </c>
      <c r="I40" t="str">
        <f t="shared" si="3"/>
        <v>+/-</v>
      </c>
      <c r="J40" t="str">
        <f t="shared" si="4"/>
        <v>0.3</v>
      </c>
      <c r="K40" s="1">
        <f t="shared" si="5"/>
        <v>0.18237082066869301</v>
      </c>
      <c r="L40" s="1">
        <f t="shared" si="6"/>
        <v>0.89999999999999858</v>
      </c>
      <c r="M40" s="1">
        <f t="shared" si="7"/>
        <v>0.19223572402239389</v>
      </c>
      <c r="N40" s="1">
        <f t="shared" si="8"/>
        <v>4.6817520758792783</v>
      </c>
      <c r="O40" t="s">
        <v>66</v>
      </c>
    </row>
    <row r="41" spans="1:15" x14ac:dyDescent="0.35">
      <c r="A41" s="12">
        <v>31</v>
      </c>
      <c r="B41" s="11" t="s">
        <v>57</v>
      </c>
      <c r="C41" s="10">
        <v>16.600000000000001</v>
      </c>
      <c r="D41" s="9" t="s">
        <v>43</v>
      </c>
      <c r="E41" s="8" t="str">
        <f t="shared" si="0"/>
        <v>Significantly Different</v>
      </c>
      <c r="G41">
        <f t="shared" si="1"/>
        <v>16.600000000000001</v>
      </c>
      <c r="H41">
        <f t="shared" si="2"/>
        <v>6</v>
      </c>
      <c r="I41" t="str">
        <f t="shared" si="3"/>
        <v>+/-</v>
      </c>
      <c r="J41" t="str">
        <f t="shared" si="4"/>
        <v>0.4</v>
      </c>
      <c r="K41" s="1">
        <f t="shared" si="5"/>
        <v>0.24316109422492402</v>
      </c>
      <c r="L41" s="1">
        <f t="shared" si="6"/>
        <v>1.0999999999999979</v>
      </c>
      <c r="M41" s="1">
        <f t="shared" si="7"/>
        <v>0.25064471888253259</v>
      </c>
      <c r="N41" s="1">
        <f t="shared" si="8"/>
        <v>4.3886821350324361</v>
      </c>
      <c r="O41" t="s">
        <v>47</v>
      </c>
    </row>
    <row r="42" spans="1:15" x14ac:dyDescent="0.35">
      <c r="A42" s="12">
        <v>32</v>
      </c>
      <c r="B42" s="11" t="s">
        <v>67</v>
      </c>
      <c r="C42" s="10">
        <v>16.5</v>
      </c>
      <c r="D42" s="9" t="s">
        <v>43</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16.5</v>
      </c>
      <c r="H42">
        <f t="shared" ref="H42:H62" si="11">LEN(TRIM(D42))</f>
        <v>6</v>
      </c>
      <c r="I42" t="str">
        <f t="shared" ref="I42:I73" si="12">IF(H42&gt;=3,MID(TRIM(D42),1,3),"NO")</f>
        <v>+/-</v>
      </c>
      <c r="J42" t="str">
        <f t="shared" ref="J42:J73" si="13">IF(TRIM(I42)="+/-",MID(TRIM(D42),4,H42-3),D42)</f>
        <v>0.4</v>
      </c>
      <c r="K42" s="1">
        <f t="shared" ref="K42:K73" si="14">IF(TRIM(J42)="*****",0,IF(ISERROR(VALUE(J42)),"NA",VALUE(J42/$I$4)))</f>
        <v>0.24316109422492402</v>
      </c>
      <c r="L42" s="1">
        <f t="shared" ref="L42:L62" si="15">IF(AND(ISNUMBER(G42),ISNUMBER($I$6)),$I$6-G42,"N/A")</f>
        <v>1.1999999999999993</v>
      </c>
      <c r="M42" s="1">
        <f t="shared" ref="M42:M62" si="16">IF(AND(ISNUMBER(K42),ISNUMBER($I$7)),SQRT(K42^2+($I$7)^2),"N/A")</f>
        <v>0.25064471888253259</v>
      </c>
      <c r="N42" s="1">
        <f t="shared" ref="N42:N73" si="17">IF(AND(ISNUMBER(L42),ISNUMBER(M42),M42&lt;&gt;0),L42/M42,"NA")</f>
        <v>4.7876532382172092</v>
      </c>
      <c r="O42" t="s">
        <v>36</v>
      </c>
    </row>
    <row r="43" spans="1:15" x14ac:dyDescent="0.35">
      <c r="A43" s="12">
        <v>32</v>
      </c>
      <c r="B43" s="11" t="s">
        <v>66</v>
      </c>
      <c r="C43" s="10">
        <v>16.5</v>
      </c>
      <c r="D43" s="9" t="s">
        <v>121</v>
      </c>
      <c r="E43" s="8" t="str">
        <f t="shared" si="9"/>
        <v>Significantly Different</v>
      </c>
      <c r="G43">
        <f t="shared" si="10"/>
        <v>16.5</v>
      </c>
      <c r="H43">
        <f t="shared" si="11"/>
        <v>6</v>
      </c>
      <c r="I43" t="str">
        <f t="shared" si="12"/>
        <v>+/-</v>
      </c>
      <c r="J43" t="str">
        <f t="shared" si="13"/>
        <v>0.8</v>
      </c>
      <c r="K43" s="1">
        <f t="shared" si="14"/>
        <v>0.48632218844984804</v>
      </c>
      <c r="L43" s="1">
        <f t="shared" si="15"/>
        <v>1.1999999999999993</v>
      </c>
      <c r="M43" s="1">
        <f t="shared" si="16"/>
        <v>0.49010685399991183</v>
      </c>
      <c r="N43" s="1">
        <f t="shared" si="17"/>
        <v>2.4484456607909735</v>
      </c>
      <c r="O43" t="s">
        <v>49</v>
      </c>
    </row>
    <row r="44" spans="1:15" x14ac:dyDescent="0.35">
      <c r="A44" s="12">
        <v>32</v>
      </c>
      <c r="B44" s="11" t="s">
        <v>29</v>
      </c>
      <c r="C44" s="10">
        <v>16.5</v>
      </c>
      <c r="D44" s="9" t="s">
        <v>27</v>
      </c>
      <c r="E44" s="8" t="str">
        <f t="shared" si="9"/>
        <v>Significantly Different</v>
      </c>
      <c r="G44">
        <f t="shared" si="10"/>
        <v>16.5</v>
      </c>
      <c r="H44">
        <f t="shared" si="11"/>
        <v>6</v>
      </c>
      <c r="I44" t="str">
        <f t="shared" si="12"/>
        <v>+/-</v>
      </c>
      <c r="J44" t="str">
        <f t="shared" si="13"/>
        <v>0.3</v>
      </c>
      <c r="K44" s="1">
        <f t="shared" si="14"/>
        <v>0.18237082066869301</v>
      </c>
      <c r="L44" s="1">
        <f t="shared" si="15"/>
        <v>1.1999999999999993</v>
      </c>
      <c r="M44" s="1">
        <f t="shared" si="16"/>
        <v>0.19223572402239389</v>
      </c>
      <c r="N44" s="1">
        <f t="shared" si="17"/>
        <v>6.242336101172377</v>
      </c>
      <c r="O44" t="s">
        <v>63</v>
      </c>
    </row>
    <row r="45" spans="1:15" x14ac:dyDescent="0.35">
      <c r="A45" s="12">
        <v>35</v>
      </c>
      <c r="B45" s="11" t="s">
        <v>54</v>
      </c>
      <c r="C45" s="10">
        <v>16.3</v>
      </c>
      <c r="D45" s="9" t="s">
        <v>38</v>
      </c>
      <c r="E45" s="8" t="str">
        <f t="shared" si="9"/>
        <v>Significantly Different</v>
      </c>
      <c r="G45">
        <f t="shared" si="10"/>
        <v>16.3</v>
      </c>
      <c r="H45">
        <f t="shared" si="11"/>
        <v>6</v>
      </c>
      <c r="I45" t="str">
        <f t="shared" si="12"/>
        <v>+/-</v>
      </c>
      <c r="J45" t="str">
        <f t="shared" si="13"/>
        <v>0.2</v>
      </c>
      <c r="K45" s="1">
        <f t="shared" si="14"/>
        <v>0.12158054711246201</v>
      </c>
      <c r="L45" s="1">
        <f t="shared" si="15"/>
        <v>1.3999999999999986</v>
      </c>
      <c r="M45" s="1">
        <f t="shared" si="16"/>
        <v>0.1359311840425404</v>
      </c>
      <c r="N45" s="1">
        <f t="shared" si="17"/>
        <v>10.299329104364022</v>
      </c>
      <c r="O45" t="s">
        <v>62</v>
      </c>
    </row>
    <row r="46" spans="1:15" x14ac:dyDescent="0.35">
      <c r="A46" s="12">
        <v>36</v>
      </c>
      <c r="B46" s="11" t="s">
        <v>56</v>
      </c>
      <c r="C46" s="10">
        <v>16.2</v>
      </c>
      <c r="D46" s="9" t="s">
        <v>30</v>
      </c>
      <c r="E46" s="8" t="str">
        <f t="shared" si="9"/>
        <v>Significantly Different</v>
      </c>
      <c r="G46">
        <f t="shared" si="10"/>
        <v>16.2</v>
      </c>
      <c r="H46">
        <f t="shared" si="11"/>
        <v>6</v>
      </c>
      <c r="I46" t="str">
        <f t="shared" si="12"/>
        <v>+/-</v>
      </c>
      <c r="J46" t="str">
        <f t="shared" si="13"/>
        <v>0.5</v>
      </c>
      <c r="K46" s="1">
        <f t="shared" si="14"/>
        <v>0.303951367781155</v>
      </c>
      <c r="L46" s="1">
        <f t="shared" si="15"/>
        <v>1.5</v>
      </c>
      <c r="M46" s="1">
        <f t="shared" si="16"/>
        <v>0.30997079109986531</v>
      </c>
      <c r="N46" s="1">
        <f t="shared" si="17"/>
        <v>4.8391656345346918</v>
      </c>
      <c r="O46" t="s">
        <v>60</v>
      </c>
    </row>
    <row r="47" spans="1:15" x14ac:dyDescent="0.35">
      <c r="A47" s="12">
        <v>37</v>
      </c>
      <c r="B47" s="11" t="s">
        <v>50</v>
      </c>
      <c r="C47" s="10">
        <v>16.100000000000001</v>
      </c>
      <c r="D47" s="9" t="s">
        <v>43</v>
      </c>
      <c r="E47" s="8" t="str">
        <f t="shared" si="9"/>
        <v>Significantly Different</v>
      </c>
      <c r="G47">
        <f t="shared" si="10"/>
        <v>16.100000000000001</v>
      </c>
      <c r="H47">
        <f t="shared" si="11"/>
        <v>6</v>
      </c>
      <c r="I47" t="str">
        <f t="shared" si="12"/>
        <v>+/-</v>
      </c>
      <c r="J47" t="str">
        <f t="shared" si="13"/>
        <v>0.4</v>
      </c>
      <c r="K47" s="1">
        <f t="shared" si="14"/>
        <v>0.24316109422492402</v>
      </c>
      <c r="L47" s="1">
        <f t="shared" si="15"/>
        <v>1.5999999999999979</v>
      </c>
      <c r="M47" s="1">
        <f t="shared" si="16"/>
        <v>0.25064471888253259</v>
      </c>
      <c r="N47" s="1">
        <f t="shared" si="17"/>
        <v>6.3835376509562742</v>
      </c>
      <c r="O47" t="s">
        <v>58</v>
      </c>
    </row>
    <row r="48" spans="1:15" x14ac:dyDescent="0.35">
      <c r="A48" s="12">
        <v>38</v>
      </c>
      <c r="B48" s="11" t="s">
        <v>75</v>
      </c>
      <c r="C48" s="10">
        <v>16</v>
      </c>
      <c r="D48" s="9" t="s">
        <v>38</v>
      </c>
      <c r="E48" s="8" t="str">
        <f t="shared" si="9"/>
        <v>Significantly Different</v>
      </c>
      <c r="G48">
        <f t="shared" si="10"/>
        <v>16</v>
      </c>
      <c r="H48">
        <f t="shared" si="11"/>
        <v>6</v>
      </c>
      <c r="I48" t="str">
        <f t="shared" si="12"/>
        <v>+/-</v>
      </c>
      <c r="J48" t="str">
        <f t="shared" si="13"/>
        <v>0.2</v>
      </c>
      <c r="K48" s="1">
        <f t="shared" si="14"/>
        <v>0.12158054711246201</v>
      </c>
      <c r="L48" s="1">
        <f t="shared" si="15"/>
        <v>1.6999999999999993</v>
      </c>
      <c r="M48" s="1">
        <f t="shared" si="16"/>
        <v>0.1359311840425404</v>
      </c>
      <c r="N48" s="1">
        <f t="shared" si="17"/>
        <v>12.50632819815632</v>
      </c>
      <c r="O48" t="s">
        <v>56</v>
      </c>
    </row>
    <row r="49" spans="1:15" x14ac:dyDescent="0.35">
      <c r="A49" s="12">
        <v>38</v>
      </c>
      <c r="B49" s="11" t="s">
        <v>44</v>
      </c>
      <c r="C49" s="10">
        <v>16</v>
      </c>
      <c r="D49" s="9" t="s">
        <v>30</v>
      </c>
      <c r="E49" s="8" t="str">
        <f t="shared" si="9"/>
        <v>Significantly Different</v>
      </c>
      <c r="G49">
        <f t="shared" si="10"/>
        <v>16</v>
      </c>
      <c r="H49">
        <f t="shared" si="11"/>
        <v>6</v>
      </c>
      <c r="I49" t="str">
        <f t="shared" si="12"/>
        <v>+/-</v>
      </c>
      <c r="J49" t="str">
        <f t="shared" si="13"/>
        <v>0.5</v>
      </c>
      <c r="K49" s="1">
        <f t="shared" si="14"/>
        <v>0.303951367781155</v>
      </c>
      <c r="L49" s="1">
        <f t="shared" si="15"/>
        <v>1.6999999999999993</v>
      </c>
      <c r="M49" s="1">
        <f t="shared" si="16"/>
        <v>0.30997079109986531</v>
      </c>
      <c r="N49" s="1">
        <f t="shared" si="17"/>
        <v>5.4843877191393151</v>
      </c>
      <c r="O49" t="s">
        <v>54</v>
      </c>
    </row>
    <row r="50" spans="1:15" x14ac:dyDescent="0.35">
      <c r="A50" s="12">
        <v>38</v>
      </c>
      <c r="B50" s="11" t="s">
        <v>49</v>
      </c>
      <c r="C50" s="10">
        <v>16</v>
      </c>
      <c r="D50" s="9" t="s">
        <v>38</v>
      </c>
      <c r="E50" s="8" t="str">
        <f t="shared" si="9"/>
        <v>Significantly Different</v>
      </c>
      <c r="G50">
        <f t="shared" si="10"/>
        <v>16</v>
      </c>
      <c r="H50">
        <f t="shared" si="11"/>
        <v>6</v>
      </c>
      <c r="I50" t="str">
        <f t="shared" si="12"/>
        <v>+/-</v>
      </c>
      <c r="J50" t="str">
        <f t="shared" si="13"/>
        <v>0.2</v>
      </c>
      <c r="K50" s="1">
        <f t="shared" si="14"/>
        <v>0.12158054711246201</v>
      </c>
      <c r="L50" s="1">
        <f t="shared" si="15"/>
        <v>1.6999999999999993</v>
      </c>
      <c r="M50" s="1">
        <f t="shared" si="16"/>
        <v>0.1359311840425404</v>
      </c>
      <c r="N50" s="1">
        <f t="shared" si="17"/>
        <v>12.50632819815632</v>
      </c>
      <c r="O50" t="s">
        <v>52</v>
      </c>
    </row>
    <row r="51" spans="1:15" x14ac:dyDescent="0.35">
      <c r="A51" s="12">
        <v>41</v>
      </c>
      <c r="B51" s="11" t="s">
        <v>60</v>
      </c>
      <c r="C51" s="10">
        <v>15.9</v>
      </c>
      <c r="D51" s="9" t="s">
        <v>38</v>
      </c>
      <c r="E51" s="8" t="str">
        <f t="shared" si="9"/>
        <v>Significantly Different</v>
      </c>
      <c r="G51">
        <f t="shared" si="10"/>
        <v>15.9</v>
      </c>
      <c r="H51">
        <f t="shared" si="11"/>
        <v>6</v>
      </c>
      <c r="I51" t="str">
        <f t="shared" si="12"/>
        <v>+/-</v>
      </c>
      <c r="J51" t="str">
        <f t="shared" si="13"/>
        <v>0.2</v>
      </c>
      <c r="K51" s="1">
        <f t="shared" si="14"/>
        <v>0.12158054711246201</v>
      </c>
      <c r="L51" s="1">
        <f t="shared" si="15"/>
        <v>1.7999999999999989</v>
      </c>
      <c r="M51" s="1">
        <f t="shared" si="16"/>
        <v>0.1359311840425404</v>
      </c>
      <c r="N51" s="1">
        <f t="shared" si="17"/>
        <v>13.241994562753748</v>
      </c>
      <c r="O51" t="s">
        <v>50</v>
      </c>
    </row>
    <row r="52" spans="1:15" x14ac:dyDescent="0.35">
      <c r="A52" s="12">
        <v>42</v>
      </c>
      <c r="B52" s="11" t="s">
        <v>51</v>
      </c>
      <c r="C52" s="10">
        <v>15.8</v>
      </c>
      <c r="D52" s="9" t="s">
        <v>109</v>
      </c>
      <c r="E52" s="8" t="str">
        <f t="shared" si="9"/>
        <v>Significantly Different</v>
      </c>
      <c r="G52">
        <f t="shared" si="10"/>
        <v>15.8</v>
      </c>
      <c r="H52">
        <f t="shared" si="11"/>
        <v>6</v>
      </c>
      <c r="I52" t="str">
        <f t="shared" si="12"/>
        <v>+/-</v>
      </c>
      <c r="J52" t="str">
        <f t="shared" si="13"/>
        <v>0.6</v>
      </c>
      <c r="K52" s="1">
        <f t="shared" si="14"/>
        <v>0.36474164133738601</v>
      </c>
      <c r="L52" s="1">
        <f t="shared" si="15"/>
        <v>1.8999999999999986</v>
      </c>
      <c r="M52" s="1">
        <f t="shared" si="16"/>
        <v>0.36977279819442066</v>
      </c>
      <c r="N52" s="1">
        <f t="shared" si="17"/>
        <v>5.1382903482289377</v>
      </c>
      <c r="O52" t="s">
        <v>48</v>
      </c>
    </row>
    <row r="53" spans="1:15" x14ac:dyDescent="0.35">
      <c r="A53" s="12">
        <v>43</v>
      </c>
      <c r="B53" s="11" t="s">
        <v>61</v>
      </c>
      <c r="C53" s="10">
        <v>15.1</v>
      </c>
      <c r="D53" s="9" t="s">
        <v>118</v>
      </c>
      <c r="E53" s="8" t="str">
        <f t="shared" si="9"/>
        <v>Significantly Different</v>
      </c>
      <c r="G53">
        <f t="shared" si="10"/>
        <v>15.1</v>
      </c>
      <c r="H53">
        <f t="shared" si="11"/>
        <v>6</v>
      </c>
      <c r="I53" t="str">
        <f t="shared" si="12"/>
        <v>+/-</v>
      </c>
      <c r="J53" t="str">
        <f t="shared" si="13"/>
        <v>0.9</v>
      </c>
      <c r="K53" s="1">
        <f t="shared" si="14"/>
        <v>0.54711246200607899</v>
      </c>
      <c r="L53" s="1">
        <f t="shared" si="15"/>
        <v>2.5999999999999996</v>
      </c>
      <c r="M53" s="1">
        <f t="shared" si="16"/>
        <v>0.55047933970440222</v>
      </c>
      <c r="N53" s="1">
        <f t="shared" si="17"/>
        <v>4.7231563702211865</v>
      </c>
      <c r="O53" t="s">
        <v>46</v>
      </c>
    </row>
    <row r="54" spans="1:15" x14ac:dyDescent="0.35">
      <c r="A54" s="12">
        <v>44</v>
      </c>
      <c r="B54" s="11" t="s">
        <v>53</v>
      </c>
      <c r="C54" s="10">
        <v>15</v>
      </c>
      <c r="D54" s="9" t="s">
        <v>38</v>
      </c>
      <c r="E54" s="8" t="str">
        <f t="shared" si="9"/>
        <v>Significantly Different</v>
      </c>
      <c r="G54">
        <f t="shared" si="10"/>
        <v>15</v>
      </c>
      <c r="H54">
        <f t="shared" si="11"/>
        <v>6</v>
      </c>
      <c r="I54" t="str">
        <f t="shared" si="12"/>
        <v>+/-</v>
      </c>
      <c r="J54" t="str">
        <f t="shared" si="13"/>
        <v>0.2</v>
      </c>
      <c r="K54" s="1">
        <f t="shared" si="14"/>
        <v>0.12158054711246201</v>
      </c>
      <c r="L54" s="1">
        <f t="shared" si="15"/>
        <v>2.6999999999999993</v>
      </c>
      <c r="M54" s="1">
        <f t="shared" si="16"/>
        <v>0.1359311840425404</v>
      </c>
      <c r="N54" s="1">
        <f t="shared" si="17"/>
        <v>19.862991844130629</v>
      </c>
      <c r="O54" t="s">
        <v>39</v>
      </c>
    </row>
    <row r="55" spans="1:15" x14ac:dyDescent="0.35">
      <c r="A55" s="12">
        <v>45</v>
      </c>
      <c r="B55" s="11" t="s">
        <v>40</v>
      </c>
      <c r="C55" s="10">
        <v>14.9</v>
      </c>
      <c r="D55" s="9" t="s">
        <v>118</v>
      </c>
      <c r="E55" s="8" t="str">
        <f t="shared" si="9"/>
        <v>Significantly Different</v>
      </c>
      <c r="G55">
        <f t="shared" si="10"/>
        <v>14.9</v>
      </c>
      <c r="H55">
        <f t="shared" si="11"/>
        <v>6</v>
      </c>
      <c r="I55" t="str">
        <f t="shared" si="12"/>
        <v>+/-</v>
      </c>
      <c r="J55" t="str">
        <f t="shared" si="13"/>
        <v>0.9</v>
      </c>
      <c r="K55" s="1">
        <f t="shared" si="14"/>
        <v>0.54711246200607899</v>
      </c>
      <c r="L55" s="1">
        <f t="shared" si="15"/>
        <v>2.7999999999999989</v>
      </c>
      <c r="M55" s="1">
        <f t="shared" si="16"/>
        <v>0.55047933970440222</v>
      </c>
      <c r="N55" s="1">
        <f t="shared" si="17"/>
        <v>5.0864760910074303</v>
      </c>
      <c r="O55" t="s">
        <v>42</v>
      </c>
    </row>
    <row r="56" spans="1:15" x14ac:dyDescent="0.35">
      <c r="A56" s="12">
        <v>46</v>
      </c>
      <c r="B56" s="11" t="s">
        <v>55</v>
      </c>
      <c r="C56" s="10">
        <v>14.8</v>
      </c>
      <c r="D56" s="9" t="s">
        <v>30</v>
      </c>
      <c r="E56" s="8" t="str">
        <f t="shared" si="9"/>
        <v>Significantly Different</v>
      </c>
      <c r="G56">
        <f t="shared" si="10"/>
        <v>14.8</v>
      </c>
      <c r="H56">
        <f t="shared" si="11"/>
        <v>6</v>
      </c>
      <c r="I56" t="str">
        <f t="shared" si="12"/>
        <v>+/-</v>
      </c>
      <c r="J56" t="str">
        <f t="shared" si="13"/>
        <v>0.5</v>
      </c>
      <c r="K56" s="1">
        <f t="shared" si="14"/>
        <v>0.303951367781155</v>
      </c>
      <c r="L56" s="1">
        <f t="shared" si="15"/>
        <v>2.8999999999999986</v>
      </c>
      <c r="M56" s="1">
        <f t="shared" si="16"/>
        <v>0.30997079109986531</v>
      </c>
      <c r="N56" s="1">
        <f t="shared" si="17"/>
        <v>9.3557202267670654</v>
      </c>
      <c r="O56" t="s">
        <v>40</v>
      </c>
    </row>
    <row r="57" spans="1:15" x14ac:dyDescent="0.35">
      <c r="A57" s="12">
        <v>47</v>
      </c>
      <c r="B57" s="11" t="s">
        <v>52</v>
      </c>
      <c r="C57" s="10">
        <v>14.7</v>
      </c>
      <c r="D57" s="9" t="s">
        <v>118</v>
      </c>
      <c r="E57" s="8" t="str">
        <f t="shared" si="9"/>
        <v>Significantly Different</v>
      </c>
      <c r="G57">
        <f t="shared" si="10"/>
        <v>14.7</v>
      </c>
      <c r="H57">
        <f t="shared" si="11"/>
        <v>6</v>
      </c>
      <c r="I57" t="str">
        <f t="shared" si="12"/>
        <v>+/-</v>
      </c>
      <c r="J57" t="str">
        <f t="shared" si="13"/>
        <v>0.9</v>
      </c>
      <c r="K57" s="1">
        <f t="shared" si="14"/>
        <v>0.54711246200607899</v>
      </c>
      <c r="L57" s="1">
        <f t="shared" si="15"/>
        <v>3</v>
      </c>
      <c r="M57" s="1">
        <f t="shared" si="16"/>
        <v>0.55047933970440222</v>
      </c>
      <c r="N57" s="1">
        <f t="shared" si="17"/>
        <v>5.4497958117936767</v>
      </c>
      <c r="O57" t="s">
        <v>37</v>
      </c>
    </row>
    <row r="58" spans="1:15" x14ac:dyDescent="0.35">
      <c r="A58" s="12">
        <v>48</v>
      </c>
      <c r="B58" s="11" t="s">
        <v>32</v>
      </c>
      <c r="C58" s="10">
        <v>14.6</v>
      </c>
      <c r="D58" s="9" t="s">
        <v>109</v>
      </c>
      <c r="E58" s="8" t="str">
        <f t="shared" si="9"/>
        <v>Significantly Different</v>
      </c>
      <c r="G58">
        <f t="shared" si="10"/>
        <v>14.6</v>
      </c>
      <c r="H58">
        <f t="shared" si="11"/>
        <v>6</v>
      </c>
      <c r="I58" t="str">
        <f t="shared" si="12"/>
        <v>+/-</v>
      </c>
      <c r="J58" t="str">
        <f t="shared" si="13"/>
        <v>0.6</v>
      </c>
      <c r="K58" s="1">
        <f t="shared" si="14"/>
        <v>0.36474164133738601</v>
      </c>
      <c r="L58" s="1">
        <f t="shared" si="15"/>
        <v>3.0999999999999996</v>
      </c>
      <c r="M58" s="1">
        <f t="shared" si="16"/>
        <v>0.36977279819442066</v>
      </c>
      <c r="N58" s="1">
        <f t="shared" si="17"/>
        <v>8.3835263576366934</v>
      </c>
      <c r="O58" t="s">
        <v>35</v>
      </c>
    </row>
    <row r="59" spans="1:15" x14ac:dyDescent="0.35">
      <c r="A59" s="12">
        <v>49</v>
      </c>
      <c r="B59" s="11" t="s">
        <v>76</v>
      </c>
      <c r="C59" s="10">
        <v>14.5</v>
      </c>
      <c r="D59" s="9" t="s">
        <v>109</v>
      </c>
      <c r="E59" s="8" t="str">
        <f t="shared" si="9"/>
        <v>Significantly Different</v>
      </c>
      <c r="G59">
        <f t="shared" si="10"/>
        <v>14.5</v>
      </c>
      <c r="H59">
        <f t="shared" si="11"/>
        <v>6</v>
      </c>
      <c r="I59" t="str">
        <f t="shared" si="12"/>
        <v>+/-</v>
      </c>
      <c r="J59" t="str">
        <f t="shared" si="13"/>
        <v>0.6</v>
      </c>
      <c r="K59" s="1">
        <f t="shared" si="14"/>
        <v>0.36474164133738601</v>
      </c>
      <c r="L59" s="1">
        <f t="shared" si="15"/>
        <v>3.1999999999999993</v>
      </c>
      <c r="M59" s="1">
        <f t="shared" si="16"/>
        <v>0.36977279819442066</v>
      </c>
      <c r="N59" s="1">
        <f t="shared" si="17"/>
        <v>8.6539626917540051</v>
      </c>
      <c r="O59" t="s">
        <v>32</v>
      </c>
    </row>
    <row r="60" spans="1:15" x14ac:dyDescent="0.35">
      <c r="A60" s="12">
        <v>50</v>
      </c>
      <c r="B60" s="11" t="s">
        <v>36</v>
      </c>
      <c r="C60" s="10">
        <v>13.2</v>
      </c>
      <c r="D60" s="9" t="s">
        <v>25</v>
      </c>
      <c r="E60" s="8" t="str">
        <f t="shared" si="9"/>
        <v>Significantly Different</v>
      </c>
      <c r="G60">
        <f t="shared" si="10"/>
        <v>13.2</v>
      </c>
      <c r="H60">
        <f t="shared" si="11"/>
        <v>6</v>
      </c>
      <c r="I60" t="str">
        <f t="shared" si="12"/>
        <v>+/-</v>
      </c>
      <c r="J60" t="str">
        <f t="shared" si="13"/>
        <v>0.7</v>
      </c>
      <c r="K60" s="1">
        <f t="shared" si="14"/>
        <v>0.42553191489361697</v>
      </c>
      <c r="L60" s="1">
        <f t="shared" si="15"/>
        <v>4.5</v>
      </c>
      <c r="M60" s="1">
        <f t="shared" si="16"/>
        <v>0.42985214661796195</v>
      </c>
      <c r="N60" s="1">
        <f t="shared" si="17"/>
        <v>10.468715895466838</v>
      </c>
      <c r="O60" t="s">
        <v>29</v>
      </c>
    </row>
    <row r="61" spans="1:15" x14ac:dyDescent="0.35">
      <c r="A61" s="12">
        <v>51</v>
      </c>
      <c r="B61" s="11" t="s">
        <v>31</v>
      </c>
      <c r="C61" s="10">
        <v>8.6999999999999993</v>
      </c>
      <c r="D61" s="9" t="s">
        <v>121</v>
      </c>
      <c r="E61" s="8" t="str">
        <f t="shared" si="9"/>
        <v>Significantly Different</v>
      </c>
      <c r="G61">
        <f t="shared" si="10"/>
        <v>8.6999999999999993</v>
      </c>
      <c r="H61">
        <f t="shared" si="11"/>
        <v>6</v>
      </c>
      <c r="I61" t="str">
        <f t="shared" si="12"/>
        <v>+/-</v>
      </c>
      <c r="J61" t="str">
        <f t="shared" si="13"/>
        <v>0.8</v>
      </c>
      <c r="K61" s="1">
        <f t="shared" si="14"/>
        <v>0.48632218844984804</v>
      </c>
      <c r="L61" s="1">
        <f t="shared" si="15"/>
        <v>9</v>
      </c>
      <c r="M61" s="1">
        <f t="shared" si="16"/>
        <v>0.49010685399991183</v>
      </c>
      <c r="N61" s="1">
        <f t="shared" si="17"/>
        <v>18.363342455932312</v>
      </c>
      <c r="O61" t="s">
        <v>26</v>
      </c>
    </row>
    <row r="62" spans="1:15" ht="15" thickBot="1" x14ac:dyDescent="0.4">
      <c r="A62" s="7"/>
      <c r="B62" s="6" t="s">
        <v>24</v>
      </c>
      <c r="C62" s="5">
        <v>8.1</v>
      </c>
      <c r="D62" s="4" t="s">
        <v>43</v>
      </c>
      <c r="E62" s="3" t="str">
        <f t="shared" si="9"/>
        <v>Significantly Different</v>
      </c>
      <c r="G62">
        <f t="shared" si="10"/>
        <v>8.1</v>
      </c>
      <c r="H62">
        <f t="shared" si="11"/>
        <v>6</v>
      </c>
      <c r="I62" t="str">
        <f t="shared" si="12"/>
        <v>+/-</v>
      </c>
      <c r="J62" t="str">
        <f t="shared" si="13"/>
        <v>0.4</v>
      </c>
      <c r="K62" s="1">
        <f t="shared" si="14"/>
        <v>0.24316109422492402</v>
      </c>
      <c r="L62" s="1">
        <f t="shared" si="15"/>
        <v>9.6</v>
      </c>
      <c r="M62" s="1">
        <f t="shared" si="16"/>
        <v>0.25064471888253259</v>
      </c>
      <c r="N62" s="1">
        <f t="shared" si="17"/>
        <v>38.301225905737695</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319" priority="1" operator="equal">
      <formula>"OTHER ERROR"</formula>
    </cfRule>
    <cfRule type="cellIs" dxfId="318" priority="2" operator="equal">
      <formula>"Statistical Test not applicable"</formula>
    </cfRule>
    <cfRule type="cellIs" dxfId="317" priority="3" operator="equal">
      <formula>"Geography Selected"</formula>
    </cfRule>
  </conditionalFormatting>
  <conditionalFormatting sqref="E10:J62">
    <cfRule type="cellIs" dxfId="316" priority="4" operator="equal">
      <formula>"Not Significantly Different"</formula>
    </cfRule>
  </conditionalFormatting>
  <conditionalFormatting sqref="F10:J62">
    <cfRule type="cellIs" dxfId="31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58CD285B-890D-4C60-B528-E17600F63006}">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DCA7ED78-BB84-4C16-96BA-6F352116D502}"/>
    <hyperlink ref="A68" r:id="rId2" xr:uid="{9755E690-9F8B-409F-B9E2-DC6249D8643F}"/>
    <hyperlink ref="A66" r:id="rId3" xr:uid="{7AF26049-14D3-4AFB-BF37-CA03B7879996}"/>
    <hyperlink ref="A67" r:id="rId4" xr:uid="{FE4087C3-0036-4C73-9635-95DEFA309E89}"/>
  </hyperlinks>
  <pageMargins left="0.7" right="0.7" top="0.75" bottom="0.75" header="0.3" footer="0.3"/>
  <pageSetup orientation="portrait" r:id="rId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06C2F-47A4-4161-B524-84CECD6B1648}">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222</v>
      </c>
    </row>
    <row r="2" spans="1:16" x14ac:dyDescent="0.35">
      <c r="A2" s="26" t="s">
        <v>106</v>
      </c>
      <c r="B2" t="s">
        <v>221</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29.1</v>
      </c>
      <c r="C6" t="s">
        <v>100</v>
      </c>
      <c r="H6" s="14" t="s">
        <v>99</v>
      </c>
      <c r="I6">
        <f>VLOOKUP($B$4,$B$9:$K$62,6,FALSE)</f>
        <v>29.1</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29.1</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29.1</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42</v>
      </c>
      <c r="C11" s="10">
        <v>38</v>
      </c>
      <c r="D11" s="13" t="s">
        <v>109</v>
      </c>
      <c r="E11" s="8" t="str">
        <f t="shared" si="0"/>
        <v>Significantly Different</v>
      </c>
      <c r="G11">
        <f t="shared" si="1"/>
        <v>38</v>
      </c>
      <c r="H11">
        <f t="shared" si="2"/>
        <v>6</v>
      </c>
      <c r="I11" t="str">
        <f t="shared" si="3"/>
        <v>+/-</v>
      </c>
      <c r="J11" t="str">
        <f t="shared" si="4"/>
        <v>0.6</v>
      </c>
      <c r="K11" s="1">
        <f t="shared" si="5"/>
        <v>0.36474164133738601</v>
      </c>
      <c r="L11" s="1">
        <f t="shared" si="6"/>
        <v>-8.8999999999999986</v>
      </c>
      <c r="M11" s="1">
        <f t="shared" si="7"/>
        <v>0.36977279819442066</v>
      </c>
      <c r="N11" s="1">
        <f t="shared" si="8"/>
        <v>-24.06883373644083</v>
      </c>
      <c r="O11" t="s">
        <v>67</v>
      </c>
    </row>
    <row r="12" spans="1:16" x14ac:dyDescent="0.35">
      <c r="A12" s="12">
        <v>2</v>
      </c>
      <c r="B12" s="11" t="s">
        <v>39</v>
      </c>
      <c r="C12" s="10">
        <v>34</v>
      </c>
      <c r="D12" s="9" t="s">
        <v>27</v>
      </c>
      <c r="E12" s="8" t="str">
        <f t="shared" si="0"/>
        <v>Significantly Different</v>
      </c>
      <c r="G12">
        <f t="shared" si="1"/>
        <v>34</v>
      </c>
      <c r="H12">
        <f t="shared" si="2"/>
        <v>6</v>
      </c>
      <c r="I12" t="str">
        <f t="shared" si="3"/>
        <v>+/-</v>
      </c>
      <c r="J12" t="str">
        <f t="shared" si="4"/>
        <v>0.3</v>
      </c>
      <c r="K12" s="1">
        <f t="shared" si="5"/>
        <v>0.18237082066869301</v>
      </c>
      <c r="L12" s="1">
        <f t="shared" si="6"/>
        <v>-4.8999999999999986</v>
      </c>
      <c r="M12" s="1">
        <f t="shared" si="7"/>
        <v>0.19223572402239389</v>
      </c>
      <c r="N12" s="1">
        <f t="shared" si="8"/>
        <v>-25.489539079787214</v>
      </c>
      <c r="O12" t="s">
        <v>59</v>
      </c>
    </row>
    <row r="13" spans="1:16" x14ac:dyDescent="0.35">
      <c r="A13" s="12">
        <v>3</v>
      </c>
      <c r="B13" s="11" t="s">
        <v>81</v>
      </c>
      <c r="C13" s="10">
        <v>32.299999999999997</v>
      </c>
      <c r="D13" s="9" t="s">
        <v>25</v>
      </c>
      <c r="E13" s="8" t="str">
        <f t="shared" si="0"/>
        <v>Significantly Different</v>
      </c>
      <c r="G13">
        <f t="shared" si="1"/>
        <v>32.299999999999997</v>
      </c>
      <c r="H13">
        <f t="shared" si="2"/>
        <v>6</v>
      </c>
      <c r="I13" t="str">
        <f t="shared" si="3"/>
        <v>+/-</v>
      </c>
      <c r="J13" t="str">
        <f t="shared" si="4"/>
        <v>0.7</v>
      </c>
      <c r="K13" s="1">
        <f t="shared" si="5"/>
        <v>0.42553191489361697</v>
      </c>
      <c r="L13" s="1">
        <f t="shared" si="6"/>
        <v>-3.1999999999999957</v>
      </c>
      <c r="M13" s="1">
        <f t="shared" si="7"/>
        <v>0.42985214661796195</v>
      </c>
      <c r="N13" s="1">
        <f t="shared" si="8"/>
        <v>-7.4444201923319637</v>
      </c>
      <c r="O13" t="s">
        <v>57</v>
      </c>
    </row>
    <row r="14" spans="1:16" x14ac:dyDescent="0.35">
      <c r="A14" s="12">
        <v>4</v>
      </c>
      <c r="B14" s="11" t="s">
        <v>34</v>
      </c>
      <c r="C14" s="10">
        <v>31.9</v>
      </c>
      <c r="D14" s="9" t="s">
        <v>38</v>
      </c>
      <c r="E14" s="8" t="str">
        <f t="shared" si="0"/>
        <v>Significantly Different</v>
      </c>
      <c r="G14">
        <f t="shared" si="1"/>
        <v>31.9</v>
      </c>
      <c r="H14">
        <f t="shared" si="2"/>
        <v>6</v>
      </c>
      <c r="I14" t="str">
        <f t="shared" si="3"/>
        <v>+/-</v>
      </c>
      <c r="J14" t="str">
        <f t="shared" si="4"/>
        <v>0.2</v>
      </c>
      <c r="K14" s="1">
        <f t="shared" si="5"/>
        <v>0.12158054711246201</v>
      </c>
      <c r="L14" s="1">
        <f t="shared" si="6"/>
        <v>-2.7999999999999972</v>
      </c>
      <c r="M14" s="1">
        <f t="shared" si="7"/>
        <v>0.1359311840425404</v>
      </c>
      <c r="N14" s="1">
        <f t="shared" si="8"/>
        <v>-20.598658208728043</v>
      </c>
      <c r="O14" t="s">
        <v>72</v>
      </c>
    </row>
    <row r="15" spans="1:16" x14ac:dyDescent="0.35">
      <c r="A15" s="12">
        <v>5</v>
      </c>
      <c r="B15" s="11" t="s">
        <v>45</v>
      </c>
      <c r="C15" s="10">
        <v>31.7</v>
      </c>
      <c r="D15" s="9" t="s">
        <v>43</v>
      </c>
      <c r="E15" s="8" t="str">
        <f t="shared" si="0"/>
        <v>Significantly Different</v>
      </c>
      <c r="G15">
        <f t="shared" si="1"/>
        <v>31.7</v>
      </c>
      <c r="H15">
        <f t="shared" si="2"/>
        <v>6</v>
      </c>
      <c r="I15" t="str">
        <f t="shared" si="3"/>
        <v>+/-</v>
      </c>
      <c r="J15" t="str">
        <f t="shared" si="4"/>
        <v>0.4</v>
      </c>
      <c r="K15" s="1">
        <f t="shared" si="5"/>
        <v>0.24316109422492402</v>
      </c>
      <c r="L15" s="1">
        <f t="shared" si="6"/>
        <v>-2.5999999999999979</v>
      </c>
      <c r="M15" s="1">
        <f t="shared" si="7"/>
        <v>0.25064471888253259</v>
      </c>
      <c r="N15" s="1">
        <f t="shared" si="8"/>
        <v>-10.373248682803951</v>
      </c>
      <c r="O15" t="s">
        <v>34</v>
      </c>
    </row>
    <row r="16" spans="1:16" x14ac:dyDescent="0.35">
      <c r="A16" s="12">
        <v>6</v>
      </c>
      <c r="B16" s="11" t="s">
        <v>51</v>
      </c>
      <c r="C16" s="10">
        <v>31</v>
      </c>
      <c r="D16" s="9" t="s">
        <v>25</v>
      </c>
      <c r="E16" s="8" t="str">
        <f t="shared" si="0"/>
        <v>Significantly Different</v>
      </c>
      <c r="G16">
        <f t="shared" si="1"/>
        <v>31</v>
      </c>
      <c r="H16">
        <f t="shared" si="2"/>
        <v>6</v>
      </c>
      <c r="I16" t="str">
        <f t="shared" si="3"/>
        <v>+/-</v>
      </c>
      <c r="J16" t="str">
        <f t="shared" si="4"/>
        <v>0.7</v>
      </c>
      <c r="K16" s="1">
        <f t="shared" si="5"/>
        <v>0.42553191489361697</v>
      </c>
      <c r="L16" s="1">
        <f t="shared" si="6"/>
        <v>-1.8999999999999986</v>
      </c>
      <c r="M16" s="1">
        <f t="shared" si="7"/>
        <v>0.42985214661796195</v>
      </c>
      <c r="N16" s="1">
        <f t="shared" si="8"/>
        <v>-4.4201244891971063</v>
      </c>
      <c r="O16" t="s">
        <v>73</v>
      </c>
    </row>
    <row r="17" spans="1:15" x14ac:dyDescent="0.35">
      <c r="A17" s="12">
        <v>6</v>
      </c>
      <c r="B17" s="11" t="s">
        <v>58</v>
      </c>
      <c r="C17" s="10">
        <v>31</v>
      </c>
      <c r="D17" s="9" t="s">
        <v>30</v>
      </c>
      <c r="E17" s="8" t="str">
        <f t="shared" si="0"/>
        <v>Significantly Different</v>
      </c>
      <c r="G17">
        <f t="shared" si="1"/>
        <v>31</v>
      </c>
      <c r="H17">
        <f t="shared" si="2"/>
        <v>6</v>
      </c>
      <c r="I17" t="str">
        <f t="shared" si="3"/>
        <v>+/-</v>
      </c>
      <c r="J17" t="str">
        <f t="shared" si="4"/>
        <v>0.5</v>
      </c>
      <c r="K17" s="1">
        <f t="shared" si="5"/>
        <v>0.303951367781155</v>
      </c>
      <c r="L17" s="1">
        <f t="shared" si="6"/>
        <v>-1.8999999999999986</v>
      </c>
      <c r="M17" s="1">
        <f t="shared" si="7"/>
        <v>0.30997079109986531</v>
      </c>
      <c r="N17" s="1">
        <f t="shared" si="8"/>
        <v>-6.1296098037439384</v>
      </c>
      <c r="O17" t="s">
        <v>65</v>
      </c>
    </row>
    <row r="18" spans="1:15" x14ac:dyDescent="0.35">
      <c r="A18" s="12">
        <v>8</v>
      </c>
      <c r="B18" s="11" t="s">
        <v>59</v>
      </c>
      <c r="C18" s="10">
        <v>30.8</v>
      </c>
      <c r="D18" s="9" t="s">
        <v>137</v>
      </c>
      <c r="E18" s="8" t="str">
        <f t="shared" si="0"/>
        <v>Significantly Different</v>
      </c>
      <c r="G18">
        <f t="shared" si="1"/>
        <v>30.8</v>
      </c>
      <c r="H18">
        <f t="shared" si="2"/>
        <v>6</v>
      </c>
      <c r="I18" t="str">
        <f t="shared" si="3"/>
        <v>+/-</v>
      </c>
      <c r="J18" t="str">
        <f t="shared" si="4"/>
        <v>1.2</v>
      </c>
      <c r="K18" s="1">
        <f t="shared" si="5"/>
        <v>0.72948328267477203</v>
      </c>
      <c r="L18" s="1">
        <f t="shared" si="6"/>
        <v>-1.6999999999999993</v>
      </c>
      <c r="M18" s="1">
        <f t="shared" si="7"/>
        <v>0.73201182849801194</v>
      </c>
      <c r="N18" s="1">
        <f t="shared" si="8"/>
        <v>-2.3223668441098373</v>
      </c>
      <c r="O18" t="s">
        <v>61</v>
      </c>
    </row>
    <row r="19" spans="1:15" x14ac:dyDescent="0.35">
      <c r="A19" s="12">
        <v>9</v>
      </c>
      <c r="B19" s="11" t="s">
        <v>41</v>
      </c>
      <c r="C19" s="10">
        <v>30.4</v>
      </c>
      <c r="D19" s="9" t="s">
        <v>30</v>
      </c>
      <c r="E19" s="8" t="str">
        <f t="shared" si="0"/>
        <v>Significantly Different</v>
      </c>
      <c r="G19">
        <f t="shared" si="1"/>
        <v>30.4</v>
      </c>
      <c r="H19">
        <f t="shared" si="2"/>
        <v>6</v>
      </c>
      <c r="I19" t="str">
        <f t="shared" si="3"/>
        <v>+/-</v>
      </c>
      <c r="J19" t="str">
        <f t="shared" si="4"/>
        <v>0.5</v>
      </c>
      <c r="K19" s="1">
        <f t="shared" si="5"/>
        <v>0.303951367781155</v>
      </c>
      <c r="L19" s="1">
        <f t="shared" si="6"/>
        <v>-1.2999999999999972</v>
      </c>
      <c r="M19" s="1">
        <f t="shared" si="7"/>
        <v>0.30997079109986531</v>
      </c>
      <c r="N19" s="1">
        <f t="shared" si="8"/>
        <v>-4.193943549930057</v>
      </c>
      <c r="O19" t="s">
        <v>31</v>
      </c>
    </row>
    <row r="20" spans="1:15" x14ac:dyDescent="0.35">
      <c r="A20" s="12">
        <v>10</v>
      </c>
      <c r="B20" s="11" t="s">
        <v>47</v>
      </c>
      <c r="C20" s="10">
        <v>30.3</v>
      </c>
      <c r="D20" s="13" t="s">
        <v>43</v>
      </c>
      <c r="E20" s="8" t="str">
        <f t="shared" si="0"/>
        <v>Significantly Different</v>
      </c>
      <c r="G20">
        <f t="shared" si="1"/>
        <v>30.3</v>
      </c>
      <c r="H20">
        <f t="shared" si="2"/>
        <v>6</v>
      </c>
      <c r="I20" t="str">
        <f t="shared" si="3"/>
        <v>+/-</v>
      </c>
      <c r="J20" t="str">
        <f t="shared" si="4"/>
        <v>0.4</v>
      </c>
      <c r="K20" s="1">
        <f t="shared" si="5"/>
        <v>0.24316109422492402</v>
      </c>
      <c r="L20" s="1">
        <f t="shared" si="6"/>
        <v>-1.1999999999999993</v>
      </c>
      <c r="M20" s="1">
        <f t="shared" si="7"/>
        <v>0.25064471888253259</v>
      </c>
      <c r="N20" s="1">
        <f t="shared" si="8"/>
        <v>-4.7876532382172092</v>
      </c>
      <c r="O20" t="s">
        <v>53</v>
      </c>
    </row>
    <row r="21" spans="1:15" x14ac:dyDescent="0.35">
      <c r="A21" s="12">
        <v>11</v>
      </c>
      <c r="B21" s="11" t="s">
        <v>28</v>
      </c>
      <c r="C21" s="10">
        <v>30.2</v>
      </c>
      <c r="D21" s="9" t="s">
        <v>118</v>
      </c>
      <c r="E21" s="8" t="str">
        <f t="shared" si="0"/>
        <v>Significantly Different</v>
      </c>
      <c r="G21">
        <f t="shared" si="1"/>
        <v>30.2</v>
      </c>
      <c r="H21">
        <f t="shared" si="2"/>
        <v>6</v>
      </c>
      <c r="I21" t="str">
        <f t="shared" si="3"/>
        <v>+/-</v>
      </c>
      <c r="J21" t="str">
        <f t="shared" si="4"/>
        <v>0.9</v>
      </c>
      <c r="K21" s="1">
        <f t="shared" si="5"/>
        <v>0.54711246200607899</v>
      </c>
      <c r="L21" s="1">
        <f t="shared" si="6"/>
        <v>-1.0999999999999979</v>
      </c>
      <c r="M21" s="1">
        <f t="shared" si="7"/>
        <v>0.55047933970440222</v>
      </c>
      <c r="N21" s="1">
        <f t="shared" si="8"/>
        <v>-1.9982584643243444</v>
      </c>
      <c r="O21" t="s">
        <v>45</v>
      </c>
    </row>
    <row r="22" spans="1:15" x14ac:dyDescent="0.35">
      <c r="A22" s="12">
        <v>12</v>
      </c>
      <c r="B22" s="11" t="s">
        <v>68</v>
      </c>
      <c r="C22" s="10">
        <v>30.1</v>
      </c>
      <c r="D22" s="9" t="s">
        <v>25</v>
      </c>
      <c r="E22" s="8" t="str">
        <f t="shared" si="0"/>
        <v>Significantly Different</v>
      </c>
      <c r="G22">
        <f t="shared" si="1"/>
        <v>30.1</v>
      </c>
      <c r="H22">
        <f t="shared" si="2"/>
        <v>6</v>
      </c>
      <c r="I22" t="str">
        <f t="shared" si="3"/>
        <v>+/-</v>
      </c>
      <c r="J22" t="str">
        <f t="shared" si="4"/>
        <v>0.7</v>
      </c>
      <c r="K22" s="1">
        <f t="shared" si="5"/>
        <v>0.42553191489361697</v>
      </c>
      <c r="L22" s="1">
        <f t="shared" si="6"/>
        <v>-1</v>
      </c>
      <c r="M22" s="1">
        <f t="shared" si="7"/>
        <v>0.42985214661796195</v>
      </c>
      <c r="N22" s="1">
        <f t="shared" si="8"/>
        <v>-2.3263813101037418</v>
      </c>
      <c r="O22" t="s">
        <v>28</v>
      </c>
    </row>
    <row r="23" spans="1:15" x14ac:dyDescent="0.35">
      <c r="A23" s="12">
        <v>13</v>
      </c>
      <c r="B23" s="11" t="s">
        <v>77</v>
      </c>
      <c r="C23" s="10">
        <v>29.9</v>
      </c>
      <c r="D23" s="9" t="s">
        <v>30</v>
      </c>
      <c r="E23" s="8" t="str">
        <f t="shared" si="0"/>
        <v>Significantly Different</v>
      </c>
      <c r="G23">
        <f t="shared" si="1"/>
        <v>29.9</v>
      </c>
      <c r="H23">
        <f t="shared" si="2"/>
        <v>6</v>
      </c>
      <c r="I23" t="str">
        <f t="shared" si="3"/>
        <v>+/-</v>
      </c>
      <c r="J23" t="str">
        <f t="shared" si="4"/>
        <v>0.5</v>
      </c>
      <c r="K23" s="1">
        <f t="shared" si="5"/>
        <v>0.303951367781155</v>
      </c>
      <c r="L23" s="1">
        <f t="shared" si="6"/>
        <v>-0.79999999999999716</v>
      </c>
      <c r="M23" s="1">
        <f t="shared" si="7"/>
        <v>0.30997079109986531</v>
      </c>
      <c r="N23" s="1">
        <f t="shared" si="8"/>
        <v>-2.5808883384184931</v>
      </c>
      <c r="O23" t="s">
        <v>81</v>
      </c>
    </row>
    <row r="24" spans="1:15" x14ac:dyDescent="0.35">
      <c r="A24" s="12">
        <v>14</v>
      </c>
      <c r="B24" s="11" t="s">
        <v>80</v>
      </c>
      <c r="C24" s="10">
        <v>29.8</v>
      </c>
      <c r="D24" s="9" t="s">
        <v>43</v>
      </c>
      <c r="E24" s="8" t="str">
        <f t="shared" si="0"/>
        <v>Significantly Different</v>
      </c>
      <c r="G24">
        <f t="shared" si="1"/>
        <v>29.8</v>
      </c>
      <c r="H24">
        <f t="shared" si="2"/>
        <v>6</v>
      </c>
      <c r="I24" t="str">
        <f t="shared" si="3"/>
        <v>+/-</v>
      </c>
      <c r="J24" t="str">
        <f t="shared" si="4"/>
        <v>0.4</v>
      </c>
      <c r="K24" s="1">
        <f t="shared" si="5"/>
        <v>0.24316109422492402</v>
      </c>
      <c r="L24" s="1">
        <f t="shared" si="6"/>
        <v>-0.69999999999999929</v>
      </c>
      <c r="M24" s="1">
        <f t="shared" si="7"/>
        <v>0.25064471888253259</v>
      </c>
      <c r="N24" s="1">
        <f t="shared" si="8"/>
        <v>-2.7927977222933711</v>
      </c>
      <c r="O24" t="s">
        <v>64</v>
      </c>
    </row>
    <row r="25" spans="1:15" x14ac:dyDescent="0.35">
      <c r="A25" s="12">
        <v>14</v>
      </c>
      <c r="B25" s="11" t="s">
        <v>37</v>
      </c>
      <c r="C25" s="10">
        <v>29.8</v>
      </c>
      <c r="D25" s="9" t="s">
        <v>43</v>
      </c>
      <c r="E25" s="8" t="str">
        <f t="shared" si="0"/>
        <v>Significantly Different</v>
      </c>
      <c r="G25">
        <f t="shared" si="1"/>
        <v>29.8</v>
      </c>
      <c r="H25">
        <f t="shared" si="2"/>
        <v>6</v>
      </c>
      <c r="I25" t="str">
        <f t="shared" si="3"/>
        <v>+/-</v>
      </c>
      <c r="J25" t="str">
        <f t="shared" si="4"/>
        <v>0.4</v>
      </c>
      <c r="K25" s="1">
        <f t="shared" si="5"/>
        <v>0.24316109422492402</v>
      </c>
      <c r="L25" s="1">
        <f t="shared" si="6"/>
        <v>-0.69999999999999929</v>
      </c>
      <c r="M25" s="1">
        <f t="shared" si="7"/>
        <v>0.25064471888253259</v>
      </c>
      <c r="N25" s="1">
        <f t="shared" si="8"/>
        <v>-2.7927977222933711</v>
      </c>
      <c r="O25" t="s">
        <v>80</v>
      </c>
    </row>
    <row r="26" spans="1:15" x14ac:dyDescent="0.35">
      <c r="A26" s="12">
        <v>16</v>
      </c>
      <c r="B26" s="11" t="s">
        <v>72</v>
      </c>
      <c r="C26" s="10">
        <v>29.7</v>
      </c>
      <c r="D26" s="9" t="s">
        <v>25</v>
      </c>
      <c r="E26" s="8" t="str">
        <f t="shared" si="0"/>
        <v>Not Significantly Different</v>
      </c>
      <c r="G26">
        <f t="shared" si="1"/>
        <v>29.7</v>
      </c>
      <c r="H26">
        <f t="shared" si="2"/>
        <v>6</v>
      </c>
      <c r="I26" t="str">
        <f t="shared" si="3"/>
        <v>+/-</v>
      </c>
      <c r="J26" t="str">
        <f t="shared" si="4"/>
        <v>0.7</v>
      </c>
      <c r="K26" s="1">
        <f t="shared" si="5"/>
        <v>0.42553191489361697</v>
      </c>
      <c r="L26" s="1">
        <f t="shared" si="6"/>
        <v>-0.59999999999999787</v>
      </c>
      <c r="M26" s="1">
        <f t="shared" si="7"/>
        <v>0.42985214661796195</v>
      </c>
      <c r="N26" s="1">
        <f t="shared" si="8"/>
        <v>-1.39582878606224</v>
      </c>
      <c r="O26" t="s">
        <v>79</v>
      </c>
    </row>
    <row r="27" spans="1:15" x14ac:dyDescent="0.35">
      <c r="A27" s="12">
        <v>17</v>
      </c>
      <c r="B27" s="11" t="s">
        <v>55</v>
      </c>
      <c r="C27" s="10">
        <v>29.5</v>
      </c>
      <c r="D27" s="9" t="s">
        <v>109</v>
      </c>
      <c r="E27" s="8" t="str">
        <f t="shared" si="0"/>
        <v>Not Significantly Different</v>
      </c>
      <c r="G27">
        <f t="shared" si="1"/>
        <v>29.5</v>
      </c>
      <c r="H27">
        <f t="shared" si="2"/>
        <v>6</v>
      </c>
      <c r="I27" t="str">
        <f t="shared" si="3"/>
        <v>+/-</v>
      </c>
      <c r="J27" t="str">
        <f t="shared" si="4"/>
        <v>0.6</v>
      </c>
      <c r="K27" s="1">
        <f t="shared" si="5"/>
        <v>0.36474164133738601</v>
      </c>
      <c r="L27" s="1">
        <f t="shared" si="6"/>
        <v>-0.39999999999999858</v>
      </c>
      <c r="M27" s="1">
        <f t="shared" si="7"/>
        <v>0.36977279819442066</v>
      </c>
      <c r="N27" s="1">
        <f t="shared" si="8"/>
        <v>-1.0817453364692471</v>
      </c>
      <c r="O27" t="s">
        <v>77</v>
      </c>
    </row>
    <row r="28" spans="1:15" x14ac:dyDescent="0.35">
      <c r="A28" s="12">
        <v>18</v>
      </c>
      <c r="B28" s="11" t="s">
        <v>44</v>
      </c>
      <c r="C28" s="10">
        <v>29.4</v>
      </c>
      <c r="D28" s="9" t="s">
        <v>25</v>
      </c>
      <c r="E28" s="8" t="str">
        <f t="shared" si="0"/>
        <v>Not Significantly Different</v>
      </c>
      <c r="G28">
        <f t="shared" si="1"/>
        <v>29.4</v>
      </c>
      <c r="H28">
        <f t="shared" si="2"/>
        <v>6</v>
      </c>
      <c r="I28" t="str">
        <f t="shared" si="3"/>
        <v>+/-</v>
      </c>
      <c r="J28" t="str">
        <f t="shared" si="4"/>
        <v>0.7</v>
      </c>
      <c r="K28" s="1">
        <f t="shared" si="5"/>
        <v>0.42553191489361697</v>
      </c>
      <c r="L28" s="1">
        <f t="shared" si="6"/>
        <v>-0.29999999999999716</v>
      </c>
      <c r="M28" s="1">
        <f t="shared" si="7"/>
        <v>0.42985214661796195</v>
      </c>
      <c r="N28" s="1">
        <f t="shared" si="8"/>
        <v>-0.69791439303111591</v>
      </c>
      <c r="O28" t="s">
        <v>78</v>
      </c>
    </row>
    <row r="29" spans="1:15" x14ac:dyDescent="0.35">
      <c r="A29" s="12">
        <v>19</v>
      </c>
      <c r="B29" s="11" t="s">
        <v>46</v>
      </c>
      <c r="C29" s="10">
        <v>29.3</v>
      </c>
      <c r="D29" s="9" t="s">
        <v>30</v>
      </c>
      <c r="E29" s="8" t="str">
        <f t="shared" si="0"/>
        <v>Not Significantly Different</v>
      </c>
      <c r="G29">
        <f t="shared" si="1"/>
        <v>29.3</v>
      </c>
      <c r="H29">
        <f t="shared" si="2"/>
        <v>6</v>
      </c>
      <c r="I29" t="str">
        <f t="shared" si="3"/>
        <v>+/-</v>
      </c>
      <c r="J29" t="str">
        <f t="shared" si="4"/>
        <v>0.5</v>
      </c>
      <c r="K29" s="1">
        <f t="shared" si="5"/>
        <v>0.303951367781155</v>
      </c>
      <c r="L29" s="1">
        <f t="shared" si="6"/>
        <v>-0.19999999999999929</v>
      </c>
      <c r="M29" s="1">
        <f t="shared" si="7"/>
        <v>0.30997079109986531</v>
      </c>
      <c r="N29" s="1">
        <f t="shared" si="8"/>
        <v>-0.64522208460462327</v>
      </c>
      <c r="O29" t="s">
        <v>55</v>
      </c>
    </row>
    <row r="30" spans="1:15" x14ac:dyDescent="0.35">
      <c r="A30" s="12">
        <v>20</v>
      </c>
      <c r="B30" s="11" t="s">
        <v>78</v>
      </c>
      <c r="C30" s="10">
        <v>29.2</v>
      </c>
      <c r="D30" s="9" t="s">
        <v>43</v>
      </c>
      <c r="E30" s="8" t="str">
        <f t="shared" si="0"/>
        <v>Not Significantly Different</v>
      </c>
      <c r="G30">
        <f t="shared" si="1"/>
        <v>29.2</v>
      </c>
      <c r="H30">
        <f t="shared" si="2"/>
        <v>6</v>
      </c>
      <c r="I30" t="str">
        <f t="shared" si="3"/>
        <v>+/-</v>
      </c>
      <c r="J30" t="str">
        <f t="shared" si="4"/>
        <v>0.4</v>
      </c>
      <c r="K30" s="1">
        <f t="shared" si="5"/>
        <v>0.24316109422492402</v>
      </c>
      <c r="L30" s="1">
        <f t="shared" si="6"/>
        <v>-9.9999999999997868E-2</v>
      </c>
      <c r="M30" s="1">
        <f t="shared" si="7"/>
        <v>0.25064471888253259</v>
      </c>
      <c r="N30" s="1">
        <f t="shared" si="8"/>
        <v>-0.3989711031847592</v>
      </c>
      <c r="O30" t="s">
        <v>76</v>
      </c>
    </row>
    <row r="31" spans="1:15" x14ac:dyDescent="0.35">
      <c r="A31" s="12">
        <v>21</v>
      </c>
      <c r="B31" s="11" t="s">
        <v>63</v>
      </c>
      <c r="C31" s="10">
        <v>29</v>
      </c>
      <c r="D31" s="9" t="s">
        <v>27</v>
      </c>
      <c r="E31" s="8" t="str">
        <f t="shared" si="0"/>
        <v>Not Significantly Different</v>
      </c>
      <c r="G31">
        <f t="shared" si="1"/>
        <v>29</v>
      </c>
      <c r="H31">
        <f t="shared" si="2"/>
        <v>6</v>
      </c>
      <c r="I31" t="str">
        <f t="shared" si="3"/>
        <v>+/-</v>
      </c>
      <c r="J31" t="str">
        <f t="shared" si="4"/>
        <v>0.3</v>
      </c>
      <c r="K31" s="1">
        <f t="shared" si="5"/>
        <v>0.18237082066869301</v>
      </c>
      <c r="L31" s="1">
        <f t="shared" si="6"/>
        <v>0.10000000000000142</v>
      </c>
      <c r="M31" s="1">
        <f t="shared" si="7"/>
        <v>0.19223572402239389</v>
      </c>
      <c r="N31" s="1">
        <f t="shared" si="8"/>
        <v>0.52019467509770578</v>
      </c>
      <c r="O31" t="s">
        <v>41</v>
      </c>
    </row>
    <row r="32" spans="1:15" x14ac:dyDescent="0.35">
      <c r="A32" s="12">
        <v>21</v>
      </c>
      <c r="B32" s="11" t="s">
        <v>48</v>
      </c>
      <c r="C32" s="10">
        <v>29</v>
      </c>
      <c r="D32" s="9" t="s">
        <v>122</v>
      </c>
      <c r="E32" s="8" t="str">
        <f t="shared" si="0"/>
        <v>Not Significantly Different</v>
      </c>
      <c r="G32">
        <f t="shared" si="1"/>
        <v>29</v>
      </c>
      <c r="H32">
        <f t="shared" si="2"/>
        <v>6</v>
      </c>
      <c r="I32" t="str">
        <f t="shared" si="3"/>
        <v>+/-</v>
      </c>
      <c r="J32" t="str">
        <f t="shared" si="4"/>
        <v>1.0</v>
      </c>
      <c r="K32" s="1">
        <f t="shared" si="5"/>
        <v>0.60790273556231</v>
      </c>
      <c r="L32" s="1">
        <f t="shared" si="6"/>
        <v>0.10000000000000142</v>
      </c>
      <c r="M32" s="1">
        <f t="shared" si="7"/>
        <v>0.61093468821403585</v>
      </c>
      <c r="N32" s="1">
        <f t="shared" si="8"/>
        <v>0.16368361778954554</v>
      </c>
      <c r="O32" t="s">
        <v>70</v>
      </c>
    </row>
    <row r="33" spans="1:15" x14ac:dyDescent="0.35">
      <c r="A33" s="12">
        <v>21</v>
      </c>
      <c r="B33" s="11" t="s">
        <v>35</v>
      </c>
      <c r="C33" s="10">
        <v>29</v>
      </c>
      <c r="D33" s="9" t="s">
        <v>43</v>
      </c>
      <c r="E33" s="8" t="str">
        <f t="shared" si="0"/>
        <v>Not Significantly Different</v>
      </c>
      <c r="G33">
        <f t="shared" si="1"/>
        <v>29</v>
      </c>
      <c r="H33">
        <f t="shared" si="2"/>
        <v>6</v>
      </c>
      <c r="I33" t="str">
        <f t="shared" si="3"/>
        <v>+/-</v>
      </c>
      <c r="J33" t="str">
        <f t="shared" si="4"/>
        <v>0.4</v>
      </c>
      <c r="K33" s="1">
        <f t="shared" si="5"/>
        <v>0.24316109422492402</v>
      </c>
      <c r="L33" s="1">
        <f t="shared" si="6"/>
        <v>0.10000000000000142</v>
      </c>
      <c r="M33" s="1">
        <f t="shared" si="7"/>
        <v>0.25064471888253259</v>
      </c>
      <c r="N33" s="1">
        <f t="shared" si="8"/>
        <v>0.39897110318477336</v>
      </c>
      <c r="O33" t="s">
        <v>75</v>
      </c>
    </row>
    <row r="34" spans="1:15" x14ac:dyDescent="0.35">
      <c r="A34" s="12">
        <v>24</v>
      </c>
      <c r="B34" s="11" t="s">
        <v>67</v>
      </c>
      <c r="C34" s="10">
        <v>28.8</v>
      </c>
      <c r="D34" s="9" t="s">
        <v>30</v>
      </c>
      <c r="E34" s="8" t="str">
        <f t="shared" si="0"/>
        <v>Not Significantly Different</v>
      </c>
      <c r="G34">
        <f t="shared" si="1"/>
        <v>28.8</v>
      </c>
      <c r="H34">
        <f t="shared" si="2"/>
        <v>6</v>
      </c>
      <c r="I34" t="str">
        <f t="shared" si="3"/>
        <v>+/-</v>
      </c>
      <c r="J34" t="str">
        <f t="shared" si="4"/>
        <v>0.5</v>
      </c>
      <c r="K34" s="1">
        <f t="shared" si="5"/>
        <v>0.303951367781155</v>
      </c>
      <c r="L34" s="1">
        <f t="shared" si="6"/>
        <v>0.30000000000000071</v>
      </c>
      <c r="M34" s="1">
        <f t="shared" si="7"/>
        <v>0.30997079109986531</v>
      </c>
      <c r="N34" s="1">
        <f t="shared" si="8"/>
        <v>0.96783312690694057</v>
      </c>
      <c r="O34" t="s">
        <v>74</v>
      </c>
    </row>
    <row r="35" spans="1:15" x14ac:dyDescent="0.35">
      <c r="A35" s="12">
        <v>24</v>
      </c>
      <c r="B35" s="11" t="s">
        <v>62</v>
      </c>
      <c r="C35" s="10">
        <v>28.8</v>
      </c>
      <c r="D35" s="9" t="s">
        <v>134</v>
      </c>
      <c r="E35" s="8" t="str">
        <f t="shared" si="0"/>
        <v>Not Significantly Different</v>
      </c>
      <c r="G35">
        <f t="shared" si="1"/>
        <v>28.8</v>
      </c>
      <c r="H35">
        <f t="shared" si="2"/>
        <v>6</v>
      </c>
      <c r="I35" t="str">
        <f t="shared" si="3"/>
        <v>+/-</v>
      </c>
      <c r="J35" t="str">
        <f t="shared" si="4"/>
        <v>1.3</v>
      </c>
      <c r="K35" s="1">
        <f t="shared" si="5"/>
        <v>0.79027355623100304</v>
      </c>
      <c r="L35" s="1">
        <f t="shared" si="6"/>
        <v>0.30000000000000071</v>
      </c>
      <c r="M35" s="1">
        <f t="shared" si="7"/>
        <v>0.79260819516141623</v>
      </c>
      <c r="N35" s="1">
        <f t="shared" si="8"/>
        <v>0.37849722199617825</v>
      </c>
      <c r="O35" t="s">
        <v>51</v>
      </c>
    </row>
    <row r="36" spans="1:15" x14ac:dyDescent="0.35">
      <c r="A36" s="12">
        <v>26</v>
      </c>
      <c r="B36" s="11" t="s">
        <v>57</v>
      </c>
      <c r="C36" s="10">
        <v>28.4</v>
      </c>
      <c r="D36" s="9" t="s">
        <v>43</v>
      </c>
      <c r="E36" s="8" t="str">
        <f t="shared" si="0"/>
        <v>Significantly Different</v>
      </c>
      <c r="G36">
        <f t="shared" si="1"/>
        <v>28.4</v>
      </c>
      <c r="H36">
        <f t="shared" si="2"/>
        <v>6</v>
      </c>
      <c r="I36" t="str">
        <f t="shared" si="3"/>
        <v>+/-</v>
      </c>
      <c r="J36" t="str">
        <f t="shared" si="4"/>
        <v>0.4</v>
      </c>
      <c r="K36" s="1">
        <f t="shared" si="5"/>
        <v>0.24316109422492402</v>
      </c>
      <c r="L36" s="1">
        <f t="shared" si="6"/>
        <v>0.70000000000000284</v>
      </c>
      <c r="M36" s="1">
        <f t="shared" si="7"/>
        <v>0.25064471888253259</v>
      </c>
      <c r="N36" s="1">
        <f t="shared" si="8"/>
        <v>2.7927977222933853</v>
      </c>
      <c r="O36" t="s">
        <v>71</v>
      </c>
    </row>
    <row r="37" spans="1:15" x14ac:dyDescent="0.35">
      <c r="A37" s="12">
        <v>26</v>
      </c>
      <c r="B37" s="11" t="s">
        <v>64</v>
      </c>
      <c r="C37" s="10">
        <v>28.4</v>
      </c>
      <c r="D37" s="9" t="s">
        <v>27</v>
      </c>
      <c r="E37" s="8" t="str">
        <f t="shared" si="0"/>
        <v>Significantly Different</v>
      </c>
      <c r="G37">
        <f t="shared" si="1"/>
        <v>28.4</v>
      </c>
      <c r="H37">
        <f t="shared" si="2"/>
        <v>6</v>
      </c>
      <c r="I37" t="str">
        <f t="shared" si="3"/>
        <v>+/-</v>
      </c>
      <c r="J37" t="str">
        <f t="shared" si="4"/>
        <v>0.3</v>
      </c>
      <c r="K37" s="1">
        <f t="shared" si="5"/>
        <v>0.18237082066869301</v>
      </c>
      <c r="L37" s="1">
        <f t="shared" si="6"/>
        <v>0.70000000000000284</v>
      </c>
      <c r="M37" s="1">
        <f t="shared" si="7"/>
        <v>0.19223572402239389</v>
      </c>
      <c r="N37" s="1">
        <f t="shared" si="8"/>
        <v>3.6413627256839036</v>
      </c>
      <c r="O37" t="s">
        <v>69</v>
      </c>
    </row>
    <row r="38" spans="1:15" x14ac:dyDescent="0.35">
      <c r="A38" s="12">
        <v>28</v>
      </c>
      <c r="B38" s="11" t="s">
        <v>26</v>
      </c>
      <c r="C38" s="10">
        <v>28.3</v>
      </c>
      <c r="D38" s="9" t="s">
        <v>133</v>
      </c>
      <c r="E38" s="8" t="str">
        <f t="shared" si="0"/>
        <v>Not Significantly Different</v>
      </c>
      <c r="G38">
        <f t="shared" si="1"/>
        <v>28.3</v>
      </c>
      <c r="H38">
        <f t="shared" si="2"/>
        <v>6</v>
      </c>
      <c r="I38" t="str">
        <f t="shared" si="3"/>
        <v>+/-</v>
      </c>
      <c r="J38" t="str">
        <f t="shared" si="4"/>
        <v>1.4</v>
      </c>
      <c r="K38" s="1">
        <f t="shared" si="5"/>
        <v>0.85106382978723394</v>
      </c>
      <c r="L38" s="1">
        <f t="shared" si="6"/>
        <v>0.80000000000000071</v>
      </c>
      <c r="M38" s="1">
        <f t="shared" si="7"/>
        <v>0.85323214879137987</v>
      </c>
      <c r="N38" s="1">
        <f t="shared" si="8"/>
        <v>0.93761117784089176</v>
      </c>
      <c r="O38" t="s">
        <v>68</v>
      </c>
    </row>
    <row r="39" spans="1:15" x14ac:dyDescent="0.35">
      <c r="A39" s="12">
        <v>29</v>
      </c>
      <c r="B39" s="11" t="s">
        <v>74</v>
      </c>
      <c r="C39" s="10">
        <v>28.1</v>
      </c>
      <c r="D39" s="9" t="s">
        <v>43</v>
      </c>
      <c r="E39" s="8" t="str">
        <f t="shared" si="0"/>
        <v>Significantly Different</v>
      </c>
      <c r="G39">
        <f t="shared" si="1"/>
        <v>28.1</v>
      </c>
      <c r="H39">
        <f t="shared" si="2"/>
        <v>6</v>
      </c>
      <c r="I39" t="str">
        <f t="shared" si="3"/>
        <v>+/-</v>
      </c>
      <c r="J39" t="str">
        <f t="shared" si="4"/>
        <v>0.4</v>
      </c>
      <c r="K39" s="1">
        <f t="shared" si="5"/>
        <v>0.24316109422492402</v>
      </c>
      <c r="L39" s="1">
        <f t="shared" si="6"/>
        <v>1</v>
      </c>
      <c r="M39" s="1">
        <f t="shared" si="7"/>
        <v>0.25064471888253259</v>
      </c>
      <c r="N39" s="1">
        <f t="shared" si="8"/>
        <v>3.9897110318476767</v>
      </c>
      <c r="O39" t="s">
        <v>44</v>
      </c>
    </row>
    <row r="40" spans="1:15" x14ac:dyDescent="0.35">
      <c r="A40" s="12">
        <v>30</v>
      </c>
      <c r="B40" s="11" t="s">
        <v>71</v>
      </c>
      <c r="C40" s="10">
        <v>28</v>
      </c>
      <c r="D40" s="9" t="s">
        <v>43</v>
      </c>
      <c r="E40" s="8" t="str">
        <f t="shared" si="0"/>
        <v>Significantly Different</v>
      </c>
      <c r="G40">
        <f t="shared" si="1"/>
        <v>28</v>
      </c>
      <c r="H40">
        <f t="shared" si="2"/>
        <v>6</v>
      </c>
      <c r="I40" t="str">
        <f t="shared" si="3"/>
        <v>+/-</v>
      </c>
      <c r="J40" t="str">
        <f t="shared" si="4"/>
        <v>0.4</v>
      </c>
      <c r="K40" s="1">
        <f t="shared" si="5"/>
        <v>0.24316109422492402</v>
      </c>
      <c r="L40" s="1">
        <f t="shared" si="6"/>
        <v>1.1000000000000014</v>
      </c>
      <c r="M40" s="1">
        <f t="shared" si="7"/>
        <v>0.25064471888253259</v>
      </c>
      <c r="N40" s="1">
        <f t="shared" si="8"/>
        <v>4.3886821350324503</v>
      </c>
      <c r="O40" t="s">
        <v>66</v>
      </c>
    </row>
    <row r="41" spans="1:15" x14ac:dyDescent="0.35">
      <c r="A41" s="12">
        <v>30</v>
      </c>
      <c r="B41" s="11" t="s">
        <v>50</v>
      </c>
      <c r="C41" s="10">
        <v>28</v>
      </c>
      <c r="D41" s="9" t="s">
        <v>30</v>
      </c>
      <c r="E41" s="8" t="str">
        <f t="shared" si="0"/>
        <v>Significantly Different</v>
      </c>
      <c r="G41">
        <f t="shared" si="1"/>
        <v>28</v>
      </c>
      <c r="H41">
        <f t="shared" si="2"/>
        <v>6</v>
      </c>
      <c r="I41" t="str">
        <f t="shared" si="3"/>
        <v>+/-</v>
      </c>
      <c r="J41" t="str">
        <f t="shared" si="4"/>
        <v>0.5</v>
      </c>
      <c r="K41" s="1">
        <f t="shared" si="5"/>
        <v>0.303951367781155</v>
      </c>
      <c r="L41" s="1">
        <f t="shared" si="6"/>
        <v>1.1000000000000014</v>
      </c>
      <c r="M41" s="1">
        <f t="shared" si="7"/>
        <v>0.30997079109986531</v>
      </c>
      <c r="N41" s="1">
        <f t="shared" si="8"/>
        <v>3.5487214653254449</v>
      </c>
      <c r="O41" t="s">
        <v>47</v>
      </c>
    </row>
    <row r="42" spans="1:15" x14ac:dyDescent="0.35">
      <c r="A42" s="12">
        <v>32</v>
      </c>
      <c r="B42" s="11" t="s">
        <v>65</v>
      </c>
      <c r="C42" s="10">
        <v>27.8</v>
      </c>
      <c r="D42" s="9" t="s">
        <v>109</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27.8</v>
      </c>
      <c r="H42">
        <f t="shared" ref="H42:H62" si="11">LEN(TRIM(D42))</f>
        <v>6</v>
      </c>
      <c r="I42" t="str">
        <f t="shared" ref="I42:I73" si="12">IF(H42&gt;=3,MID(TRIM(D42),1,3),"NO")</f>
        <v>+/-</v>
      </c>
      <c r="J42" t="str">
        <f t="shared" ref="J42:J73" si="13">IF(TRIM(I42)="+/-",MID(TRIM(D42),4,H42-3),D42)</f>
        <v>0.6</v>
      </c>
      <c r="K42" s="1">
        <f t="shared" ref="K42:K73" si="14">IF(TRIM(J42)="*****",0,IF(ISERROR(VALUE(J42)),"NA",VALUE(J42/$I$4)))</f>
        <v>0.36474164133738601</v>
      </c>
      <c r="L42" s="1">
        <f t="shared" ref="L42:L62" si="15">IF(AND(ISNUMBER(G42),ISNUMBER($I$6)),$I$6-G42,"N/A")</f>
        <v>1.3000000000000007</v>
      </c>
      <c r="M42" s="1">
        <f t="shared" ref="M42:M62" si="16">IF(AND(ISNUMBER(K42),ISNUMBER($I$7)),SQRT(K42^2+($I$7)^2),"N/A")</f>
        <v>0.36977279819442066</v>
      </c>
      <c r="N42" s="1">
        <f t="shared" ref="N42:N73" si="17">IF(AND(ISNUMBER(L42),ISNUMBER(M42),M42&lt;&gt;0),L42/M42,"NA")</f>
        <v>3.5156723435250674</v>
      </c>
      <c r="O42" t="s">
        <v>36</v>
      </c>
    </row>
    <row r="43" spans="1:15" x14ac:dyDescent="0.35">
      <c r="A43" s="12">
        <v>32</v>
      </c>
      <c r="B43" s="11" t="s">
        <v>79</v>
      </c>
      <c r="C43" s="10">
        <v>27.8</v>
      </c>
      <c r="D43" s="9" t="s">
        <v>30</v>
      </c>
      <c r="E43" s="8" t="str">
        <f t="shared" si="9"/>
        <v>Significantly Different</v>
      </c>
      <c r="G43">
        <f t="shared" si="10"/>
        <v>27.8</v>
      </c>
      <c r="H43">
        <f t="shared" si="11"/>
        <v>6</v>
      </c>
      <c r="I43" t="str">
        <f t="shared" si="12"/>
        <v>+/-</v>
      </c>
      <c r="J43" t="str">
        <f t="shared" si="13"/>
        <v>0.5</v>
      </c>
      <c r="K43" s="1">
        <f t="shared" si="14"/>
        <v>0.303951367781155</v>
      </c>
      <c r="L43" s="1">
        <f t="shared" si="15"/>
        <v>1.3000000000000007</v>
      </c>
      <c r="M43" s="1">
        <f t="shared" si="16"/>
        <v>0.30997079109986531</v>
      </c>
      <c r="N43" s="1">
        <f t="shared" si="17"/>
        <v>4.1939435499300686</v>
      </c>
      <c r="O43" t="s">
        <v>49</v>
      </c>
    </row>
    <row r="44" spans="1:15" x14ac:dyDescent="0.35">
      <c r="A44" s="12">
        <v>34</v>
      </c>
      <c r="B44" s="11" t="s">
        <v>73</v>
      </c>
      <c r="C44" s="10">
        <v>27.6</v>
      </c>
      <c r="D44" s="9" t="s">
        <v>30</v>
      </c>
      <c r="E44" s="8" t="str">
        <f t="shared" si="9"/>
        <v>Significantly Different</v>
      </c>
      <c r="G44">
        <f t="shared" si="10"/>
        <v>27.6</v>
      </c>
      <c r="H44">
        <f t="shared" si="11"/>
        <v>6</v>
      </c>
      <c r="I44" t="str">
        <f t="shared" si="12"/>
        <v>+/-</v>
      </c>
      <c r="J44" t="str">
        <f t="shared" si="13"/>
        <v>0.5</v>
      </c>
      <c r="K44" s="1">
        <f t="shared" si="14"/>
        <v>0.303951367781155</v>
      </c>
      <c r="L44" s="1">
        <f t="shared" si="15"/>
        <v>1.5</v>
      </c>
      <c r="M44" s="1">
        <f t="shared" si="16"/>
        <v>0.30997079109986531</v>
      </c>
      <c r="N44" s="1">
        <f t="shared" si="17"/>
        <v>4.8391656345346918</v>
      </c>
      <c r="O44" t="s">
        <v>63</v>
      </c>
    </row>
    <row r="45" spans="1:15" x14ac:dyDescent="0.35">
      <c r="A45" s="12">
        <v>35</v>
      </c>
      <c r="B45" s="11" t="s">
        <v>70</v>
      </c>
      <c r="C45" s="10">
        <v>27.4</v>
      </c>
      <c r="D45" s="9" t="s">
        <v>43</v>
      </c>
      <c r="E45" s="8" t="str">
        <f t="shared" si="9"/>
        <v>Significantly Different</v>
      </c>
      <c r="G45">
        <f t="shared" si="10"/>
        <v>27.4</v>
      </c>
      <c r="H45">
        <f t="shared" si="11"/>
        <v>6</v>
      </c>
      <c r="I45" t="str">
        <f t="shared" si="12"/>
        <v>+/-</v>
      </c>
      <c r="J45" t="str">
        <f t="shared" si="13"/>
        <v>0.4</v>
      </c>
      <c r="K45" s="1">
        <f t="shared" si="14"/>
        <v>0.24316109422492402</v>
      </c>
      <c r="L45" s="1">
        <f t="shared" si="15"/>
        <v>1.7000000000000028</v>
      </c>
      <c r="M45" s="1">
        <f t="shared" si="16"/>
        <v>0.25064471888253259</v>
      </c>
      <c r="N45" s="1">
        <f t="shared" si="17"/>
        <v>6.7825087541410616</v>
      </c>
      <c r="O45" t="s">
        <v>62</v>
      </c>
    </row>
    <row r="46" spans="1:15" x14ac:dyDescent="0.35">
      <c r="A46" s="12">
        <v>36</v>
      </c>
      <c r="B46" s="11" t="s">
        <v>61</v>
      </c>
      <c r="C46" s="10">
        <v>27.3</v>
      </c>
      <c r="D46" s="9" t="s">
        <v>129</v>
      </c>
      <c r="E46" s="8" t="str">
        <f t="shared" si="9"/>
        <v>Significantly Different</v>
      </c>
      <c r="G46">
        <f t="shared" si="10"/>
        <v>27.3</v>
      </c>
      <c r="H46">
        <f t="shared" si="11"/>
        <v>6</v>
      </c>
      <c r="I46" t="str">
        <f t="shared" si="12"/>
        <v>+/-</v>
      </c>
      <c r="J46" t="str">
        <f t="shared" si="13"/>
        <v>1.1</v>
      </c>
      <c r="K46" s="1">
        <f t="shared" si="14"/>
        <v>0.66869300911854113</v>
      </c>
      <c r="L46" s="1">
        <f t="shared" si="15"/>
        <v>1.8000000000000007</v>
      </c>
      <c r="M46" s="1">
        <f t="shared" si="16"/>
        <v>0.67145051776214359</v>
      </c>
      <c r="N46" s="1">
        <f t="shared" si="17"/>
        <v>2.6807634403189744</v>
      </c>
      <c r="O46" t="s">
        <v>60</v>
      </c>
    </row>
    <row r="47" spans="1:15" x14ac:dyDescent="0.35">
      <c r="A47" s="12">
        <v>36</v>
      </c>
      <c r="B47" s="11" t="s">
        <v>60</v>
      </c>
      <c r="C47" s="10">
        <v>27.3</v>
      </c>
      <c r="D47" s="9" t="s">
        <v>27</v>
      </c>
      <c r="E47" s="8" t="str">
        <f t="shared" si="9"/>
        <v>Significantly Different</v>
      </c>
      <c r="G47">
        <f t="shared" si="10"/>
        <v>27.3</v>
      </c>
      <c r="H47">
        <f t="shared" si="11"/>
        <v>6</v>
      </c>
      <c r="I47" t="str">
        <f t="shared" si="12"/>
        <v>+/-</v>
      </c>
      <c r="J47" t="str">
        <f t="shared" si="13"/>
        <v>0.3</v>
      </c>
      <c r="K47" s="1">
        <f t="shared" si="14"/>
        <v>0.18237082066869301</v>
      </c>
      <c r="L47" s="1">
        <f t="shared" si="15"/>
        <v>1.8000000000000007</v>
      </c>
      <c r="M47" s="1">
        <f t="shared" si="16"/>
        <v>0.19223572402239389</v>
      </c>
      <c r="N47" s="1">
        <f t="shared" si="17"/>
        <v>9.3635041517585744</v>
      </c>
      <c r="O47" t="s">
        <v>58</v>
      </c>
    </row>
    <row r="48" spans="1:15" x14ac:dyDescent="0.35">
      <c r="A48" s="12">
        <v>38</v>
      </c>
      <c r="B48" s="11" t="s">
        <v>49</v>
      </c>
      <c r="C48" s="10">
        <v>27</v>
      </c>
      <c r="D48" s="9" t="s">
        <v>27</v>
      </c>
      <c r="E48" s="8" t="str">
        <f t="shared" si="9"/>
        <v>Significantly Different</v>
      </c>
      <c r="G48">
        <f t="shared" si="10"/>
        <v>27</v>
      </c>
      <c r="H48">
        <f t="shared" si="11"/>
        <v>6</v>
      </c>
      <c r="I48" t="str">
        <f t="shared" si="12"/>
        <v>+/-</v>
      </c>
      <c r="J48" t="str">
        <f t="shared" si="13"/>
        <v>0.3</v>
      </c>
      <c r="K48" s="1">
        <f t="shared" si="14"/>
        <v>0.18237082066869301</v>
      </c>
      <c r="L48" s="1">
        <f t="shared" si="15"/>
        <v>2.1000000000000014</v>
      </c>
      <c r="M48" s="1">
        <f t="shared" si="16"/>
        <v>0.19223572402239389</v>
      </c>
      <c r="N48" s="1">
        <f t="shared" si="17"/>
        <v>10.924088177051674</v>
      </c>
      <c r="O48" t="s">
        <v>56</v>
      </c>
    </row>
    <row r="49" spans="1:15" x14ac:dyDescent="0.35">
      <c r="A49" s="12">
        <v>39</v>
      </c>
      <c r="B49" s="11" t="s">
        <v>36</v>
      </c>
      <c r="C49" s="10">
        <v>26.7</v>
      </c>
      <c r="D49" s="9" t="s">
        <v>25</v>
      </c>
      <c r="E49" s="8" t="str">
        <f t="shared" si="9"/>
        <v>Significantly Different</v>
      </c>
      <c r="G49">
        <f t="shared" si="10"/>
        <v>26.7</v>
      </c>
      <c r="H49">
        <f t="shared" si="11"/>
        <v>6</v>
      </c>
      <c r="I49" t="str">
        <f t="shared" si="12"/>
        <v>+/-</v>
      </c>
      <c r="J49" t="str">
        <f t="shared" si="13"/>
        <v>0.7</v>
      </c>
      <c r="K49" s="1">
        <f t="shared" si="14"/>
        <v>0.42553191489361697</v>
      </c>
      <c r="L49" s="1">
        <f t="shared" si="15"/>
        <v>2.4000000000000021</v>
      </c>
      <c r="M49" s="1">
        <f t="shared" si="16"/>
        <v>0.42985214661796195</v>
      </c>
      <c r="N49" s="1">
        <f t="shared" si="17"/>
        <v>5.583315144248985</v>
      </c>
      <c r="O49" t="s">
        <v>54</v>
      </c>
    </row>
    <row r="50" spans="1:15" x14ac:dyDescent="0.35">
      <c r="A50" s="12">
        <v>40</v>
      </c>
      <c r="B50" s="11" t="s">
        <v>75</v>
      </c>
      <c r="C50" s="10">
        <v>26.6</v>
      </c>
      <c r="D50" s="9" t="s">
        <v>27</v>
      </c>
      <c r="E50" s="8" t="str">
        <f t="shared" si="9"/>
        <v>Significantly Different</v>
      </c>
      <c r="G50">
        <f t="shared" si="10"/>
        <v>26.6</v>
      </c>
      <c r="H50">
        <f t="shared" si="11"/>
        <v>6</v>
      </c>
      <c r="I50" t="str">
        <f t="shared" si="12"/>
        <v>+/-</v>
      </c>
      <c r="J50" t="str">
        <f t="shared" si="13"/>
        <v>0.3</v>
      </c>
      <c r="K50" s="1">
        <f t="shared" si="14"/>
        <v>0.18237082066869301</v>
      </c>
      <c r="L50" s="1">
        <f t="shared" si="15"/>
        <v>2.5</v>
      </c>
      <c r="M50" s="1">
        <f t="shared" si="16"/>
        <v>0.19223572402239389</v>
      </c>
      <c r="N50" s="1">
        <f t="shared" si="17"/>
        <v>13.00486687744246</v>
      </c>
      <c r="O50" t="s">
        <v>52</v>
      </c>
    </row>
    <row r="51" spans="1:15" x14ac:dyDescent="0.35">
      <c r="A51" s="12">
        <v>41</v>
      </c>
      <c r="B51" s="11" t="s">
        <v>54</v>
      </c>
      <c r="C51" s="10">
        <v>26.4</v>
      </c>
      <c r="D51" s="9" t="s">
        <v>27</v>
      </c>
      <c r="E51" s="8" t="str">
        <f t="shared" si="9"/>
        <v>Significantly Different</v>
      </c>
      <c r="G51">
        <f t="shared" si="10"/>
        <v>26.4</v>
      </c>
      <c r="H51">
        <f t="shared" si="11"/>
        <v>6</v>
      </c>
      <c r="I51" t="str">
        <f t="shared" si="12"/>
        <v>+/-</v>
      </c>
      <c r="J51" t="str">
        <f t="shared" si="13"/>
        <v>0.3</v>
      </c>
      <c r="K51" s="1">
        <f t="shared" si="14"/>
        <v>0.18237082066869301</v>
      </c>
      <c r="L51" s="1">
        <f t="shared" si="15"/>
        <v>2.7000000000000028</v>
      </c>
      <c r="M51" s="1">
        <f t="shared" si="16"/>
        <v>0.19223572402239389</v>
      </c>
      <c r="N51" s="1">
        <f t="shared" si="17"/>
        <v>14.045256227637871</v>
      </c>
      <c r="O51" t="s">
        <v>50</v>
      </c>
    </row>
    <row r="52" spans="1:15" x14ac:dyDescent="0.35">
      <c r="A52" s="12">
        <v>42</v>
      </c>
      <c r="B52" s="11" t="s">
        <v>56</v>
      </c>
      <c r="C52" s="10">
        <v>26</v>
      </c>
      <c r="D52" s="9" t="s">
        <v>30</v>
      </c>
      <c r="E52" s="8" t="str">
        <f t="shared" si="9"/>
        <v>Significantly Different</v>
      </c>
      <c r="G52">
        <f t="shared" si="10"/>
        <v>26</v>
      </c>
      <c r="H52">
        <f t="shared" si="11"/>
        <v>6</v>
      </c>
      <c r="I52" t="str">
        <f t="shared" si="12"/>
        <v>+/-</v>
      </c>
      <c r="J52" t="str">
        <f t="shared" si="13"/>
        <v>0.5</v>
      </c>
      <c r="K52" s="1">
        <f t="shared" si="14"/>
        <v>0.303951367781155</v>
      </c>
      <c r="L52" s="1">
        <f t="shared" si="15"/>
        <v>3.1000000000000014</v>
      </c>
      <c r="M52" s="1">
        <f t="shared" si="16"/>
        <v>0.30997079109986531</v>
      </c>
      <c r="N52" s="1">
        <f t="shared" si="17"/>
        <v>10.0009423113717</v>
      </c>
      <c r="O52" t="s">
        <v>48</v>
      </c>
    </row>
    <row r="53" spans="1:15" x14ac:dyDescent="0.35">
      <c r="A53" s="12">
        <v>43</v>
      </c>
      <c r="B53" s="11" t="s">
        <v>53</v>
      </c>
      <c r="C53" s="10">
        <v>25.9</v>
      </c>
      <c r="D53" s="9" t="s">
        <v>27</v>
      </c>
      <c r="E53" s="8" t="str">
        <f t="shared" si="9"/>
        <v>Significantly Different</v>
      </c>
      <c r="G53">
        <f t="shared" si="10"/>
        <v>25.9</v>
      </c>
      <c r="H53">
        <f t="shared" si="11"/>
        <v>6</v>
      </c>
      <c r="I53" t="str">
        <f t="shared" si="12"/>
        <v>+/-</v>
      </c>
      <c r="J53" t="str">
        <f t="shared" si="13"/>
        <v>0.3</v>
      </c>
      <c r="K53" s="1">
        <f t="shared" si="14"/>
        <v>0.18237082066869301</v>
      </c>
      <c r="L53" s="1">
        <f t="shared" si="15"/>
        <v>3.2000000000000028</v>
      </c>
      <c r="M53" s="1">
        <f t="shared" si="16"/>
        <v>0.19223572402239389</v>
      </c>
      <c r="N53" s="1">
        <f t="shared" si="17"/>
        <v>16.646229603126361</v>
      </c>
      <c r="O53" t="s">
        <v>46</v>
      </c>
    </row>
    <row r="54" spans="1:15" x14ac:dyDescent="0.35">
      <c r="A54" s="12">
        <v>43</v>
      </c>
      <c r="B54" s="11" t="s">
        <v>69</v>
      </c>
      <c r="C54" s="10">
        <v>25.9</v>
      </c>
      <c r="D54" s="9" t="s">
        <v>122</v>
      </c>
      <c r="E54" s="8" t="str">
        <f t="shared" si="9"/>
        <v>Significantly Different</v>
      </c>
      <c r="G54">
        <f t="shared" si="10"/>
        <v>25.9</v>
      </c>
      <c r="H54">
        <f t="shared" si="11"/>
        <v>6</v>
      </c>
      <c r="I54" t="str">
        <f t="shared" si="12"/>
        <v>+/-</v>
      </c>
      <c r="J54" t="str">
        <f t="shared" si="13"/>
        <v>1.0</v>
      </c>
      <c r="K54" s="1">
        <f t="shared" si="14"/>
        <v>0.60790273556231</v>
      </c>
      <c r="L54" s="1">
        <f t="shared" si="15"/>
        <v>3.2000000000000028</v>
      </c>
      <c r="M54" s="1">
        <f t="shared" si="16"/>
        <v>0.61093468821403585</v>
      </c>
      <c r="N54" s="1">
        <f t="shared" si="17"/>
        <v>5.2378757692653881</v>
      </c>
      <c r="O54" t="s">
        <v>39</v>
      </c>
    </row>
    <row r="55" spans="1:15" x14ac:dyDescent="0.35">
      <c r="A55" s="12">
        <v>45</v>
      </c>
      <c r="B55" s="11" t="s">
        <v>32</v>
      </c>
      <c r="C55" s="10">
        <v>25.8</v>
      </c>
      <c r="D55" s="9" t="s">
        <v>25</v>
      </c>
      <c r="E55" s="8" t="str">
        <f t="shared" si="9"/>
        <v>Significantly Different</v>
      </c>
      <c r="G55">
        <f t="shared" si="10"/>
        <v>25.8</v>
      </c>
      <c r="H55">
        <f t="shared" si="11"/>
        <v>6</v>
      </c>
      <c r="I55" t="str">
        <f t="shared" si="12"/>
        <v>+/-</v>
      </c>
      <c r="J55" t="str">
        <f t="shared" si="13"/>
        <v>0.7</v>
      </c>
      <c r="K55" s="1">
        <f t="shared" si="14"/>
        <v>0.42553191489361697</v>
      </c>
      <c r="L55" s="1">
        <f t="shared" si="15"/>
        <v>3.3000000000000007</v>
      </c>
      <c r="M55" s="1">
        <f t="shared" si="16"/>
        <v>0.42985214661796195</v>
      </c>
      <c r="N55" s="1">
        <f t="shared" si="17"/>
        <v>7.6770583233423491</v>
      </c>
      <c r="O55" t="s">
        <v>42</v>
      </c>
    </row>
    <row r="56" spans="1:15" x14ac:dyDescent="0.35">
      <c r="A56" s="12">
        <v>45</v>
      </c>
      <c r="B56" s="11" t="s">
        <v>29</v>
      </c>
      <c r="C56" s="10">
        <v>25.8</v>
      </c>
      <c r="D56" s="9" t="s">
        <v>43</v>
      </c>
      <c r="E56" s="8" t="str">
        <f t="shared" si="9"/>
        <v>Significantly Different</v>
      </c>
      <c r="G56">
        <f t="shared" si="10"/>
        <v>25.8</v>
      </c>
      <c r="H56">
        <f t="shared" si="11"/>
        <v>6</v>
      </c>
      <c r="I56" t="str">
        <f t="shared" si="12"/>
        <v>+/-</v>
      </c>
      <c r="J56" t="str">
        <f t="shared" si="13"/>
        <v>0.4</v>
      </c>
      <c r="K56" s="1">
        <f t="shared" si="14"/>
        <v>0.24316109422492402</v>
      </c>
      <c r="L56" s="1">
        <f t="shared" si="15"/>
        <v>3.3000000000000007</v>
      </c>
      <c r="M56" s="1">
        <f t="shared" si="16"/>
        <v>0.25064471888253259</v>
      </c>
      <c r="N56" s="1">
        <f t="shared" si="17"/>
        <v>13.166046405097337</v>
      </c>
      <c r="O56" t="s">
        <v>40</v>
      </c>
    </row>
    <row r="57" spans="1:15" x14ac:dyDescent="0.35">
      <c r="A57" s="12">
        <v>47</v>
      </c>
      <c r="B57" s="11" t="s">
        <v>52</v>
      </c>
      <c r="C57" s="10">
        <v>25.4</v>
      </c>
      <c r="D57" s="9" t="s">
        <v>118</v>
      </c>
      <c r="E57" s="8" t="str">
        <f t="shared" si="9"/>
        <v>Significantly Different</v>
      </c>
      <c r="G57">
        <f t="shared" si="10"/>
        <v>25.4</v>
      </c>
      <c r="H57">
        <f t="shared" si="11"/>
        <v>6</v>
      </c>
      <c r="I57" t="str">
        <f t="shared" si="12"/>
        <v>+/-</v>
      </c>
      <c r="J57" t="str">
        <f t="shared" si="13"/>
        <v>0.9</v>
      </c>
      <c r="K57" s="1">
        <f t="shared" si="14"/>
        <v>0.54711246200607899</v>
      </c>
      <c r="L57" s="1">
        <f t="shared" si="15"/>
        <v>3.7000000000000028</v>
      </c>
      <c r="M57" s="1">
        <f t="shared" si="16"/>
        <v>0.55047933970440222</v>
      </c>
      <c r="N57" s="1">
        <f t="shared" si="17"/>
        <v>6.7214148345455405</v>
      </c>
      <c r="O57" t="s">
        <v>37</v>
      </c>
    </row>
    <row r="58" spans="1:15" x14ac:dyDescent="0.35">
      <c r="A58" s="12">
        <v>48</v>
      </c>
      <c r="B58" s="11" t="s">
        <v>66</v>
      </c>
      <c r="C58" s="10">
        <v>25.1</v>
      </c>
      <c r="D58" s="9" t="s">
        <v>118</v>
      </c>
      <c r="E58" s="8" t="str">
        <f t="shared" si="9"/>
        <v>Significantly Different</v>
      </c>
      <c r="G58">
        <f t="shared" si="10"/>
        <v>25.1</v>
      </c>
      <c r="H58">
        <f t="shared" si="11"/>
        <v>6</v>
      </c>
      <c r="I58" t="str">
        <f t="shared" si="12"/>
        <v>+/-</v>
      </c>
      <c r="J58" t="str">
        <f t="shared" si="13"/>
        <v>0.9</v>
      </c>
      <c r="K58" s="1">
        <f t="shared" si="14"/>
        <v>0.54711246200607899</v>
      </c>
      <c r="L58" s="1">
        <f t="shared" si="15"/>
        <v>4</v>
      </c>
      <c r="M58" s="1">
        <f t="shared" si="16"/>
        <v>0.55047933970440222</v>
      </c>
      <c r="N58" s="1">
        <f t="shared" si="17"/>
        <v>7.2663944157249025</v>
      </c>
      <c r="O58" t="s">
        <v>35</v>
      </c>
    </row>
    <row r="59" spans="1:15" x14ac:dyDescent="0.35">
      <c r="A59" s="12">
        <v>49</v>
      </c>
      <c r="B59" s="11" t="s">
        <v>76</v>
      </c>
      <c r="C59" s="10">
        <v>23.6</v>
      </c>
      <c r="D59" s="9" t="s">
        <v>25</v>
      </c>
      <c r="E59" s="8" t="str">
        <f t="shared" si="9"/>
        <v>Significantly Different</v>
      </c>
      <c r="G59">
        <f t="shared" si="10"/>
        <v>23.6</v>
      </c>
      <c r="H59">
        <f t="shared" si="11"/>
        <v>6</v>
      </c>
      <c r="I59" t="str">
        <f t="shared" si="12"/>
        <v>+/-</v>
      </c>
      <c r="J59" t="str">
        <f t="shared" si="13"/>
        <v>0.7</v>
      </c>
      <c r="K59" s="1">
        <f t="shared" si="14"/>
        <v>0.42553191489361697</v>
      </c>
      <c r="L59" s="1">
        <f t="shared" si="15"/>
        <v>5.5</v>
      </c>
      <c r="M59" s="1">
        <f t="shared" si="16"/>
        <v>0.42985214661796195</v>
      </c>
      <c r="N59" s="1">
        <f t="shared" si="17"/>
        <v>12.795097205570579</v>
      </c>
      <c r="O59" t="s">
        <v>32</v>
      </c>
    </row>
    <row r="60" spans="1:15" x14ac:dyDescent="0.35">
      <c r="A60" s="12">
        <v>50</v>
      </c>
      <c r="B60" s="11" t="s">
        <v>40</v>
      </c>
      <c r="C60" s="10">
        <v>23.4</v>
      </c>
      <c r="D60" s="9" t="s">
        <v>122</v>
      </c>
      <c r="E60" s="8" t="str">
        <f t="shared" si="9"/>
        <v>Significantly Different</v>
      </c>
      <c r="G60">
        <f t="shared" si="10"/>
        <v>23.4</v>
      </c>
      <c r="H60">
        <f t="shared" si="11"/>
        <v>6</v>
      </c>
      <c r="I60" t="str">
        <f t="shared" si="12"/>
        <v>+/-</v>
      </c>
      <c r="J60" t="str">
        <f t="shared" si="13"/>
        <v>1.0</v>
      </c>
      <c r="K60" s="1">
        <f t="shared" si="14"/>
        <v>0.60790273556231</v>
      </c>
      <c r="L60" s="1">
        <f t="shared" si="15"/>
        <v>5.7000000000000028</v>
      </c>
      <c r="M60" s="1">
        <f t="shared" si="16"/>
        <v>0.61093468821403585</v>
      </c>
      <c r="N60" s="1">
        <f t="shared" si="17"/>
        <v>9.329966214003969</v>
      </c>
      <c r="O60" t="s">
        <v>29</v>
      </c>
    </row>
    <row r="61" spans="1:15" x14ac:dyDescent="0.35">
      <c r="A61" s="12">
        <v>51</v>
      </c>
      <c r="B61" s="11" t="s">
        <v>31</v>
      </c>
      <c r="C61" s="10">
        <v>16.600000000000001</v>
      </c>
      <c r="D61" s="9" t="s">
        <v>134</v>
      </c>
      <c r="E61" s="8" t="str">
        <f t="shared" si="9"/>
        <v>Significantly Different</v>
      </c>
      <c r="G61">
        <f t="shared" si="10"/>
        <v>16.600000000000001</v>
      </c>
      <c r="H61">
        <f t="shared" si="11"/>
        <v>6</v>
      </c>
      <c r="I61" t="str">
        <f t="shared" si="12"/>
        <v>+/-</v>
      </c>
      <c r="J61" t="str">
        <f t="shared" si="13"/>
        <v>1.3</v>
      </c>
      <c r="K61" s="1">
        <f t="shared" si="14"/>
        <v>0.79027355623100304</v>
      </c>
      <c r="L61" s="1">
        <f t="shared" si="15"/>
        <v>12.5</v>
      </c>
      <c r="M61" s="1">
        <f t="shared" si="16"/>
        <v>0.79260819516141623</v>
      </c>
      <c r="N61" s="1">
        <f t="shared" si="17"/>
        <v>15.770717583174056</v>
      </c>
      <c r="O61" t="s">
        <v>26</v>
      </c>
    </row>
    <row r="62" spans="1:15" ht="15" thickBot="1" x14ac:dyDescent="0.4">
      <c r="A62" s="7"/>
      <c r="B62" s="6" t="s">
        <v>24</v>
      </c>
      <c r="C62" s="5">
        <v>24.1</v>
      </c>
      <c r="D62" s="4" t="s">
        <v>109</v>
      </c>
      <c r="E62" s="3" t="str">
        <f t="shared" si="9"/>
        <v>Significantly Different</v>
      </c>
      <c r="G62">
        <f t="shared" si="10"/>
        <v>24.1</v>
      </c>
      <c r="H62">
        <f t="shared" si="11"/>
        <v>6</v>
      </c>
      <c r="I62" t="str">
        <f t="shared" si="12"/>
        <v>+/-</v>
      </c>
      <c r="J62" t="str">
        <f t="shared" si="13"/>
        <v>0.6</v>
      </c>
      <c r="K62" s="1">
        <f t="shared" si="14"/>
        <v>0.36474164133738601</v>
      </c>
      <c r="L62" s="1">
        <f t="shared" si="15"/>
        <v>5</v>
      </c>
      <c r="M62" s="1">
        <f t="shared" si="16"/>
        <v>0.36977279819442066</v>
      </c>
      <c r="N62" s="1">
        <f t="shared" si="17"/>
        <v>13.521816705865637</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314" priority="1" operator="equal">
      <formula>"OTHER ERROR"</formula>
    </cfRule>
    <cfRule type="cellIs" dxfId="313" priority="2" operator="equal">
      <formula>"Statistical Test not applicable"</formula>
    </cfRule>
    <cfRule type="cellIs" dxfId="312" priority="3" operator="equal">
      <formula>"Geography Selected"</formula>
    </cfRule>
  </conditionalFormatting>
  <conditionalFormatting sqref="E10:J62">
    <cfRule type="cellIs" dxfId="311" priority="4" operator="equal">
      <formula>"Not Significantly Different"</formula>
    </cfRule>
  </conditionalFormatting>
  <conditionalFormatting sqref="F10:J62">
    <cfRule type="cellIs" dxfId="31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7AB4518E-6A42-4699-BCDE-B63B99150FA7}">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FFE62FD6-3A79-4CB7-8D4A-371B22E56331}"/>
    <hyperlink ref="A68" r:id="rId2" xr:uid="{F13053DD-DDD1-494F-9B94-801EA27EB25A}"/>
    <hyperlink ref="A66" r:id="rId3" xr:uid="{0989F4A9-BD95-49F2-A80B-66D622C5F0F2}"/>
    <hyperlink ref="A67" r:id="rId4" xr:uid="{721D2164-2E95-454B-83FF-71B8879BC4D6}"/>
  </hyperlinks>
  <pageMargins left="0.7" right="0.7" top="0.75" bottom="0.75" header="0.3" footer="0.3"/>
  <pageSetup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88EA0-2323-48A9-AEC5-F028D6E80660}">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107</v>
      </c>
    </row>
    <row r="2" spans="1:16" x14ac:dyDescent="0.35">
      <c r="A2" s="26" t="s">
        <v>106</v>
      </c>
      <c r="B2" t="s">
        <v>105</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60.9</v>
      </c>
      <c r="C6" t="s">
        <v>100</v>
      </c>
      <c r="H6" s="14" t="s">
        <v>99</v>
      </c>
      <c r="I6">
        <f>VLOOKUP($B$4,$B$9:$K$62,6,FALSE)</f>
        <v>60.9</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60.9</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60.9</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40</v>
      </c>
      <c r="C11" s="10">
        <v>90.9</v>
      </c>
      <c r="D11" s="13" t="s">
        <v>43</v>
      </c>
      <c r="E11" s="8" t="str">
        <f t="shared" si="0"/>
        <v>Significantly Different</v>
      </c>
      <c r="G11">
        <f t="shared" si="1"/>
        <v>90.9</v>
      </c>
      <c r="H11">
        <f t="shared" si="2"/>
        <v>6</v>
      </c>
      <c r="I11" t="str">
        <f t="shared" si="3"/>
        <v>+/-</v>
      </c>
      <c r="J11" t="str">
        <f t="shared" si="4"/>
        <v>0.4</v>
      </c>
      <c r="K11" s="1">
        <f t="shared" si="5"/>
        <v>0.24316109422492402</v>
      </c>
      <c r="L11" s="1">
        <f t="shared" si="6"/>
        <v>-30.000000000000007</v>
      </c>
      <c r="M11" s="1">
        <f t="shared" si="7"/>
        <v>0.25064471888253259</v>
      </c>
      <c r="N11" s="1">
        <f t="shared" si="8"/>
        <v>-119.69133095543033</v>
      </c>
      <c r="O11" t="s">
        <v>67</v>
      </c>
    </row>
    <row r="12" spans="1:16" x14ac:dyDescent="0.35">
      <c r="A12" s="12">
        <v>2</v>
      </c>
      <c r="B12" s="11" t="s">
        <v>76</v>
      </c>
      <c r="C12" s="10">
        <v>90.8</v>
      </c>
      <c r="D12" s="9" t="s">
        <v>27</v>
      </c>
      <c r="E12" s="8" t="str">
        <f t="shared" si="0"/>
        <v>Significantly Different</v>
      </c>
      <c r="G12">
        <f t="shared" si="1"/>
        <v>90.8</v>
      </c>
      <c r="H12">
        <f t="shared" si="2"/>
        <v>6</v>
      </c>
      <c r="I12" t="str">
        <f t="shared" si="3"/>
        <v>+/-</v>
      </c>
      <c r="J12" t="str">
        <f t="shared" si="4"/>
        <v>0.3</v>
      </c>
      <c r="K12" s="1">
        <f t="shared" si="5"/>
        <v>0.18237082066869301</v>
      </c>
      <c r="L12" s="1">
        <f t="shared" si="6"/>
        <v>-29.9</v>
      </c>
      <c r="M12" s="1">
        <f t="shared" si="7"/>
        <v>0.19223572402239389</v>
      </c>
      <c r="N12" s="1">
        <f t="shared" si="8"/>
        <v>-155.53820785421181</v>
      </c>
      <c r="O12" t="s">
        <v>59</v>
      </c>
    </row>
    <row r="13" spans="1:16" x14ac:dyDescent="0.35">
      <c r="A13" s="12">
        <v>3</v>
      </c>
      <c r="B13" s="11" t="s">
        <v>32</v>
      </c>
      <c r="C13" s="10">
        <v>90.3</v>
      </c>
      <c r="D13" s="9" t="s">
        <v>38</v>
      </c>
      <c r="E13" s="8" t="str">
        <f t="shared" si="0"/>
        <v>Significantly Different</v>
      </c>
      <c r="G13">
        <f t="shared" si="1"/>
        <v>90.3</v>
      </c>
      <c r="H13">
        <f t="shared" si="2"/>
        <v>6</v>
      </c>
      <c r="I13" t="str">
        <f t="shared" si="3"/>
        <v>+/-</v>
      </c>
      <c r="J13" t="str">
        <f t="shared" si="4"/>
        <v>0.2</v>
      </c>
      <c r="K13" s="1">
        <f t="shared" si="5"/>
        <v>0.12158054711246201</v>
      </c>
      <c r="L13" s="1">
        <f t="shared" si="6"/>
        <v>-29.4</v>
      </c>
      <c r="M13" s="1">
        <f t="shared" si="7"/>
        <v>0.1359311840425404</v>
      </c>
      <c r="N13" s="1">
        <f t="shared" si="8"/>
        <v>-216.28591119164466</v>
      </c>
      <c r="O13" t="s">
        <v>57</v>
      </c>
    </row>
    <row r="14" spans="1:16" x14ac:dyDescent="0.35">
      <c r="A14" s="12">
        <v>4</v>
      </c>
      <c r="B14" s="11" t="s">
        <v>66</v>
      </c>
      <c r="C14" s="10">
        <v>87.5</v>
      </c>
      <c r="D14" s="9" t="s">
        <v>43</v>
      </c>
      <c r="E14" s="8" t="str">
        <f t="shared" si="0"/>
        <v>Significantly Different</v>
      </c>
      <c r="G14">
        <f t="shared" si="1"/>
        <v>87.5</v>
      </c>
      <c r="H14">
        <f t="shared" si="2"/>
        <v>6</v>
      </c>
      <c r="I14" t="str">
        <f t="shared" si="3"/>
        <v>+/-</v>
      </c>
      <c r="J14" t="str">
        <f t="shared" si="4"/>
        <v>0.4</v>
      </c>
      <c r="K14" s="1">
        <f t="shared" si="5"/>
        <v>0.24316109422492402</v>
      </c>
      <c r="L14" s="1">
        <f t="shared" si="6"/>
        <v>-26.6</v>
      </c>
      <c r="M14" s="1">
        <f t="shared" si="7"/>
        <v>0.25064471888253259</v>
      </c>
      <c r="N14" s="1">
        <f t="shared" si="8"/>
        <v>-106.12631344714821</v>
      </c>
      <c r="O14" t="s">
        <v>72</v>
      </c>
    </row>
    <row r="15" spans="1:16" x14ac:dyDescent="0.35">
      <c r="A15" s="12">
        <v>5</v>
      </c>
      <c r="B15" s="11" t="s">
        <v>69</v>
      </c>
      <c r="C15" s="10">
        <v>85.1</v>
      </c>
      <c r="D15" s="9" t="s">
        <v>30</v>
      </c>
      <c r="E15" s="8" t="str">
        <f t="shared" si="0"/>
        <v>Significantly Different</v>
      </c>
      <c r="G15">
        <f t="shared" si="1"/>
        <v>85.1</v>
      </c>
      <c r="H15">
        <f t="shared" si="2"/>
        <v>6</v>
      </c>
      <c r="I15" t="str">
        <f t="shared" si="3"/>
        <v>+/-</v>
      </c>
      <c r="J15" t="str">
        <f t="shared" si="4"/>
        <v>0.5</v>
      </c>
      <c r="K15" s="1">
        <f t="shared" si="5"/>
        <v>0.303951367781155</v>
      </c>
      <c r="L15" s="1">
        <f t="shared" si="6"/>
        <v>-24.199999999999996</v>
      </c>
      <c r="M15" s="1">
        <f t="shared" si="7"/>
        <v>0.30997079109986531</v>
      </c>
      <c r="N15" s="1">
        <f t="shared" si="8"/>
        <v>-78.071872237159681</v>
      </c>
      <c r="O15" t="s">
        <v>34</v>
      </c>
    </row>
    <row r="16" spans="1:16" x14ac:dyDescent="0.35">
      <c r="A16" s="12">
        <v>6</v>
      </c>
      <c r="B16" s="11" t="s">
        <v>26</v>
      </c>
      <c r="C16" s="10">
        <v>84.6</v>
      </c>
      <c r="D16" s="9" t="s">
        <v>25</v>
      </c>
      <c r="E16" s="8" t="str">
        <f t="shared" si="0"/>
        <v>Significantly Different</v>
      </c>
      <c r="G16">
        <f t="shared" si="1"/>
        <v>84.6</v>
      </c>
      <c r="H16">
        <f t="shared" si="2"/>
        <v>6</v>
      </c>
      <c r="I16" t="str">
        <f t="shared" si="3"/>
        <v>+/-</v>
      </c>
      <c r="J16" t="str">
        <f t="shared" si="4"/>
        <v>0.7</v>
      </c>
      <c r="K16" s="1">
        <f t="shared" si="5"/>
        <v>0.42553191489361697</v>
      </c>
      <c r="L16" s="1">
        <f t="shared" si="6"/>
        <v>-23.699999999999996</v>
      </c>
      <c r="M16" s="1">
        <f t="shared" si="7"/>
        <v>0.42985214661796195</v>
      </c>
      <c r="N16" s="1">
        <f t="shared" si="8"/>
        <v>-55.135237049458667</v>
      </c>
      <c r="O16" t="s">
        <v>73</v>
      </c>
    </row>
    <row r="17" spans="1:15" x14ac:dyDescent="0.35">
      <c r="A17" s="12">
        <v>7</v>
      </c>
      <c r="B17" s="11" t="s">
        <v>79</v>
      </c>
      <c r="C17" s="10">
        <v>84.4</v>
      </c>
      <c r="D17" s="9" t="s">
        <v>38</v>
      </c>
      <c r="E17" s="8" t="str">
        <f t="shared" si="0"/>
        <v>Significantly Different</v>
      </c>
      <c r="G17">
        <f t="shared" si="1"/>
        <v>84.4</v>
      </c>
      <c r="H17">
        <f t="shared" si="2"/>
        <v>6</v>
      </c>
      <c r="I17" t="str">
        <f t="shared" si="3"/>
        <v>+/-</v>
      </c>
      <c r="J17" t="str">
        <f t="shared" si="4"/>
        <v>0.2</v>
      </c>
      <c r="K17" s="1">
        <f t="shared" si="5"/>
        <v>0.12158054711246201</v>
      </c>
      <c r="L17" s="1">
        <f t="shared" si="6"/>
        <v>-23.500000000000007</v>
      </c>
      <c r="M17" s="1">
        <f t="shared" si="7"/>
        <v>0.1359311840425404</v>
      </c>
      <c r="N17" s="1">
        <f t="shared" si="8"/>
        <v>-172.88159568039632</v>
      </c>
      <c r="O17" t="s">
        <v>65</v>
      </c>
    </row>
    <row r="18" spans="1:15" x14ac:dyDescent="0.35">
      <c r="A18" s="12">
        <v>8</v>
      </c>
      <c r="B18" s="11" t="s">
        <v>62</v>
      </c>
      <c r="C18" s="10">
        <v>83.2</v>
      </c>
      <c r="D18" s="9" t="s">
        <v>43</v>
      </c>
      <c r="E18" s="8" t="str">
        <f t="shared" si="0"/>
        <v>Significantly Different</v>
      </c>
      <c r="G18">
        <f t="shared" si="1"/>
        <v>83.2</v>
      </c>
      <c r="H18">
        <f t="shared" si="2"/>
        <v>6</v>
      </c>
      <c r="I18" t="str">
        <f t="shared" si="3"/>
        <v>+/-</v>
      </c>
      <c r="J18" t="str">
        <f t="shared" si="4"/>
        <v>0.4</v>
      </c>
      <c r="K18" s="1">
        <f t="shared" si="5"/>
        <v>0.24316109422492402</v>
      </c>
      <c r="L18" s="1">
        <f t="shared" si="6"/>
        <v>-22.300000000000004</v>
      </c>
      <c r="M18" s="1">
        <f t="shared" si="7"/>
        <v>0.25064471888253259</v>
      </c>
      <c r="N18" s="1">
        <f t="shared" si="8"/>
        <v>-88.970556010203211</v>
      </c>
      <c r="O18" t="s">
        <v>61</v>
      </c>
    </row>
    <row r="19" spans="1:15" x14ac:dyDescent="0.35">
      <c r="A19" s="12">
        <v>9</v>
      </c>
      <c r="B19" s="11" t="s">
        <v>78</v>
      </c>
      <c r="C19" s="10">
        <v>83.1</v>
      </c>
      <c r="D19" s="9" t="s">
        <v>33</v>
      </c>
      <c r="E19" s="8" t="str">
        <f t="shared" si="0"/>
        <v>Significantly Different</v>
      </c>
      <c r="G19">
        <f t="shared" si="1"/>
        <v>83.1</v>
      </c>
      <c r="H19">
        <f t="shared" si="2"/>
        <v>6</v>
      </c>
      <c r="I19" t="str">
        <f t="shared" si="3"/>
        <v>+/-</v>
      </c>
      <c r="J19" t="str">
        <f t="shared" si="4"/>
        <v>0.1</v>
      </c>
      <c r="K19" s="1">
        <f t="shared" si="5"/>
        <v>6.0790273556231005E-2</v>
      </c>
      <c r="L19" s="1">
        <f t="shared" si="6"/>
        <v>-22.199999999999996</v>
      </c>
      <c r="M19" s="1">
        <f t="shared" si="7"/>
        <v>8.5970429323592404E-2</v>
      </c>
      <c r="N19" s="1">
        <f t="shared" si="8"/>
        <v>-258.22832542151525</v>
      </c>
      <c r="O19" t="s">
        <v>31</v>
      </c>
    </row>
    <row r="20" spans="1:15" x14ac:dyDescent="0.35">
      <c r="A20" s="12">
        <v>10</v>
      </c>
      <c r="B20" s="11" t="s">
        <v>81</v>
      </c>
      <c r="C20" s="10">
        <v>81.900000000000006</v>
      </c>
      <c r="D20" s="13" t="s">
        <v>43</v>
      </c>
      <c r="E20" s="8" t="str">
        <f t="shared" si="0"/>
        <v>Significantly Different</v>
      </c>
      <c r="G20">
        <f t="shared" si="1"/>
        <v>81.900000000000006</v>
      </c>
      <c r="H20">
        <f t="shared" si="2"/>
        <v>6</v>
      </c>
      <c r="I20" t="str">
        <f t="shared" si="3"/>
        <v>+/-</v>
      </c>
      <c r="J20" t="str">
        <f t="shared" si="4"/>
        <v>0.4</v>
      </c>
      <c r="K20" s="1">
        <f t="shared" si="5"/>
        <v>0.24316109422492402</v>
      </c>
      <c r="L20" s="1">
        <f t="shared" si="6"/>
        <v>-21.000000000000007</v>
      </c>
      <c r="M20" s="1">
        <f t="shared" si="7"/>
        <v>0.25064471888253259</v>
      </c>
      <c r="N20" s="1">
        <f t="shared" si="8"/>
        <v>-83.783931668801245</v>
      </c>
      <c r="O20" t="s">
        <v>53</v>
      </c>
    </row>
    <row r="21" spans="1:15" x14ac:dyDescent="0.35">
      <c r="A21" s="12">
        <v>11</v>
      </c>
      <c r="B21" s="11" t="s">
        <v>48</v>
      </c>
      <c r="C21" s="10">
        <v>80.8</v>
      </c>
      <c r="D21" s="9" t="s">
        <v>43</v>
      </c>
      <c r="E21" s="8" t="str">
        <f t="shared" si="0"/>
        <v>Significantly Different</v>
      </c>
      <c r="G21">
        <f t="shared" si="1"/>
        <v>80.8</v>
      </c>
      <c r="H21">
        <f t="shared" si="2"/>
        <v>6</v>
      </c>
      <c r="I21" t="str">
        <f t="shared" si="3"/>
        <v>+/-</v>
      </c>
      <c r="J21" t="str">
        <f t="shared" si="4"/>
        <v>0.4</v>
      </c>
      <c r="K21" s="1">
        <f t="shared" si="5"/>
        <v>0.24316109422492402</v>
      </c>
      <c r="L21" s="1">
        <f t="shared" si="6"/>
        <v>-19.899999999999999</v>
      </c>
      <c r="M21" s="1">
        <f t="shared" si="7"/>
        <v>0.25064471888253259</v>
      </c>
      <c r="N21" s="1">
        <f t="shared" si="8"/>
        <v>-79.395249533768762</v>
      </c>
      <c r="O21" t="s">
        <v>45</v>
      </c>
    </row>
    <row r="22" spans="1:15" x14ac:dyDescent="0.35">
      <c r="A22" s="12">
        <v>12</v>
      </c>
      <c r="B22" s="11" t="s">
        <v>29</v>
      </c>
      <c r="C22" s="10">
        <v>80.400000000000006</v>
      </c>
      <c r="D22" s="9" t="s">
        <v>38</v>
      </c>
      <c r="E22" s="8" t="str">
        <f t="shared" si="0"/>
        <v>Significantly Different</v>
      </c>
      <c r="G22">
        <f t="shared" si="1"/>
        <v>80.400000000000006</v>
      </c>
      <c r="H22">
        <f t="shared" si="2"/>
        <v>6</v>
      </c>
      <c r="I22" t="str">
        <f t="shared" si="3"/>
        <v>+/-</v>
      </c>
      <c r="J22" t="str">
        <f t="shared" si="4"/>
        <v>0.2</v>
      </c>
      <c r="K22" s="1">
        <f t="shared" si="5"/>
        <v>0.12158054711246201</v>
      </c>
      <c r="L22" s="1">
        <f t="shared" si="6"/>
        <v>-19.500000000000007</v>
      </c>
      <c r="M22" s="1">
        <f t="shared" si="7"/>
        <v>0.1359311840425404</v>
      </c>
      <c r="N22" s="1">
        <f t="shared" si="8"/>
        <v>-143.45494109649906</v>
      </c>
      <c r="O22" t="s">
        <v>28</v>
      </c>
    </row>
    <row r="23" spans="1:15" x14ac:dyDescent="0.35">
      <c r="A23" s="12">
        <v>13</v>
      </c>
      <c r="B23" s="11" t="s">
        <v>42</v>
      </c>
      <c r="C23" s="10">
        <v>79.2</v>
      </c>
      <c r="D23" s="9" t="s">
        <v>43</v>
      </c>
      <c r="E23" s="8" t="str">
        <f t="shared" si="0"/>
        <v>Significantly Different</v>
      </c>
      <c r="G23">
        <f t="shared" si="1"/>
        <v>79.2</v>
      </c>
      <c r="H23">
        <f t="shared" si="2"/>
        <v>6</v>
      </c>
      <c r="I23" t="str">
        <f t="shared" si="3"/>
        <v>+/-</v>
      </c>
      <c r="J23" t="str">
        <f t="shared" si="4"/>
        <v>0.4</v>
      </c>
      <c r="K23" s="1">
        <f t="shared" si="5"/>
        <v>0.24316109422492402</v>
      </c>
      <c r="L23" s="1">
        <f t="shared" si="6"/>
        <v>-18.300000000000004</v>
      </c>
      <c r="M23" s="1">
        <f t="shared" si="7"/>
        <v>0.25064471888253259</v>
      </c>
      <c r="N23" s="1">
        <f t="shared" si="8"/>
        <v>-73.011711882812506</v>
      </c>
      <c r="O23" t="s">
        <v>81</v>
      </c>
    </row>
    <row r="24" spans="1:15" x14ac:dyDescent="0.35">
      <c r="A24" s="12">
        <v>14</v>
      </c>
      <c r="B24" s="11" t="s">
        <v>68</v>
      </c>
      <c r="C24" s="10">
        <v>78.400000000000006</v>
      </c>
      <c r="D24" s="9" t="s">
        <v>43</v>
      </c>
      <c r="E24" s="8" t="str">
        <f t="shared" si="0"/>
        <v>Significantly Different</v>
      </c>
      <c r="G24">
        <f t="shared" si="1"/>
        <v>78.400000000000006</v>
      </c>
      <c r="H24">
        <f t="shared" si="2"/>
        <v>6</v>
      </c>
      <c r="I24" t="str">
        <f t="shared" si="3"/>
        <v>+/-</v>
      </c>
      <c r="J24" t="str">
        <f t="shared" si="4"/>
        <v>0.4</v>
      </c>
      <c r="K24" s="1">
        <f t="shared" si="5"/>
        <v>0.24316109422492402</v>
      </c>
      <c r="L24" s="1">
        <f t="shared" si="6"/>
        <v>-17.500000000000007</v>
      </c>
      <c r="M24" s="1">
        <f t="shared" si="7"/>
        <v>0.25064471888253259</v>
      </c>
      <c r="N24" s="1">
        <f t="shared" si="8"/>
        <v>-69.81994305733437</v>
      </c>
      <c r="O24" t="s">
        <v>64</v>
      </c>
    </row>
    <row r="25" spans="1:15" x14ac:dyDescent="0.35">
      <c r="A25" s="12">
        <v>15</v>
      </c>
      <c r="B25" s="11" t="s">
        <v>71</v>
      </c>
      <c r="C25" s="10">
        <v>77.599999999999994</v>
      </c>
      <c r="D25" s="9" t="s">
        <v>38</v>
      </c>
      <c r="E25" s="8" t="str">
        <f t="shared" si="0"/>
        <v>Significantly Different</v>
      </c>
      <c r="G25">
        <f t="shared" si="1"/>
        <v>77.599999999999994</v>
      </c>
      <c r="H25">
        <f t="shared" si="2"/>
        <v>6</v>
      </c>
      <c r="I25" t="str">
        <f t="shared" si="3"/>
        <v>+/-</v>
      </c>
      <c r="J25" t="str">
        <f t="shared" si="4"/>
        <v>0.2</v>
      </c>
      <c r="K25" s="1">
        <f t="shared" si="5"/>
        <v>0.12158054711246201</v>
      </c>
      <c r="L25" s="1">
        <f t="shared" si="6"/>
        <v>-16.699999999999996</v>
      </c>
      <c r="M25" s="1">
        <f t="shared" si="7"/>
        <v>0.1359311840425404</v>
      </c>
      <c r="N25" s="1">
        <f t="shared" si="8"/>
        <v>-122.85628288777092</v>
      </c>
      <c r="O25" t="s">
        <v>80</v>
      </c>
    </row>
    <row r="26" spans="1:15" x14ac:dyDescent="0.35">
      <c r="A26" s="12">
        <v>16</v>
      </c>
      <c r="B26" s="11" t="s">
        <v>80</v>
      </c>
      <c r="C26" s="10">
        <v>77.5</v>
      </c>
      <c r="D26" s="9" t="s">
        <v>33</v>
      </c>
      <c r="E26" s="8" t="str">
        <f t="shared" si="0"/>
        <v>Significantly Different</v>
      </c>
      <c r="G26">
        <f t="shared" si="1"/>
        <v>77.5</v>
      </c>
      <c r="H26">
        <f t="shared" si="2"/>
        <v>6</v>
      </c>
      <c r="I26" t="str">
        <f t="shared" si="3"/>
        <v>+/-</v>
      </c>
      <c r="J26" t="str">
        <f t="shared" si="4"/>
        <v>0.1</v>
      </c>
      <c r="K26" s="1">
        <f t="shared" si="5"/>
        <v>6.0790273556231005E-2</v>
      </c>
      <c r="L26" s="1">
        <f t="shared" si="6"/>
        <v>-16.600000000000001</v>
      </c>
      <c r="M26" s="1">
        <f t="shared" si="7"/>
        <v>8.5970429323592404E-2</v>
      </c>
      <c r="N26" s="1">
        <f t="shared" si="8"/>
        <v>-193.08964873861055</v>
      </c>
      <c r="O26" t="s">
        <v>79</v>
      </c>
    </row>
    <row r="27" spans="1:15" x14ac:dyDescent="0.35">
      <c r="A27" s="12">
        <v>17</v>
      </c>
      <c r="B27" s="11" t="s">
        <v>74</v>
      </c>
      <c r="C27" s="10">
        <v>77.2</v>
      </c>
      <c r="D27" s="9" t="s">
        <v>38</v>
      </c>
      <c r="E27" s="8" t="str">
        <f t="shared" si="0"/>
        <v>Significantly Different</v>
      </c>
      <c r="G27">
        <f t="shared" si="1"/>
        <v>77.2</v>
      </c>
      <c r="H27">
        <f t="shared" si="2"/>
        <v>6</v>
      </c>
      <c r="I27" t="str">
        <f t="shared" si="3"/>
        <v>+/-</v>
      </c>
      <c r="J27" t="str">
        <f t="shared" si="4"/>
        <v>0.2</v>
      </c>
      <c r="K27" s="1">
        <f t="shared" si="5"/>
        <v>0.12158054711246201</v>
      </c>
      <c r="L27" s="1">
        <f t="shared" si="6"/>
        <v>-16.300000000000004</v>
      </c>
      <c r="M27" s="1">
        <f t="shared" si="7"/>
        <v>0.1359311840425404</v>
      </c>
      <c r="N27" s="1">
        <f t="shared" si="8"/>
        <v>-119.91361742938126</v>
      </c>
      <c r="O27" t="s">
        <v>77</v>
      </c>
    </row>
    <row r="28" spans="1:15" x14ac:dyDescent="0.35">
      <c r="A28" s="12">
        <v>18</v>
      </c>
      <c r="B28" s="11" t="s">
        <v>60</v>
      </c>
      <c r="C28" s="10">
        <v>77.099999999999994</v>
      </c>
      <c r="D28" s="9" t="s">
        <v>33</v>
      </c>
      <c r="E28" s="8" t="str">
        <f t="shared" si="0"/>
        <v>Significantly Different</v>
      </c>
      <c r="G28">
        <f t="shared" si="1"/>
        <v>77.099999999999994</v>
      </c>
      <c r="H28">
        <f t="shared" si="2"/>
        <v>6</v>
      </c>
      <c r="I28" t="str">
        <f t="shared" si="3"/>
        <v>+/-</v>
      </c>
      <c r="J28" t="str">
        <f t="shared" si="4"/>
        <v>0.1</v>
      </c>
      <c r="K28" s="1">
        <f t="shared" si="5"/>
        <v>6.0790273556231005E-2</v>
      </c>
      <c r="L28" s="1">
        <f t="shared" si="6"/>
        <v>-16.199999999999996</v>
      </c>
      <c r="M28" s="1">
        <f t="shared" si="7"/>
        <v>8.5970429323592404E-2</v>
      </c>
      <c r="N28" s="1">
        <f t="shared" si="8"/>
        <v>-188.43688611840301</v>
      </c>
      <c r="O28" t="s">
        <v>78</v>
      </c>
    </row>
    <row r="29" spans="1:15" x14ac:dyDescent="0.35">
      <c r="A29" s="12">
        <v>19</v>
      </c>
      <c r="B29" s="11" t="s">
        <v>77</v>
      </c>
      <c r="C29" s="10">
        <v>76.3</v>
      </c>
      <c r="D29" s="9" t="s">
        <v>43</v>
      </c>
      <c r="E29" s="8" t="str">
        <f t="shared" si="0"/>
        <v>Significantly Different</v>
      </c>
      <c r="G29">
        <f t="shared" si="1"/>
        <v>76.3</v>
      </c>
      <c r="H29">
        <f t="shared" si="2"/>
        <v>6</v>
      </c>
      <c r="I29" t="str">
        <f t="shared" si="3"/>
        <v>+/-</v>
      </c>
      <c r="J29" t="str">
        <f t="shared" si="4"/>
        <v>0.4</v>
      </c>
      <c r="K29" s="1">
        <f t="shared" si="5"/>
        <v>0.24316109422492402</v>
      </c>
      <c r="L29" s="1">
        <f t="shared" si="6"/>
        <v>-15.399999999999999</v>
      </c>
      <c r="M29" s="1">
        <f t="shared" si="7"/>
        <v>0.25064471888253259</v>
      </c>
      <c r="N29" s="1">
        <f t="shared" si="8"/>
        <v>-61.441549890454219</v>
      </c>
      <c r="O29" t="s">
        <v>55</v>
      </c>
    </row>
    <row r="30" spans="1:15" x14ac:dyDescent="0.35">
      <c r="A30" s="12">
        <v>20</v>
      </c>
      <c r="B30" s="11" t="s">
        <v>56</v>
      </c>
      <c r="C30" s="10">
        <v>74.5</v>
      </c>
      <c r="D30" s="9" t="s">
        <v>27</v>
      </c>
      <c r="E30" s="8" t="str">
        <f t="shared" si="0"/>
        <v>Significantly Different</v>
      </c>
      <c r="G30">
        <f t="shared" si="1"/>
        <v>74.5</v>
      </c>
      <c r="H30">
        <f t="shared" si="2"/>
        <v>6</v>
      </c>
      <c r="I30" t="str">
        <f t="shared" si="3"/>
        <v>+/-</v>
      </c>
      <c r="J30" t="str">
        <f t="shared" si="4"/>
        <v>0.3</v>
      </c>
      <c r="K30" s="1">
        <f t="shared" si="5"/>
        <v>0.18237082066869301</v>
      </c>
      <c r="L30" s="1">
        <f t="shared" si="6"/>
        <v>-13.600000000000001</v>
      </c>
      <c r="M30" s="1">
        <f t="shared" si="7"/>
        <v>0.19223572402239389</v>
      </c>
      <c r="N30" s="1">
        <f t="shared" si="8"/>
        <v>-70.746475813286992</v>
      </c>
      <c r="O30" t="s">
        <v>76</v>
      </c>
    </row>
    <row r="31" spans="1:15" x14ac:dyDescent="0.35">
      <c r="A31" s="12">
        <v>21</v>
      </c>
      <c r="B31" s="11" t="s">
        <v>54</v>
      </c>
      <c r="C31" s="10">
        <v>74.400000000000006</v>
      </c>
      <c r="D31" s="9" t="s">
        <v>33</v>
      </c>
      <c r="E31" s="8" t="str">
        <f t="shared" si="0"/>
        <v>Significantly Different</v>
      </c>
      <c r="G31">
        <f t="shared" si="1"/>
        <v>74.400000000000006</v>
      </c>
      <c r="H31">
        <f t="shared" si="2"/>
        <v>6</v>
      </c>
      <c r="I31" t="str">
        <f t="shared" si="3"/>
        <v>+/-</v>
      </c>
      <c r="J31" t="str">
        <f t="shared" si="4"/>
        <v>0.1</v>
      </c>
      <c r="K31" s="1">
        <f t="shared" si="5"/>
        <v>6.0790273556231005E-2</v>
      </c>
      <c r="L31" s="1">
        <f t="shared" si="6"/>
        <v>-13.500000000000007</v>
      </c>
      <c r="M31" s="1">
        <f t="shared" si="7"/>
        <v>8.5970429323592404E-2</v>
      </c>
      <c r="N31" s="1">
        <f t="shared" si="8"/>
        <v>-157.03073843200264</v>
      </c>
      <c r="O31" t="s">
        <v>41</v>
      </c>
    </row>
    <row r="32" spans="1:15" x14ac:dyDescent="0.35">
      <c r="A32" s="12">
        <v>22</v>
      </c>
      <c r="B32" s="11" t="s">
        <v>75</v>
      </c>
      <c r="C32" s="10">
        <v>74</v>
      </c>
      <c r="D32" s="9" t="s">
        <v>33</v>
      </c>
      <c r="E32" s="8" t="str">
        <f t="shared" si="0"/>
        <v>Significantly Different</v>
      </c>
      <c r="G32">
        <f t="shared" si="1"/>
        <v>74</v>
      </c>
      <c r="H32">
        <f t="shared" si="2"/>
        <v>6</v>
      </c>
      <c r="I32" t="str">
        <f t="shared" si="3"/>
        <v>+/-</v>
      </c>
      <c r="J32" t="str">
        <f t="shared" si="4"/>
        <v>0.1</v>
      </c>
      <c r="K32" s="1">
        <f t="shared" si="5"/>
        <v>6.0790273556231005E-2</v>
      </c>
      <c r="L32" s="1">
        <f t="shared" si="6"/>
        <v>-13.100000000000001</v>
      </c>
      <c r="M32" s="1">
        <f t="shared" si="7"/>
        <v>8.5970429323592404E-2</v>
      </c>
      <c r="N32" s="1">
        <f t="shared" si="8"/>
        <v>-152.37797581179507</v>
      </c>
      <c r="O32" t="s">
        <v>70</v>
      </c>
    </row>
    <row r="33" spans="1:15" x14ac:dyDescent="0.35">
      <c r="A33" s="12">
        <v>23</v>
      </c>
      <c r="B33" s="11" t="s">
        <v>46</v>
      </c>
      <c r="C33" s="10">
        <v>73</v>
      </c>
      <c r="D33" s="9" t="s">
        <v>38</v>
      </c>
      <c r="E33" s="8" t="str">
        <f t="shared" si="0"/>
        <v>Significantly Different</v>
      </c>
      <c r="G33">
        <f t="shared" si="1"/>
        <v>73</v>
      </c>
      <c r="H33">
        <f t="shared" si="2"/>
        <v>6</v>
      </c>
      <c r="I33" t="str">
        <f t="shared" si="3"/>
        <v>+/-</v>
      </c>
      <c r="J33" t="str">
        <f t="shared" si="4"/>
        <v>0.2</v>
      </c>
      <c r="K33" s="1">
        <f t="shared" si="5"/>
        <v>0.12158054711246201</v>
      </c>
      <c r="L33" s="1">
        <f t="shared" si="6"/>
        <v>-12.100000000000001</v>
      </c>
      <c r="M33" s="1">
        <f t="shared" si="7"/>
        <v>0.1359311840425404</v>
      </c>
      <c r="N33" s="1">
        <f t="shared" si="8"/>
        <v>-89.015630116289145</v>
      </c>
      <c r="O33" t="s">
        <v>75</v>
      </c>
    </row>
    <row r="34" spans="1:15" x14ac:dyDescent="0.35">
      <c r="A34" s="12">
        <v>24</v>
      </c>
      <c r="B34" s="11" t="s">
        <v>52</v>
      </c>
      <c r="C34" s="10">
        <v>70.5</v>
      </c>
      <c r="D34" s="9" t="s">
        <v>25</v>
      </c>
      <c r="E34" s="8" t="str">
        <f t="shared" si="0"/>
        <v>Significantly Different</v>
      </c>
      <c r="G34">
        <f t="shared" si="1"/>
        <v>70.5</v>
      </c>
      <c r="H34">
        <f t="shared" si="2"/>
        <v>6</v>
      </c>
      <c r="I34" t="str">
        <f t="shared" si="3"/>
        <v>+/-</v>
      </c>
      <c r="J34" t="str">
        <f t="shared" si="4"/>
        <v>0.7</v>
      </c>
      <c r="K34" s="1">
        <f t="shared" si="5"/>
        <v>0.42553191489361697</v>
      </c>
      <c r="L34" s="1">
        <f t="shared" si="6"/>
        <v>-9.6000000000000014</v>
      </c>
      <c r="M34" s="1">
        <f t="shared" si="7"/>
        <v>0.42985214661796195</v>
      </c>
      <c r="N34" s="1">
        <f t="shared" si="8"/>
        <v>-22.333260576995922</v>
      </c>
      <c r="O34" t="s">
        <v>74</v>
      </c>
    </row>
    <row r="35" spans="1:15" x14ac:dyDescent="0.35">
      <c r="A35" s="12">
        <v>25</v>
      </c>
      <c r="B35" s="11" t="s">
        <v>73</v>
      </c>
      <c r="C35" s="10">
        <v>70.3</v>
      </c>
      <c r="D35" s="9" t="s">
        <v>27</v>
      </c>
      <c r="E35" s="8" t="str">
        <f t="shared" si="0"/>
        <v>Significantly Different</v>
      </c>
      <c r="G35">
        <f t="shared" si="1"/>
        <v>70.3</v>
      </c>
      <c r="H35">
        <f t="shared" si="2"/>
        <v>6</v>
      </c>
      <c r="I35" t="str">
        <f t="shared" si="3"/>
        <v>+/-</v>
      </c>
      <c r="J35" t="str">
        <f t="shared" si="4"/>
        <v>0.3</v>
      </c>
      <c r="K35" s="1">
        <f t="shared" si="5"/>
        <v>0.18237082066869301</v>
      </c>
      <c r="L35" s="1">
        <f t="shared" si="6"/>
        <v>-9.3999999999999986</v>
      </c>
      <c r="M35" s="1">
        <f t="shared" si="7"/>
        <v>0.19223572402239389</v>
      </c>
      <c r="N35" s="1">
        <f t="shared" si="8"/>
        <v>-48.89829945918364</v>
      </c>
      <c r="O35" t="s">
        <v>51</v>
      </c>
    </row>
    <row r="36" spans="1:15" x14ac:dyDescent="0.35">
      <c r="A36" s="12">
        <v>26</v>
      </c>
      <c r="B36" s="11" t="s">
        <v>72</v>
      </c>
      <c r="C36" s="10">
        <v>69.099999999999994</v>
      </c>
      <c r="D36" s="9" t="s">
        <v>43</v>
      </c>
      <c r="E36" s="8" t="str">
        <f t="shared" si="0"/>
        <v>Significantly Different</v>
      </c>
      <c r="G36">
        <f t="shared" si="1"/>
        <v>69.099999999999994</v>
      </c>
      <c r="H36">
        <f t="shared" si="2"/>
        <v>6</v>
      </c>
      <c r="I36" t="str">
        <f t="shared" si="3"/>
        <v>+/-</v>
      </c>
      <c r="J36" t="str">
        <f t="shared" si="4"/>
        <v>0.4</v>
      </c>
      <c r="K36" s="1">
        <f t="shared" si="5"/>
        <v>0.24316109422492402</v>
      </c>
      <c r="L36" s="1">
        <f t="shared" si="6"/>
        <v>-8.1999999999999957</v>
      </c>
      <c r="M36" s="1">
        <f t="shared" si="7"/>
        <v>0.25064471888253259</v>
      </c>
      <c r="N36" s="1">
        <f t="shared" si="8"/>
        <v>-32.71563046115093</v>
      </c>
      <c r="O36" t="s">
        <v>71</v>
      </c>
    </row>
    <row r="37" spans="1:15" x14ac:dyDescent="0.35">
      <c r="A37" s="12">
        <v>27</v>
      </c>
      <c r="B37" s="11" t="s">
        <v>70</v>
      </c>
      <c r="C37" s="10">
        <v>68.8</v>
      </c>
      <c r="D37" s="9" t="s">
        <v>38</v>
      </c>
      <c r="E37" s="8" t="str">
        <f t="shared" si="0"/>
        <v>Significantly Different</v>
      </c>
      <c r="G37">
        <f t="shared" si="1"/>
        <v>68.8</v>
      </c>
      <c r="H37">
        <f t="shared" si="2"/>
        <v>6</v>
      </c>
      <c r="I37" t="str">
        <f t="shared" si="3"/>
        <v>+/-</v>
      </c>
      <c r="J37" t="str">
        <f t="shared" si="4"/>
        <v>0.2</v>
      </c>
      <c r="K37" s="1">
        <f t="shared" si="5"/>
        <v>0.12158054711246201</v>
      </c>
      <c r="L37" s="1">
        <f t="shared" si="6"/>
        <v>-7.8999999999999986</v>
      </c>
      <c r="M37" s="1">
        <f t="shared" si="7"/>
        <v>0.1359311840425404</v>
      </c>
      <c r="N37" s="1">
        <f t="shared" si="8"/>
        <v>-58.117642803197029</v>
      </c>
      <c r="O37" t="s">
        <v>69</v>
      </c>
    </row>
    <row r="38" spans="1:15" x14ac:dyDescent="0.35">
      <c r="A38" s="12">
        <v>28</v>
      </c>
      <c r="B38" s="11" t="s">
        <v>35</v>
      </c>
      <c r="C38" s="10">
        <v>65.900000000000006</v>
      </c>
      <c r="D38" s="9" t="s">
        <v>38</v>
      </c>
      <c r="E38" s="8" t="str">
        <f t="shared" si="0"/>
        <v>Significantly Different</v>
      </c>
      <c r="G38">
        <f t="shared" si="1"/>
        <v>65.900000000000006</v>
      </c>
      <c r="H38">
        <f t="shared" si="2"/>
        <v>6</v>
      </c>
      <c r="I38" t="str">
        <f t="shared" si="3"/>
        <v>+/-</v>
      </c>
      <c r="J38" t="str">
        <f t="shared" si="4"/>
        <v>0.2</v>
      </c>
      <c r="K38" s="1">
        <f t="shared" si="5"/>
        <v>0.12158054711246201</v>
      </c>
      <c r="L38" s="1">
        <f t="shared" si="6"/>
        <v>-5.0000000000000071</v>
      </c>
      <c r="M38" s="1">
        <f t="shared" si="7"/>
        <v>0.1359311840425404</v>
      </c>
      <c r="N38" s="1">
        <f t="shared" si="8"/>
        <v>-36.783318229871597</v>
      </c>
      <c r="O38" t="s">
        <v>68</v>
      </c>
    </row>
    <row r="39" spans="1:15" x14ac:dyDescent="0.35">
      <c r="A39" s="12">
        <v>29</v>
      </c>
      <c r="B39" s="11" t="s">
        <v>58</v>
      </c>
      <c r="C39" s="10">
        <v>65.2</v>
      </c>
      <c r="D39" s="9" t="s">
        <v>38</v>
      </c>
      <c r="E39" s="8" t="str">
        <f t="shared" si="0"/>
        <v>Significantly Different</v>
      </c>
      <c r="G39">
        <f t="shared" si="1"/>
        <v>65.2</v>
      </c>
      <c r="H39">
        <f t="shared" si="2"/>
        <v>6</v>
      </c>
      <c r="I39" t="str">
        <f t="shared" si="3"/>
        <v>+/-</v>
      </c>
      <c r="J39" t="str">
        <f t="shared" si="4"/>
        <v>0.2</v>
      </c>
      <c r="K39" s="1">
        <f t="shared" si="5"/>
        <v>0.12158054711246201</v>
      </c>
      <c r="L39" s="1">
        <f t="shared" si="6"/>
        <v>-4.3000000000000043</v>
      </c>
      <c r="M39" s="1">
        <f t="shared" si="7"/>
        <v>0.1359311840425404</v>
      </c>
      <c r="N39" s="1">
        <f t="shared" si="8"/>
        <v>-31.633653677689558</v>
      </c>
      <c r="O39" t="s">
        <v>44</v>
      </c>
    </row>
    <row r="40" spans="1:15" x14ac:dyDescent="0.35">
      <c r="A40" s="12">
        <v>30</v>
      </c>
      <c r="B40" s="11" t="s">
        <v>67</v>
      </c>
      <c r="C40" s="10">
        <v>65.099999999999994</v>
      </c>
      <c r="D40" s="9" t="s">
        <v>33</v>
      </c>
      <c r="E40" s="8" t="str">
        <f t="shared" si="0"/>
        <v>Significantly Different</v>
      </c>
      <c r="G40">
        <f t="shared" si="1"/>
        <v>65.099999999999994</v>
      </c>
      <c r="H40">
        <f t="shared" si="2"/>
        <v>6</v>
      </c>
      <c r="I40" t="str">
        <f t="shared" si="3"/>
        <v>+/-</v>
      </c>
      <c r="J40" t="str">
        <f t="shared" si="4"/>
        <v>0.1</v>
      </c>
      <c r="K40" s="1">
        <f t="shared" si="5"/>
        <v>6.0790273556231005E-2</v>
      </c>
      <c r="L40" s="1">
        <f t="shared" si="6"/>
        <v>-4.1999999999999957</v>
      </c>
      <c r="M40" s="1">
        <f t="shared" si="7"/>
        <v>8.5970429323592404E-2</v>
      </c>
      <c r="N40" s="1">
        <f t="shared" si="8"/>
        <v>-48.854007512178519</v>
      </c>
      <c r="O40" t="s">
        <v>66</v>
      </c>
    </row>
    <row r="41" spans="1:15" x14ac:dyDescent="0.35">
      <c r="A41" s="12">
        <v>31</v>
      </c>
      <c r="B41" s="11" t="s">
        <v>65</v>
      </c>
      <c r="C41" s="10">
        <v>65</v>
      </c>
      <c r="D41" s="9" t="s">
        <v>27</v>
      </c>
      <c r="E41" s="8" t="str">
        <f t="shared" si="0"/>
        <v>Significantly Different</v>
      </c>
      <c r="G41">
        <f t="shared" si="1"/>
        <v>65</v>
      </c>
      <c r="H41">
        <f t="shared" si="2"/>
        <v>6</v>
      </c>
      <c r="I41" t="str">
        <f t="shared" si="3"/>
        <v>+/-</v>
      </c>
      <c r="J41" t="str">
        <f t="shared" si="4"/>
        <v>0.3</v>
      </c>
      <c r="K41" s="1">
        <f t="shared" si="5"/>
        <v>0.18237082066869301</v>
      </c>
      <c r="L41" s="1">
        <f t="shared" si="6"/>
        <v>-4.1000000000000014</v>
      </c>
      <c r="M41" s="1">
        <f t="shared" si="7"/>
        <v>0.19223572402239389</v>
      </c>
      <c r="N41" s="1">
        <f t="shared" si="8"/>
        <v>-21.327981679005642</v>
      </c>
      <c r="O41" t="s">
        <v>47</v>
      </c>
    </row>
    <row r="42" spans="1:15" x14ac:dyDescent="0.35">
      <c r="A42" s="12">
        <v>32</v>
      </c>
      <c r="B42" s="11" t="s">
        <v>50</v>
      </c>
      <c r="C42" s="10">
        <v>63.6</v>
      </c>
      <c r="D42" s="9" t="s">
        <v>38</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63.6</v>
      </c>
      <c r="H42">
        <f t="shared" ref="H42:H62" si="11">LEN(TRIM(D42))</f>
        <v>6</v>
      </c>
      <c r="I42" t="str">
        <f t="shared" ref="I42:I73" si="12">IF(H42&gt;=3,MID(TRIM(D42),1,3),"NO")</f>
        <v>+/-</v>
      </c>
      <c r="J42" t="str">
        <f t="shared" ref="J42:J73" si="13">IF(TRIM(I42)="+/-",MID(TRIM(D42),4,H42-3),D42)</f>
        <v>0.2</v>
      </c>
      <c r="K42" s="1">
        <f t="shared" ref="K42:K73" si="14">IF(TRIM(J42)="*****",0,IF(ISERROR(VALUE(J42)),"NA",VALUE(J42/$I$4)))</f>
        <v>0.12158054711246201</v>
      </c>
      <c r="L42" s="1">
        <f t="shared" ref="L42:L62" si="15">IF(AND(ISNUMBER(G42),ISNUMBER($I$6)),$I$6-G42,"N/A")</f>
        <v>-2.7000000000000028</v>
      </c>
      <c r="M42" s="1">
        <f t="shared" ref="M42:M62" si="16">IF(AND(ISNUMBER(K42),ISNUMBER($I$7)),SQRT(K42^2+($I$7)^2),"N/A")</f>
        <v>0.1359311840425404</v>
      </c>
      <c r="N42" s="1">
        <f t="shared" ref="N42:N73" si="17">IF(AND(ISNUMBER(L42),ISNUMBER(M42),M42&lt;&gt;0),L42/M42,"NA")</f>
        <v>-19.862991844130654</v>
      </c>
      <c r="O42" t="s">
        <v>36</v>
      </c>
    </row>
    <row r="43" spans="1:15" x14ac:dyDescent="0.35">
      <c r="A43" s="12">
        <v>33</v>
      </c>
      <c r="B43" s="11" t="s">
        <v>63</v>
      </c>
      <c r="C43" s="10">
        <v>62.2</v>
      </c>
      <c r="D43" s="9" t="s">
        <v>33</v>
      </c>
      <c r="E43" s="8" t="str">
        <f t="shared" si="9"/>
        <v>Significantly Different</v>
      </c>
      <c r="G43">
        <f t="shared" si="10"/>
        <v>62.2</v>
      </c>
      <c r="H43">
        <f t="shared" si="11"/>
        <v>6</v>
      </c>
      <c r="I43" t="str">
        <f t="shared" si="12"/>
        <v>+/-</v>
      </c>
      <c r="J43" t="str">
        <f t="shared" si="13"/>
        <v>0.1</v>
      </c>
      <c r="K43" s="1">
        <f t="shared" si="14"/>
        <v>6.0790273556231005E-2</v>
      </c>
      <c r="L43" s="1">
        <f t="shared" si="15"/>
        <v>-1.3000000000000043</v>
      </c>
      <c r="M43" s="1">
        <f t="shared" si="16"/>
        <v>8.5970429323592404E-2</v>
      </c>
      <c r="N43" s="1">
        <f t="shared" si="17"/>
        <v>-15.121478515674369</v>
      </c>
      <c r="O43" t="s">
        <v>49</v>
      </c>
    </row>
    <row r="44" spans="1:15" x14ac:dyDescent="0.35">
      <c r="A44" s="12">
        <v>34</v>
      </c>
      <c r="B44" s="11" t="s">
        <v>64</v>
      </c>
      <c r="C44" s="10">
        <v>61.1</v>
      </c>
      <c r="D44" s="9" t="s">
        <v>38</v>
      </c>
      <c r="E44" s="8" t="str">
        <f t="shared" si="9"/>
        <v>Not Significantly Different</v>
      </c>
      <c r="G44">
        <f t="shared" si="10"/>
        <v>61.1</v>
      </c>
      <c r="H44">
        <f t="shared" si="11"/>
        <v>6</v>
      </c>
      <c r="I44" t="str">
        <f t="shared" si="12"/>
        <v>+/-</v>
      </c>
      <c r="J44" t="str">
        <f t="shared" si="13"/>
        <v>0.2</v>
      </c>
      <c r="K44" s="1">
        <f t="shared" si="14"/>
        <v>0.12158054711246201</v>
      </c>
      <c r="L44" s="1">
        <f t="shared" si="15"/>
        <v>-0.20000000000000284</v>
      </c>
      <c r="M44" s="1">
        <f t="shared" si="16"/>
        <v>0.1359311840425404</v>
      </c>
      <c r="N44" s="1">
        <f t="shared" si="17"/>
        <v>-1.4713327291948826</v>
      </c>
      <c r="O44" t="s">
        <v>63</v>
      </c>
    </row>
    <row r="45" spans="1:15" x14ac:dyDescent="0.35">
      <c r="A45" s="12">
        <v>35</v>
      </c>
      <c r="B45" s="11" t="s">
        <v>37</v>
      </c>
      <c r="C45" s="10">
        <v>60.2</v>
      </c>
      <c r="D45" s="9" t="s">
        <v>38</v>
      </c>
      <c r="E45" s="8" t="str">
        <f t="shared" si="9"/>
        <v>Significantly Different</v>
      </c>
      <c r="G45">
        <f t="shared" si="10"/>
        <v>60.2</v>
      </c>
      <c r="H45">
        <f t="shared" si="11"/>
        <v>6</v>
      </c>
      <c r="I45" t="str">
        <f t="shared" si="12"/>
        <v>+/-</v>
      </c>
      <c r="J45" t="str">
        <f t="shared" si="13"/>
        <v>0.2</v>
      </c>
      <c r="K45" s="1">
        <f t="shared" si="14"/>
        <v>0.12158054711246201</v>
      </c>
      <c r="L45" s="1">
        <f t="shared" si="15"/>
        <v>0.69999999999999574</v>
      </c>
      <c r="M45" s="1">
        <f t="shared" si="16"/>
        <v>0.1359311840425404</v>
      </c>
      <c r="N45" s="1">
        <f t="shared" si="17"/>
        <v>5.149664552181985</v>
      </c>
      <c r="O45" t="s">
        <v>62</v>
      </c>
    </row>
    <row r="46" spans="1:15" x14ac:dyDescent="0.35">
      <c r="A46" s="12">
        <v>36</v>
      </c>
      <c r="B46" s="11" t="s">
        <v>61</v>
      </c>
      <c r="C46" s="10">
        <v>59.9</v>
      </c>
      <c r="D46" s="9" t="s">
        <v>43</v>
      </c>
      <c r="E46" s="8" t="str">
        <f t="shared" si="9"/>
        <v>Significantly Different</v>
      </c>
      <c r="G46">
        <f t="shared" si="10"/>
        <v>59.9</v>
      </c>
      <c r="H46">
        <f t="shared" si="11"/>
        <v>6</v>
      </c>
      <c r="I46" t="str">
        <f t="shared" si="12"/>
        <v>+/-</v>
      </c>
      <c r="J46" t="str">
        <f t="shared" si="13"/>
        <v>0.4</v>
      </c>
      <c r="K46" s="1">
        <f t="shared" si="14"/>
        <v>0.24316109422492402</v>
      </c>
      <c r="L46" s="1">
        <f t="shared" si="15"/>
        <v>1</v>
      </c>
      <c r="M46" s="1">
        <f t="shared" si="16"/>
        <v>0.25064471888253259</v>
      </c>
      <c r="N46" s="1">
        <f t="shared" si="17"/>
        <v>3.9897110318476767</v>
      </c>
      <c r="O46" t="s">
        <v>60</v>
      </c>
    </row>
    <row r="47" spans="1:15" x14ac:dyDescent="0.35">
      <c r="A47" s="12">
        <v>37</v>
      </c>
      <c r="B47" s="11" t="s">
        <v>59</v>
      </c>
      <c r="C47" s="10">
        <v>59.6</v>
      </c>
      <c r="D47" s="9" t="s">
        <v>43</v>
      </c>
      <c r="E47" s="8" t="str">
        <f t="shared" si="9"/>
        <v>Significantly Different</v>
      </c>
      <c r="G47">
        <f t="shared" si="10"/>
        <v>59.6</v>
      </c>
      <c r="H47">
        <f t="shared" si="11"/>
        <v>6</v>
      </c>
      <c r="I47" t="str">
        <f t="shared" si="12"/>
        <v>+/-</v>
      </c>
      <c r="J47" t="str">
        <f t="shared" si="13"/>
        <v>0.4</v>
      </c>
      <c r="K47" s="1">
        <f t="shared" si="14"/>
        <v>0.24316109422492402</v>
      </c>
      <c r="L47" s="1">
        <f t="shared" si="15"/>
        <v>1.2999999999999972</v>
      </c>
      <c r="M47" s="1">
        <f t="shared" si="16"/>
        <v>0.25064471888253259</v>
      </c>
      <c r="N47" s="1">
        <f t="shared" si="17"/>
        <v>5.1866243414019682</v>
      </c>
      <c r="O47" t="s">
        <v>58</v>
      </c>
    </row>
    <row r="48" spans="1:15" x14ac:dyDescent="0.35">
      <c r="A48" s="12">
        <v>38</v>
      </c>
      <c r="B48" s="11" t="s">
        <v>57</v>
      </c>
      <c r="C48" s="10">
        <v>57.8</v>
      </c>
      <c r="D48" s="9" t="s">
        <v>27</v>
      </c>
      <c r="E48" s="8" t="str">
        <f t="shared" si="9"/>
        <v>Significantly Different</v>
      </c>
      <c r="G48">
        <f t="shared" si="10"/>
        <v>57.8</v>
      </c>
      <c r="H48">
        <f t="shared" si="11"/>
        <v>6</v>
      </c>
      <c r="I48" t="str">
        <f t="shared" si="12"/>
        <v>+/-</v>
      </c>
      <c r="J48" t="str">
        <f t="shared" si="13"/>
        <v>0.3</v>
      </c>
      <c r="K48" s="1">
        <f t="shared" si="14"/>
        <v>0.18237082066869301</v>
      </c>
      <c r="L48" s="1">
        <f t="shared" si="15"/>
        <v>3.1000000000000014</v>
      </c>
      <c r="M48" s="1">
        <f t="shared" si="16"/>
        <v>0.19223572402239389</v>
      </c>
      <c r="N48" s="1">
        <f t="shared" si="17"/>
        <v>16.126034928028655</v>
      </c>
      <c r="O48" t="s">
        <v>56</v>
      </c>
    </row>
    <row r="49" spans="1:15" x14ac:dyDescent="0.35">
      <c r="A49" s="12">
        <v>39</v>
      </c>
      <c r="B49" s="11" t="s">
        <v>55</v>
      </c>
      <c r="C49" s="10">
        <v>57.6</v>
      </c>
      <c r="D49" s="9" t="s">
        <v>38</v>
      </c>
      <c r="E49" s="8" t="str">
        <f t="shared" si="9"/>
        <v>Significantly Different</v>
      </c>
      <c r="G49">
        <f t="shared" si="10"/>
        <v>57.6</v>
      </c>
      <c r="H49">
        <f t="shared" si="11"/>
        <v>6</v>
      </c>
      <c r="I49" t="str">
        <f t="shared" si="12"/>
        <v>+/-</v>
      </c>
      <c r="J49" t="str">
        <f t="shared" si="13"/>
        <v>0.2</v>
      </c>
      <c r="K49" s="1">
        <f t="shared" si="14"/>
        <v>0.12158054711246201</v>
      </c>
      <c r="L49" s="1">
        <f t="shared" si="15"/>
        <v>3.2999999999999972</v>
      </c>
      <c r="M49" s="1">
        <f t="shared" si="16"/>
        <v>0.1359311840425404</v>
      </c>
      <c r="N49" s="1">
        <f t="shared" si="17"/>
        <v>24.276990031715197</v>
      </c>
      <c r="O49" t="s">
        <v>54</v>
      </c>
    </row>
    <row r="50" spans="1:15" x14ac:dyDescent="0.35">
      <c r="A50" s="12">
        <v>40</v>
      </c>
      <c r="B50" s="11" t="s">
        <v>53</v>
      </c>
      <c r="C50" s="10">
        <v>55.9</v>
      </c>
      <c r="D50" s="9" t="s">
        <v>38</v>
      </c>
      <c r="E50" s="8" t="str">
        <f t="shared" si="9"/>
        <v>Significantly Different</v>
      </c>
      <c r="G50">
        <f t="shared" si="10"/>
        <v>55.9</v>
      </c>
      <c r="H50">
        <f t="shared" si="11"/>
        <v>6</v>
      </c>
      <c r="I50" t="str">
        <f t="shared" si="12"/>
        <v>+/-</v>
      </c>
      <c r="J50" t="str">
        <f t="shared" si="13"/>
        <v>0.2</v>
      </c>
      <c r="K50" s="1">
        <f t="shared" si="14"/>
        <v>0.12158054711246201</v>
      </c>
      <c r="L50" s="1">
        <f t="shared" si="15"/>
        <v>5</v>
      </c>
      <c r="M50" s="1">
        <f t="shared" si="16"/>
        <v>0.1359311840425404</v>
      </c>
      <c r="N50" s="1">
        <f t="shared" si="17"/>
        <v>36.78331822987154</v>
      </c>
      <c r="O50" t="s">
        <v>52</v>
      </c>
    </row>
    <row r="51" spans="1:15" x14ac:dyDescent="0.35">
      <c r="A51" s="12">
        <v>41</v>
      </c>
      <c r="B51" s="11" t="s">
        <v>51</v>
      </c>
      <c r="C51" s="10">
        <v>55.7</v>
      </c>
      <c r="D51" s="9" t="s">
        <v>38</v>
      </c>
      <c r="E51" s="8" t="str">
        <f t="shared" si="9"/>
        <v>Significantly Different</v>
      </c>
      <c r="G51">
        <f t="shared" si="10"/>
        <v>55.7</v>
      </c>
      <c r="H51">
        <f t="shared" si="11"/>
        <v>6</v>
      </c>
      <c r="I51" t="str">
        <f t="shared" si="12"/>
        <v>+/-</v>
      </c>
      <c r="J51" t="str">
        <f t="shared" si="13"/>
        <v>0.2</v>
      </c>
      <c r="K51" s="1">
        <f t="shared" si="14"/>
        <v>0.12158054711246201</v>
      </c>
      <c r="L51" s="1">
        <f t="shared" si="15"/>
        <v>5.1999999999999957</v>
      </c>
      <c r="M51" s="1">
        <f t="shared" si="16"/>
        <v>0.1359311840425404</v>
      </c>
      <c r="N51" s="1">
        <f t="shared" si="17"/>
        <v>38.254650959066375</v>
      </c>
      <c r="O51" t="s">
        <v>50</v>
      </c>
    </row>
    <row r="52" spans="1:15" x14ac:dyDescent="0.35">
      <c r="A52" s="12">
        <v>42</v>
      </c>
      <c r="B52" s="11" t="s">
        <v>49</v>
      </c>
      <c r="C52" s="10">
        <v>55.2</v>
      </c>
      <c r="D52" s="9" t="s">
        <v>33</v>
      </c>
      <c r="E52" s="8" t="str">
        <f t="shared" si="9"/>
        <v>Significantly Different</v>
      </c>
      <c r="G52">
        <f t="shared" si="10"/>
        <v>55.2</v>
      </c>
      <c r="H52">
        <f t="shared" si="11"/>
        <v>6</v>
      </c>
      <c r="I52" t="str">
        <f t="shared" si="12"/>
        <v>+/-</v>
      </c>
      <c r="J52" t="str">
        <f t="shared" si="13"/>
        <v>0.1</v>
      </c>
      <c r="K52" s="1">
        <f t="shared" si="14"/>
        <v>6.0790273556231005E-2</v>
      </c>
      <c r="L52" s="1">
        <f t="shared" si="15"/>
        <v>5.6999999999999957</v>
      </c>
      <c r="M52" s="1">
        <f t="shared" si="16"/>
        <v>8.5970429323592404E-2</v>
      </c>
      <c r="N52" s="1">
        <f t="shared" si="17"/>
        <v>66.30186733795658</v>
      </c>
      <c r="O52" t="s">
        <v>48</v>
      </c>
    </row>
    <row r="53" spans="1:15" x14ac:dyDescent="0.35">
      <c r="A53" s="12">
        <v>43</v>
      </c>
      <c r="B53" s="11" t="s">
        <v>47</v>
      </c>
      <c r="C53" s="10">
        <v>54.1</v>
      </c>
      <c r="D53" s="9" t="s">
        <v>38</v>
      </c>
      <c r="E53" s="8" t="str">
        <f t="shared" si="9"/>
        <v>Significantly Different</v>
      </c>
      <c r="G53">
        <f t="shared" si="10"/>
        <v>54.1</v>
      </c>
      <c r="H53">
        <f t="shared" si="11"/>
        <v>6</v>
      </c>
      <c r="I53" t="str">
        <f t="shared" si="12"/>
        <v>+/-</v>
      </c>
      <c r="J53" t="str">
        <f t="shared" si="13"/>
        <v>0.2</v>
      </c>
      <c r="K53" s="1">
        <f t="shared" si="14"/>
        <v>0.12158054711246201</v>
      </c>
      <c r="L53" s="1">
        <f t="shared" si="15"/>
        <v>6.7999999999999972</v>
      </c>
      <c r="M53" s="1">
        <f t="shared" si="16"/>
        <v>0.1359311840425404</v>
      </c>
      <c r="N53" s="1">
        <f t="shared" si="17"/>
        <v>50.025312792625279</v>
      </c>
      <c r="O53" t="s">
        <v>46</v>
      </c>
    </row>
    <row r="54" spans="1:15" x14ac:dyDescent="0.35">
      <c r="A54" s="12">
        <v>44</v>
      </c>
      <c r="B54" s="11" t="s">
        <v>45</v>
      </c>
      <c r="C54" s="10">
        <v>51.3</v>
      </c>
      <c r="D54" s="9" t="s">
        <v>33</v>
      </c>
      <c r="E54" s="8" t="str">
        <f t="shared" si="9"/>
        <v>Significantly Different</v>
      </c>
      <c r="G54">
        <f t="shared" si="10"/>
        <v>51.3</v>
      </c>
      <c r="H54">
        <f t="shared" si="11"/>
        <v>6</v>
      </c>
      <c r="I54" t="str">
        <f t="shared" si="12"/>
        <v>+/-</v>
      </c>
      <c r="J54" t="str">
        <f t="shared" si="13"/>
        <v>0.1</v>
      </c>
      <c r="K54" s="1">
        <f t="shared" si="14"/>
        <v>6.0790273556231005E-2</v>
      </c>
      <c r="L54" s="1">
        <f t="shared" si="15"/>
        <v>9.6000000000000014</v>
      </c>
      <c r="M54" s="1">
        <f t="shared" si="16"/>
        <v>8.5970429323592404E-2</v>
      </c>
      <c r="N54" s="1">
        <f t="shared" si="17"/>
        <v>111.6663028849796</v>
      </c>
      <c r="O54" t="s">
        <v>39</v>
      </c>
    </row>
    <row r="55" spans="1:15" x14ac:dyDescent="0.35">
      <c r="A55" s="12">
        <v>45</v>
      </c>
      <c r="B55" s="11" t="s">
        <v>44</v>
      </c>
      <c r="C55" s="10">
        <v>49.1</v>
      </c>
      <c r="D55" s="9" t="s">
        <v>43</v>
      </c>
      <c r="E55" s="8" t="str">
        <f t="shared" si="9"/>
        <v>Significantly Different</v>
      </c>
      <c r="G55">
        <f t="shared" si="10"/>
        <v>49.1</v>
      </c>
      <c r="H55">
        <f t="shared" si="11"/>
        <v>6</v>
      </c>
      <c r="I55" t="str">
        <f t="shared" si="12"/>
        <v>+/-</v>
      </c>
      <c r="J55" t="str">
        <f t="shared" si="13"/>
        <v>0.4</v>
      </c>
      <c r="K55" s="1">
        <f t="shared" si="14"/>
        <v>0.24316109422492402</v>
      </c>
      <c r="L55" s="1">
        <f t="shared" si="15"/>
        <v>11.799999999999997</v>
      </c>
      <c r="M55" s="1">
        <f t="shared" si="16"/>
        <v>0.25064471888253259</v>
      </c>
      <c r="N55" s="1">
        <f t="shared" si="17"/>
        <v>47.078590175802574</v>
      </c>
      <c r="O55" t="s">
        <v>42</v>
      </c>
    </row>
    <row r="56" spans="1:15" x14ac:dyDescent="0.35">
      <c r="A56" s="12">
        <v>46</v>
      </c>
      <c r="B56" s="11" t="s">
        <v>41</v>
      </c>
      <c r="C56" s="10">
        <v>48.4</v>
      </c>
      <c r="D56" s="9" t="s">
        <v>38</v>
      </c>
      <c r="E56" s="8" t="str">
        <f t="shared" si="9"/>
        <v>Significantly Different</v>
      </c>
      <c r="G56">
        <f t="shared" si="10"/>
        <v>48.4</v>
      </c>
      <c r="H56">
        <f t="shared" si="11"/>
        <v>6</v>
      </c>
      <c r="I56" t="str">
        <f t="shared" si="12"/>
        <v>+/-</v>
      </c>
      <c r="J56" t="str">
        <f t="shared" si="13"/>
        <v>0.2</v>
      </c>
      <c r="K56" s="1">
        <f t="shared" si="14"/>
        <v>0.12158054711246201</v>
      </c>
      <c r="L56" s="1">
        <f t="shared" si="15"/>
        <v>12.5</v>
      </c>
      <c r="M56" s="1">
        <f t="shared" si="16"/>
        <v>0.1359311840425404</v>
      </c>
      <c r="N56" s="1">
        <f t="shared" si="17"/>
        <v>91.958295574678857</v>
      </c>
      <c r="O56" t="s">
        <v>40</v>
      </c>
    </row>
    <row r="57" spans="1:15" x14ac:dyDescent="0.35">
      <c r="A57" s="12">
        <v>47</v>
      </c>
      <c r="B57" s="11" t="s">
        <v>39</v>
      </c>
      <c r="C57" s="10">
        <v>47.6</v>
      </c>
      <c r="D57" s="9" t="s">
        <v>38</v>
      </c>
      <c r="E57" s="8" t="str">
        <f t="shared" si="9"/>
        <v>Significantly Different</v>
      </c>
      <c r="G57">
        <f t="shared" si="10"/>
        <v>47.6</v>
      </c>
      <c r="H57">
        <f t="shared" si="11"/>
        <v>6</v>
      </c>
      <c r="I57" t="str">
        <f t="shared" si="12"/>
        <v>+/-</v>
      </c>
      <c r="J57" t="str">
        <f t="shared" si="13"/>
        <v>0.2</v>
      </c>
      <c r="K57" s="1">
        <f t="shared" si="14"/>
        <v>0.12158054711246201</v>
      </c>
      <c r="L57" s="1">
        <f t="shared" si="15"/>
        <v>13.299999999999997</v>
      </c>
      <c r="M57" s="1">
        <f t="shared" si="16"/>
        <v>0.1359311840425404</v>
      </c>
      <c r="N57" s="1">
        <f t="shared" si="17"/>
        <v>97.843626491458281</v>
      </c>
      <c r="O57" t="s">
        <v>37</v>
      </c>
    </row>
    <row r="58" spans="1:15" x14ac:dyDescent="0.35">
      <c r="A58" s="12">
        <v>48</v>
      </c>
      <c r="B58" s="11" t="s">
        <v>36</v>
      </c>
      <c r="C58" s="10">
        <v>46.4</v>
      </c>
      <c r="D58" s="9" t="s">
        <v>25</v>
      </c>
      <c r="E58" s="8" t="str">
        <f t="shared" si="9"/>
        <v>Significantly Different</v>
      </c>
      <c r="G58">
        <f t="shared" si="10"/>
        <v>46.4</v>
      </c>
      <c r="H58">
        <f t="shared" si="11"/>
        <v>6</v>
      </c>
      <c r="I58" t="str">
        <f t="shared" si="12"/>
        <v>+/-</v>
      </c>
      <c r="J58" t="str">
        <f t="shared" si="13"/>
        <v>0.7</v>
      </c>
      <c r="K58" s="1">
        <f t="shared" si="14"/>
        <v>0.42553191489361697</v>
      </c>
      <c r="L58" s="1">
        <f t="shared" si="15"/>
        <v>14.5</v>
      </c>
      <c r="M58" s="1">
        <f t="shared" si="16"/>
        <v>0.42985214661796195</v>
      </c>
      <c r="N58" s="1">
        <f t="shared" si="17"/>
        <v>33.732528996504257</v>
      </c>
      <c r="O58" t="s">
        <v>35</v>
      </c>
    </row>
    <row r="59" spans="1:15" x14ac:dyDescent="0.35">
      <c r="A59" s="12">
        <v>49</v>
      </c>
      <c r="B59" s="11" t="s">
        <v>34</v>
      </c>
      <c r="C59" s="10">
        <v>38.9</v>
      </c>
      <c r="D59" s="9" t="s">
        <v>33</v>
      </c>
      <c r="E59" s="8" t="str">
        <f t="shared" si="9"/>
        <v>Significantly Different</v>
      </c>
      <c r="G59">
        <f t="shared" si="10"/>
        <v>38.9</v>
      </c>
      <c r="H59">
        <f t="shared" si="11"/>
        <v>6</v>
      </c>
      <c r="I59" t="str">
        <f t="shared" si="12"/>
        <v>+/-</v>
      </c>
      <c r="J59" t="str">
        <f t="shared" si="13"/>
        <v>0.1</v>
      </c>
      <c r="K59" s="1">
        <f t="shared" si="14"/>
        <v>6.0790273556231005E-2</v>
      </c>
      <c r="L59" s="1">
        <f t="shared" si="15"/>
        <v>22</v>
      </c>
      <c r="M59" s="1">
        <f t="shared" si="16"/>
        <v>8.5970429323592404E-2</v>
      </c>
      <c r="N59" s="1">
        <f t="shared" si="17"/>
        <v>255.90194411141155</v>
      </c>
      <c r="O59" t="s">
        <v>32</v>
      </c>
    </row>
    <row r="60" spans="1:15" x14ac:dyDescent="0.35">
      <c r="A60" s="12">
        <v>50</v>
      </c>
      <c r="B60" s="11" t="s">
        <v>31</v>
      </c>
      <c r="C60" s="10">
        <v>38.4</v>
      </c>
      <c r="D60" s="9" t="s">
        <v>30</v>
      </c>
      <c r="E60" s="8" t="str">
        <f t="shared" si="9"/>
        <v>Significantly Different</v>
      </c>
      <c r="G60">
        <f t="shared" si="10"/>
        <v>38.4</v>
      </c>
      <c r="H60">
        <f t="shared" si="11"/>
        <v>6</v>
      </c>
      <c r="I60" t="str">
        <f t="shared" si="12"/>
        <v>+/-</v>
      </c>
      <c r="J60" t="str">
        <f t="shared" si="13"/>
        <v>0.5</v>
      </c>
      <c r="K60" s="1">
        <f t="shared" si="14"/>
        <v>0.303951367781155</v>
      </c>
      <c r="L60" s="1">
        <f t="shared" si="15"/>
        <v>22.5</v>
      </c>
      <c r="M60" s="1">
        <f t="shared" si="16"/>
        <v>0.30997079109986531</v>
      </c>
      <c r="N60" s="1">
        <f t="shared" si="17"/>
        <v>72.587484518020375</v>
      </c>
      <c r="O60" t="s">
        <v>29</v>
      </c>
    </row>
    <row r="61" spans="1:15" x14ac:dyDescent="0.35">
      <c r="A61" s="12">
        <v>51</v>
      </c>
      <c r="B61" s="11" t="s">
        <v>28</v>
      </c>
      <c r="C61" s="10">
        <v>22.2</v>
      </c>
      <c r="D61" s="9" t="s">
        <v>27</v>
      </c>
      <c r="E61" s="8" t="str">
        <f t="shared" si="9"/>
        <v>Significantly Different</v>
      </c>
      <c r="G61">
        <f t="shared" si="10"/>
        <v>22.2</v>
      </c>
      <c r="H61">
        <f t="shared" si="11"/>
        <v>6</v>
      </c>
      <c r="I61" t="str">
        <f t="shared" si="12"/>
        <v>+/-</v>
      </c>
      <c r="J61" t="str">
        <f t="shared" si="13"/>
        <v>0.3</v>
      </c>
      <c r="K61" s="1">
        <f t="shared" si="14"/>
        <v>0.18237082066869301</v>
      </c>
      <c r="L61" s="1">
        <f t="shared" si="15"/>
        <v>38.700000000000003</v>
      </c>
      <c r="M61" s="1">
        <f t="shared" si="16"/>
        <v>0.19223572402239389</v>
      </c>
      <c r="N61" s="1">
        <f t="shared" si="17"/>
        <v>201.31533926280929</v>
      </c>
      <c r="O61" t="s">
        <v>26</v>
      </c>
    </row>
    <row r="62" spans="1:15" ht="15" thickBot="1" x14ac:dyDescent="0.4">
      <c r="A62" s="7"/>
      <c r="B62" s="6" t="s">
        <v>24</v>
      </c>
      <c r="C62" s="5">
        <v>26.3</v>
      </c>
      <c r="D62" s="4" t="s">
        <v>25</v>
      </c>
      <c r="E62" s="3" t="str">
        <f t="shared" si="9"/>
        <v>Significantly Different</v>
      </c>
      <c r="G62">
        <f t="shared" si="10"/>
        <v>26.3</v>
      </c>
      <c r="H62">
        <f t="shared" si="11"/>
        <v>6</v>
      </c>
      <c r="I62" t="str">
        <f t="shared" si="12"/>
        <v>+/-</v>
      </c>
      <c r="J62" t="str">
        <f t="shared" si="13"/>
        <v>0.7</v>
      </c>
      <c r="K62" s="1">
        <f t="shared" si="14"/>
        <v>0.42553191489361697</v>
      </c>
      <c r="L62" s="1">
        <f t="shared" si="15"/>
        <v>34.599999999999994</v>
      </c>
      <c r="M62" s="1">
        <f t="shared" si="16"/>
        <v>0.42985214661796195</v>
      </c>
      <c r="N62" s="1">
        <f t="shared" si="17"/>
        <v>80.492793329589446</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444" priority="1" operator="equal">
      <formula>"OTHER ERROR"</formula>
    </cfRule>
    <cfRule type="cellIs" dxfId="443" priority="2" operator="equal">
      <formula>"Statistical Test not applicable"</formula>
    </cfRule>
    <cfRule type="cellIs" dxfId="442" priority="3" operator="equal">
      <formula>"Geography Selected"</formula>
    </cfRule>
  </conditionalFormatting>
  <conditionalFormatting sqref="E10:J62">
    <cfRule type="cellIs" dxfId="441" priority="4" operator="equal">
      <formula>"Not Significantly Different"</formula>
    </cfRule>
  </conditionalFormatting>
  <conditionalFormatting sqref="F10:J62">
    <cfRule type="cellIs" dxfId="44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1869FDA6-2374-40B5-BCEC-33E40BEA4474}">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39D5D7C7-D417-4D8C-B57A-20A2588B7029}"/>
    <hyperlink ref="A68" r:id="rId2" xr:uid="{13AE4CC1-A886-4202-875A-BC0910134051}"/>
    <hyperlink ref="A66" r:id="rId3" xr:uid="{242D2F6E-CE11-45BA-83B6-EBB8120E3B6C}"/>
    <hyperlink ref="A67" r:id="rId4" xr:uid="{54BEEFDF-4AA4-4787-98F2-4C2B87BFAB5D}"/>
  </hyperlinks>
  <pageMargins left="0.7" right="0.7" top="0.75" bottom="0.75" header="0.3" footer="0.3"/>
  <pageSetup orientation="portrait" r:id="rId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E70D3-F1C4-408A-A108-C34E6B97A5D2}">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224</v>
      </c>
    </row>
    <row r="2" spans="1:16" x14ac:dyDescent="0.35">
      <c r="A2" s="26" t="s">
        <v>106</v>
      </c>
      <c r="B2" t="s">
        <v>223</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31.7</v>
      </c>
      <c r="C6" t="s">
        <v>100</v>
      </c>
      <c r="H6" s="14" t="s">
        <v>99</v>
      </c>
      <c r="I6">
        <f>VLOOKUP($B$4,$B$9:$K$62,6,FALSE)</f>
        <v>31.7</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31.7</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31.7</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28</v>
      </c>
      <c r="C11" s="10">
        <v>40.5</v>
      </c>
      <c r="D11" s="13" t="s">
        <v>43</v>
      </c>
      <c r="E11" s="8" t="str">
        <f t="shared" si="0"/>
        <v>Significantly Different</v>
      </c>
      <c r="G11">
        <f t="shared" si="1"/>
        <v>40.5</v>
      </c>
      <c r="H11">
        <f t="shared" si="2"/>
        <v>6</v>
      </c>
      <c r="I11" t="str">
        <f t="shared" si="3"/>
        <v>+/-</v>
      </c>
      <c r="J11" t="str">
        <f t="shared" si="4"/>
        <v>0.4</v>
      </c>
      <c r="K11" s="1">
        <f t="shared" si="5"/>
        <v>0.24316109422492402</v>
      </c>
      <c r="L11" s="1">
        <f t="shared" si="6"/>
        <v>-8.8000000000000007</v>
      </c>
      <c r="M11" s="1">
        <f t="shared" si="7"/>
        <v>0.25064471888253259</v>
      </c>
      <c r="N11" s="1">
        <f t="shared" si="8"/>
        <v>-35.10945708025956</v>
      </c>
      <c r="O11" t="s">
        <v>67</v>
      </c>
    </row>
    <row r="12" spans="1:16" x14ac:dyDescent="0.35">
      <c r="A12" s="12">
        <v>2</v>
      </c>
      <c r="B12" s="11" t="s">
        <v>53</v>
      </c>
      <c r="C12" s="10">
        <v>37.799999999999997</v>
      </c>
      <c r="D12" s="9" t="s">
        <v>38</v>
      </c>
      <c r="E12" s="8" t="str">
        <f t="shared" si="0"/>
        <v>Significantly Different</v>
      </c>
      <c r="G12">
        <f t="shared" si="1"/>
        <v>37.799999999999997</v>
      </c>
      <c r="H12">
        <f t="shared" si="2"/>
        <v>6</v>
      </c>
      <c r="I12" t="str">
        <f t="shared" si="3"/>
        <v>+/-</v>
      </c>
      <c r="J12" t="str">
        <f t="shared" si="4"/>
        <v>0.2</v>
      </c>
      <c r="K12" s="1">
        <f t="shared" si="5"/>
        <v>0.12158054711246201</v>
      </c>
      <c r="L12" s="1">
        <f t="shared" si="6"/>
        <v>-6.0999999999999979</v>
      </c>
      <c r="M12" s="1">
        <f t="shared" si="7"/>
        <v>0.1359311840425404</v>
      </c>
      <c r="N12" s="1">
        <f t="shared" si="8"/>
        <v>-44.875648240443269</v>
      </c>
      <c r="O12" t="s">
        <v>59</v>
      </c>
    </row>
    <row r="13" spans="1:16" x14ac:dyDescent="0.35">
      <c r="A13" s="12">
        <v>3</v>
      </c>
      <c r="B13" s="11" t="s">
        <v>32</v>
      </c>
      <c r="C13" s="10">
        <v>36.6</v>
      </c>
      <c r="D13" s="9" t="s">
        <v>30</v>
      </c>
      <c r="E13" s="8" t="str">
        <f t="shared" si="0"/>
        <v>Significantly Different</v>
      </c>
      <c r="G13">
        <f t="shared" si="1"/>
        <v>36.6</v>
      </c>
      <c r="H13">
        <f t="shared" si="2"/>
        <v>6</v>
      </c>
      <c r="I13" t="str">
        <f t="shared" si="3"/>
        <v>+/-</v>
      </c>
      <c r="J13" t="str">
        <f t="shared" si="4"/>
        <v>0.5</v>
      </c>
      <c r="K13" s="1">
        <f t="shared" si="5"/>
        <v>0.303951367781155</v>
      </c>
      <c r="L13" s="1">
        <f t="shared" si="6"/>
        <v>-4.9000000000000021</v>
      </c>
      <c r="M13" s="1">
        <f t="shared" si="7"/>
        <v>0.30997079109986531</v>
      </c>
      <c r="N13" s="1">
        <f t="shared" si="8"/>
        <v>-15.807941072813332</v>
      </c>
      <c r="O13" t="s">
        <v>57</v>
      </c>
    </row>
    <row r="14" spans="1:16" x14ac:dyDescent="0.35">
      <c r="A14" s="12">
        <v>4</v>
      </c>
      <c r="B14" s="11" t="s">
        <v>61</v>
      </c>
      <c r="C14" s="10">
        <v>36.4</v>
      </c>
      <c r="D14" s="9" t="s">
        <v>30</v>
      </c>
      <c r="E14" s="8" t="str">
        <f t="shared" si="0"/>
        <v>Significantly Different</v>
      </c>
      <c r="G14">
        <f t="shared" si="1"/>
        <v>36.4</v>
      </c>
      <c r="H14">
        <f t="shared" si="2"/>
        <v>6</v>
      </c>
      <c r="I14" t="str">
        <f t="shared" si="3"/>
        <v>+/-</v>
      </c>
      <c r="J14" t="str">
        <f t="shared" si="4"/>
        <v>0.5</v>
      </c>
      <c r="K14" s="1">
        <f t="shared" si="5"/>
        <v>0.303951367781155</v>
      </c>
      <c r="L14" s="1">
        <f t="shared" si="6"/>
        <v>-4.6999999999999993</v>
      </c>
      <c r="M14" s="1">
        <f t="shared" si="7"/>
        <v>0.30997079109986531</v>
      </c>
      <c r="N14" s="1">
        <f t="shared" si="8"/>
        <v>-15.162718988208697</v>
      </c>
      <c r="O14" t="s">
        <v>72</v>
      </c>
    </row>
    <row r="15" spans="1:16" x14ac:dyDescent="0.35">
      <c r="A15" s="12">
        <v>5</v>
      </c>
      <c r="B15" s="11" t="s">
        <v>76</v>
      </c>
      <c r="C15" s="10">
        <v>36</v>
      </c>
      <c r="D15" s="9" t="s">
        <v>30</v>
      </c>
      <c r="E15" s="8" t="str">
        <f t="shared" si="0"/>
        <v>Significantly Different</v>
      </c>
      <c r="G15">
        <f t="shared" si="1"/>
        <v>36</v>
      </c>
      <c r="H15">
        <f t="shared" si="2"/>
        <v>6</v>
      </c>
      <c r="I15" t="str">
        <f t="shared" si="3"/>
        <v>+/-</v>
      </c>
      <c r="J15" t="str">
        <f t="shared" si="4"/>
        <v>0.5</v>
      </c>
      <c r="K15" s="1">
        <f t="shared" si="5"/>
        <v>0.303951367781155</v>
      </c>
      <c r="L15" s="1">
        <f t="shared" si="6"/>
        <v>-4.3000000000000007</v>
      </c>
      <c r="M15" s="1">
        <f t="shared" si="7"/>
        <v>0.30997079109986531</v>
      </c>
      <c r="N15" s="1">
        <f t="shared" si="8"/>
        <v>-13.87227481899945</v>
      </c>
      <c r="O15" t="s">
        <v>34</v>
      </c>
    </row>
    <row r="16" spans="1:16" x14ac:dyDescent="0.35">
      <c r="A16" s="12">
        <v>6</v>
      </c>
      <c r="B16" s="11" t="s">
        <v>40</v>
      </c>
      <c r="C16" s="10">
        <v>35.6</v>
      </c>
      <c r="D16" s="9" t="s">
        <v>109</v>
      </c>
      <c r="E16" s="8" t="str">
        <f t="shared" si="0"/>
        <v>Significantly Different</v>
      </c>
      <c r="G16">
        <f t="shared" si="1"/>
        <v>35.6</v>
      </c>
      <c r="H16">
        <f t="shared" si="2"/>
        <v>6</v>
      </c>
      <c r="I16" t="str">
        <f t="shared" si="3"/>
        <v>+/-</v>
      </c>
      <c r="J16" t="str">
        <f t="shared" si="4"/>
        <v>0.6</v>
      </c>
      <c r="K16" s="1">
        <f t="shared" si="5"/>
        <v>0.36474164133738601</v>
      </c>
      <c r="L16" s="1">
        <f t="shared" si="6"/>
        <v>-3.9000000000000021</v>
      </c>
      <c r="M16" s="1">
        <f t="shared" si="7"/>
        <v>0.36977279819442066</v>
      </c>
      <c r="N16" s="1">
        <f t="shared" si="8"/>
        <v>-10.547017030575203</v>
      </c>
      <c r="O16" t="s">
        <v>73</v>
      </c>
    </row>
    <row r="17" spans="1:15" x14ac:dyDescent="0.35">
      <c r="A17" s="12">
        <v>7</v>
      </c>
      <c r="B17" s="11" t="s">
        <v>36</v>
      </c>
      <c r="C17" s="10">
        <v>34.9</v>
      </c>
      <c r="D17" s="9" t="s">
        <v>43</v>
      </c>
      <c r="E17" s="8" t="str">
        <f t="shared" si="0"/>
        <v>Significantly Different</v>
      </c>
      <c r="G17">
        <f t="shared" si="1"/>
        <v>34.9</v>
      </c>
      <c r="H17">
        <f t="shared" si="2"/>
        <v>6</v>
      </c>
      <c r="I17" t="str">
        <f t="shared" si="3"/>
        <v>+/-</v>
      </c>
      <c r="J17" t="str">
        <f t="shared" si="4"/>
        <v>0.4</v>
      </c>
      <c r="K17" s="1">
        <f t="shared" si="5"/>
        <v>0.24316109422492402</v>
      </c>
      <c r="L17" s="1">
        <f t="shared" si="6"/>
        <v>-3.1999999999999993</v>
      </c>
      <c r="M17" s="1">
        <f t="shared" si="7"/>
        <v>0.25064471888253259</v>
      </c>
      <c r="N17" s="1">
        <f t="shared" si="8"/>
        <v>-12.767075301912563</v>
      </c>
      <c r="O17" t="s">
        <v>65</v>
      </c>
    </row>
    <row r="18" spans="1:15" x14ac:dyDescent="0.35">
      <c r="A18" s="12">
        <v>8</v>
      </c>
      <c r="B18" s="11" t="s">
        <v>66</v>
      </c>
      <c r="C18" s="10">
        <v>34.700000000000003</v>
      </c>
      <c r="D18" s="9" t="s">
        <v>30</v>
      </c>
      <c r="E18" s="8" t="str">
        <f t="shared" si="0"/>
        <v>Significantly Different</v>
      </c>
      <c r="G18">
        <f t="shared" si="1"/>
        <v>34.700000000000003</v>
      </c>
      <c r="H18">
        <f t="shared" si="2"/>
        <v>6</v>
      </c>
      <c r="I18" t="str">
        <f t="shared" si="3"/>
        <v>+/-</v>
      </c>
      <c r="J18" t="str">
        <f t="shared" si="4"/>
        <v>0.5</v>
      </c>
      <c r="K18" s="1">
        <f t="shared" si="5"/>
        <v>0.303951367781155</v>
      </c>
      <c r="L18" s="1">
        <f t="shared" si="6"/>
        <v>-3.0000000000000036</v>
      </c>
      <c r="M18" s="1">
        <f t="shared" si="7"/>
        <v>0.30997079109986531</v>
      </c>
      <c r="N18" s="1">
        <f t="shared" si="8"/>
        <v>-9.6783312690693943</v>
      </c>
      <c r="O18" t="s">
        <v>61</v>
      </c>
    </row>
    <row r="19" spans="1:15" x14ac:dyDescent="0.35">
      <c r="A19" s="12">
        <v>9</v>
      </c>
      <c r="B19" s="11" t="s">
        <v>52</v>
      </c>
      <c r="C19" s="10">
        <v>34.4</v>
      </c>
      <c r="D19" s="9" t="s">
        <v>109</v>
      </c>
      <c r="E19" s="8" t="str">
        <f t="shared" si="0"/>
        <v>Significantly Different</v>
      </c>
      <c r="G19">
        <f t="shared" si="1"/>
        <v>34.4</v>
      </c>
      <c r="H19">
        <f t="shared" si="2"/>
        <v>6</v>
      </c>
      <c r="I19" t="str">
        <f t="shared" si="3"/>
        <v>+/-</v>
      </c>
      <c r="J19" t="str">
        <f t="shared" si="4"/>
        <v>0.6</v>
      </c>
      <c r="K19" s="1">
        <f t="shared" si="5"/>
        <v>0.36474164133738601</v>
      </c>
      <c r="L19" s="1">
        <f t="shared" si="6"/>
        <v>-2.6999999999999993</v>
      </c>
      <c r="M19" s="1">
        <f t="shared" si="7"/>
        <v>0.36977279819442066</v>
      </c>
      <c r="N19" s="1">
        <f t="shared" si="8"/>
        <v>-7.3017810211674421</v>
      </c>
      <c r="O19" t="s">
        <v>31</v>
      </c>
    </row>
    <row r="20" spans="1:15" x14ac:dyDescent="0.35">
      <c r="A20" s="12">
        <v>10</v>
      </c>
      <c r="B20" s="11" t="s">
        <v>57</v>
      </c>
      <c r="C20" s="10">
        <v>34.200000000000003</v>
      </c>
      <c r="D20" s="13" t="s">
        <v>38</v>
      </c>
      <c r="E20" s="8" t="str">
        <f t="shared" si="0"/>
        <v>Significantly Different</v>
      </c>
      <c r="G20">
        <f t="shared" si="1"/>
        <v>34.200000000000003</v>
      </c>
      <c r="H20">
        <f t="shared" si="2"/>
        <v>6</v>
      </c>
      <c r="I20" t="str">
        <f t="shared" si="3"/>
        <v>+/-</v>
      </c>
      <c r="J20" t="str">
        <f t="shared" si="4"/>
        <v>0.2</v>
      </c>
      <c r="K20" s="1">
        <f t="shared" si="5"/>
        <v>0.12158054711246201</v>
      </c>
      <c r="L20" s="1">
        <f t="shared" si="6"/>
        <v>-2.5000000000000036</v>
      </c>
      <c r="M20" s="1">
        <f t="shared" si="7"/>
        <v>0.1359311840425404</v>
      </c>
      <c r="N20" s="1">
        <f t="shared" si="8"/>
        <v>-18.391659114935798</v>
      </c>
      <c r="O20" t="s">
        <v>53</v>
      </c>
    </row>
    <row r="21" spans="1:15" x14ac:dyDescent="0.35">
      <c r="A21" s="12">
        <v>10</v>
      </c>
      <c r="B21" s="11" t="s">
        <v>54</v>
      </c>
      <c r="C21" s="10">
        <v>34.200000000000003</v>
      </c>
      <c r="D21" s="9" t="s">
        <v>33</v>
      </c>
      <c r="E21" s="8" t="str">
        <f t="shared" si="0"/>
        <v>Significantly Different</v>
      </c>
      <c r="G21">
        <f t="shared" si="1"/>
        <v>34.200000000000003</v>
      </c>
      <c r="H21">
        <f t="shared" si="2"/>
        <v>6</v>
      </c>
      <c r="I21" t="str">
        <f t="shared" si="3"/>
        <v>+/-</v>
      </c>
      <c r="J21" t="str">
        <f t="shared" si="4"/>
        <v>0.1</v>
      </c>
      <c r="K21" s="1">
        <f t="shared" si="5"/>
        <v>6.0790273556231005E-2</v>
      </c>
      <c r="L21" s="1">
        <f t="shared" si="6"/>
        <v>-2.5000000000000036</v>
      </c>
      <c r="M21" s="1">
        <f t="shared" si="7"/>
        <v>8.5970429323592404E-2</v>
      </c>
      <c r="N21" s="1">
        <f t="shared" si="8"/>
        <v>-29.07976637629681</v>
      </c>
      <c r="O21" t="s">
        <v>45</v>
      </c>
    </row>
    <row r="22" spans="1:15" x14ac:dyDescent="0.35">
      <c r="A22" s="12">
        <v>12</v>
      </c>
      <c r="B22" s="11" t="s">
        <v>69</v>
      </c>
      <c r="C22" s="10">
        <v>34</v>
      </c>
      <c r="D22" s="9" t="s">
        <v>109</v>
      </c>
      <c r="E22" s="8" t="str">
        <f t="shared" si="0"/>
        <v>Significantly Different</v>
      </c>
      <c r="G22">
        <f t="shared" si="1"/>
        <v>34</v>
      </c>
      <c r="H22">
        <f t="shared" si="2"/>
        <v>6</v>
      </c>
      <c r="I22" t="str">
        <f t="shared" si="3"/>
        <v>+/-</v>
      </c>
      <c r="J22" t="str">
        <f t="shared" si="4"/>
        <v>0.6</v>
      </c>
      <c r="K22" s="1">
        <f t="shared" si="5"/>
        <v>0.36474164133738601</v>
      </c>
      <c r="L22" s="1">
        <f t="shared" si="6"/>
        <v>-2.3000000000000007</v>
      </c>
      <c r="M22" s="1">
        <f t="shared" si="7"/>
        <v>0.36977279819442066</v>
      </c>
      <c r="N22" s="1">
        <f t="shared" si="8"/>
        <v>-6.2200356846981943</v>
      </c>
      <c r="O22" t="s">
        <v>28</v>
      </c>
    </row>
    <row r="23" spans="1:15" x14ac:dyDescent="0.35">
      <c r="A23" s="12">
        <v>13</v>
      </c>
      <c r="B23" s="11" t="s">
        <v>49</v>
      </c>
      <c r="C23" s="10">
        <v>33.5</v>
      </c>
      <c r="D23" s="9" t="s">
        <v>33</v>
      </c>
      <c r="E23" s="8" t="str">
        <f t="shared" si="0"/>
        <v>Significantly Different</v>
      </c>
      <c r="G23">
        <f t="shared" si="1"/>
        <v>33.5</v>
      </c>
      <c r="H23">
        <f t="shared" si="2"/>
        <v>6</v>
      </c>
      <c r="I23" t="str">
        <f t="shared" si="3"/>
        <v>+/-</v>
      </c>
      <c r="J23" t="str">
        <f t="shared" si="4"/>
        <v>0.1</v>
      </c>
      <c r="K23" s="1">
        <f t="shared" si="5"/>
        <v>6.0790273556231005E-2</v>
      </c>
      <c r="L23" s="1">
        <f t="shared" si="6"/>
        <v>-1.8000000000000007</v>
      </c>
      <c r="M23" s="1">
        <f t="shared" si="7"/>
        <v>8.5970429323592404E-2</v>
      </c>
      <c r="N23" s="1">
        <f t="shared" si="8"/>
        <v>-20.93743179093368</v>
      </c>
      <c r="O23" t="s">
        <v>81</v>
      </c>
    </row>
    <row r="24" spans="1:15" x14ac:dyDescent="0.35">
      <c r="A24" s="12">
        <v>14</v>
      </c>
      <c r="B24" s="11" t="s">
        <v>65</v>
      </c>
      <c r="C24" s="10">
        <v>33.4</v>
      </c>
      <c r="D24" s="9" t="s">
        <v>27</v>
      </c>
      <c r="E24" s="8" t="str">
        <f t="shared" si="0"/>
        <v>Significantly Different</v>
      </c>
      <c r="G24">
        <f t="shared" si="1"/>
        <v>33.4</v>
      </c>
      <c r="H24">
        <f t="shared" si="2"/>
        <v>6</v>
      </c>
      <c r="I24" t="str">
        <f t="shared" si="3"/>
        <v>+/-</v>
      </c>
      <c r="J24" t="str">
        <f t="shared" si="4"/>
        <v>0.3</v>
      </c>
      <c r="K24" s="1">
        <f t="shared" si="5"/>
        <v>0.18237082066869301</v>
      </c>
      <c r="L24" s="1">
        <f t="shared" si="6"/>
        <v>-1.6999999999999993</v>
      </c>
      <c r="M24" s="1">
        <f t="shared" si="7"/>
        <v>0.19223572402239389</v>
      </c>
      <c r="N24" s="1">
        <f t="shared" si="8"/>
        <v>-8.8433094766608686</v>
      </c>
      <c r="O24" t="s">
        <v>64</v>
      </c>
    </row>
    <row r="25" spans="1:15" x14ac:dyDescent="0.35">
      <c r="A25" s="12">
        <v>14</v>
      </c>
      <c r="B25" s="11" t="s">
        <v>47</v>
      </c>
      <c r="C25" s="10">
        <v>33.4</v>
      </c>
      <c r="D25" s="9" t="s">
        <v>38</v>
      </c>
      <c r="E25" s="8" t="str">
        <f t="shared" si="0"/>
        <v>Significantly Different</v>
      </c>
      <c r="G25">
        <f t="shared" si="1"/>
        <v>33.4</v>
      </c>
      <c r="H25">
        <f t="shared" si="2"/>
        <v>6</v>
      </c>
      <c r="I25" t="str">
        <f t="shared" si="3"/>
        <v>+/-</v>
      </c>
      <c r="J25" t="str">
        <f t="shared" si="4"/>
        <v>0.2</v>
      </c>
      <c r="K25" s="1">
        <f t="shared" si="5"/>
        <v>0.12158054711246201</v>
      </c>
      <c r="L25" s="1">
        <f t="shared" si="6"/>
        <v>-1.6999999999999993</v>
      </c>
      <c r="M25" s="1">
        <f t="shared" si="7"/>
        <v>0.1359311840425404</v>
      </c>
      <c r="N25" s="1">
        <f t="shared" si="8"/>
        <v>-12.50632819815632</v>
      </c>
      <c r="O25" t="s">
        <v>80</v>
      </c>
    </row>
    <row r="26" spans="1:15" x14ac:dyDescent="0.35">
      <c r="A26" s="12">
        <v>16</v>
      </c>
      <c r="B26" s="11" t="s">
        <v>50</v>
      </c>
      <c r="C26" s="10">
        <v>33.299999999999997</v>
      </c>
      <c r="D26" s="9" t="s">
        <v>27</v>
      </c>
      <c r="E26" s="8" t="str">
        <f t="shared" si="0"/>
        <v>Significantly Different</v>
      </c>
      <c r="G26">
        <f t="shared" si="1"/>
        <v>33.299999999999997</v>
      </c>
      <c r="H26">
        <f t="shared" si="2"/>
        <v>6</v>
      </c>
      <c r="I26" t="str">
        <f t="shared" si="3"/>
        <v>+/-</v>
      </c>
      <c r="J26" t="str">
        <f t="shared" si="4"/>
        <v>0.3</v>
      </c>
      <c r="K26" s="1">
        <f t="shared" si="5"/>
        <v>0.18237082066869301</v>
      </c>
      <c r="L26" s="1">
        <f t="shared" si="6"/>
        <v>-1.5999999999999979</v>
      </c>
      <c r="M26" s="1">
        <f t="shared" si="7"/>
        <v>0.19223572402239389</v>
      </c>
      <c r="N26" s="1">
        <f t="shared" si="8"/>
        <v>-8.3231148015631629</v>
      </c>
      <c r="O26" t="s">
        <v>79</v>
      </c>
    </row>
    <row r="27" spans="1:15" x14ac:dyDescent="0.35">
      <c r="A27" s="12">
        <v>17</v>
      </c>
      <c r="B27" s="11" t="s">
        <v>56</v>
      </c>
      <c r="C27" s="10">
        <v>33.200000000000003</v>
      </c>
      <c r="D27" s="9" t="s">
        <v>27</v>
      </c>
      <c r="E27" s="8" t="str">
        <f t="shared" si="0"/>
        <v>Significantly Different</v>
      </c>
      <c r="G27">
        <f t="shared" si="1"/>
        <v>33.200000000000003</v>
      </c>
      <c r="H27">
        <f t="shared" si="2"/>
        <v>6</v>
      </c>
      <c r="I27" t="str">
        <f t="shared" si="3"/>
        <v>+/-</v>
      </c>
      <c r="J27" t="str">
        <f t="shared" si="4"/>
        <v>0.3</v>
      </c>
      <c r="K27" s="1">
        <f t="shared" si="5"/>
        <v>0.18237082066869301</v>
      </c>
      <c r="L27" s="1">
        <f t="shared" si="6"/>
        <v>-1.5000000000000036</v>
      </c>
      <c r="M27" s="1">
        <f t="shared" si="7"/>
        <v>0.19223572402239389</v>
      </c>
      <c r="N27" s="1">
        <f t="shared" si="8"/>
        <v>-7.8029201264654944</v>
      </c>
      <c r="O27" t="s">
        <v>77</v>
      </c>
    </row>
    <row r="28" spans="1:15" x14ac:dyDescent="0.35">
      <c r="A28" s="12">
        <v>18</v>
      </c>
      <c r="B28" s="11" t="s">
        <v>75</v>
      </c>
      <c r="C28" s="10">
        <v>32.799999999999997</v>
      </c>
      <c r="D28" s="9" t="s">
        <v>38</v>
      </c>
      <c r="E28" s="8" t="str">
        <f t="shared" si="0"/>
        <v>Significantly Different</v>
      </c>
      <c r="G28">
        <f t="shared" si="1"/>
        <v>32.799999999999997</v>
      </c>
      <c r="H28">
        <f t="shared" si="2"/>
        <v>6</v>
      </c>
      <c r="I28" t="str">
        <f t="shared" si="3"/>
        <v>+/-</v>
      </c>
      <c r="J28" t="str">
        <f t="shared" si="4"/>
        <v>0.2</v>
      </c>
      <c r="K28" s="1">
        <f t="shared" si="5"/>
        <v>0.12158054711246201</v>
      </c>
      <c r="L28" s="1">
        <f t="shared" si="6"/>
        <v>-1.0999999999999979</v>
      </c>
      <c r="M28" s="1">
        <f t="shared" si="7"/>
        <v>0.1359311840425404</v>
      </c>
      <c r="N28" s="1">
        <f t="shared" si="8"/>
        <v>-8.0923300105717235</v>
      </c>
      <c r="O28" t="s">
        <v>78</v>
      </c>
    </row>
    <row r="29" spans="1:15" x14ac:dyDescent="0.35">
      <c r="A29" s="12">
        <v>19</v>
      </c>
      <c r="B29" s="11" t="s">
        <v>70</v>
      </c>
      <c r="C29" s="10">
        <v>32.5</v>
      </c>
      <c r="D29" s="9" t="s">
        <v>38</v>
      </c>
      <c r="E29" s="8" t="str">
        <f t="shared" si="0"/>
        <v>Significantly Different</v>
      </c>
      <c r="G29">
        <f t="shared" si="1"/>
        <v>32.5</v>
      </c>
      <c r="H29">
        <f t="shared" si="2"/>
        <v>6</v>
      </c>
      <c r="I29" t="str">
        <f t="shared" si="3"/>
        <v>+/-</v>
      </c>
      <c r="J29" t="str">
        <f t="shared" si="4"/>
        <v>0.2</v>
      </c>
      <c r="K29" s="1">
        <f t="shared" si="5"/>
        <v>0.12158054711246201</v>
      </c>
      <c r="L29" s="1">
        <f t="shared" si="6"/>
        <v>-0.80000000000000071</v>
      </c>
      <c r="M29" s="1">
        <f t="shared" si="7"/>
        <v>0.1359311840425404</v>
      </c>
      <c r="N29" s="1">
        <f t="shared" si="8"/>
        <v>-5.8853309167794521</v>
      </c>
      <c r="O29" t="s">
        <v>55</v>
      </c>
    </row>
    <row r="30" spans="1:15" x14ac:dyDescent="0.35">
      <c r="A30" s="12">
        <v>20</v>
      </c>
      <c r="B30" s="11" t="s">
        <v>51</v>
      </c>
      <c r="C30" s="10">
        <v>32.4</v>
      </c>
      <c r="D30" s="9" t="s">
        <v>27</v>
      </c>
      <c r="E30" s="8" t="str">
        <f t="shared" si="0"/>
        <v>Significantly Different</v>
      </c>
      <c r="G30">
        <f t="shared" si="1"/>
        <v>32.4</v>
      </c>
      <c r="H30">
        <f t="shared" si="2"/>
        <v>6</v>
      </c>
      <c r="I30" t="str">
        <f t="shared" si="3"/>
        <v>+/-</v>
      </c>
      <c r="J30" t="str">
        <f t="shared" si="4"/>
        <v>0.3</v>
      </c>
      <c r="K30" s="1">
        <f t="shared" si="5"/>
        <v>0.18237082066869301</v>
      </c>
      <c r="L30" s="1">
        <f t="shared" si="6"/>
        <v>-0.69999999999999929</v>
      </c>
      <c r="M30" s="1">
        <f t="shared" si="7"/>
        <v>0.19223572402239389</v>
      </c>
      <c r="N30" s="1">
        <f t="shared" si="8"/>
        <v>-3.641362725683885</v>
      </c>
      <c r="O30" t="s">
        <v>76</v>
      </c>
    </row>
    <row r="31" spans="1:15" x14ac:dyDescent="0.35">
      <c r="A31" s="12">
        <v>21</v>
      </c>
      <c r="B31" s="11" t="s">
        <v>67</v>
      </c>
      <c r="C31" s="10">
        <v>32.299999999999997</v>
      </c>
      <c r="D31" s="9" t="s">
        <v>27</v>
      </c>
      <c r="E31" s="8" t="str">
        <f t="shared" si="0"/>
        <v>Significantly Different</v>
      </c>
      <c r="G31">
        <f t="shared" si="1"/>
        <v>32.299999999999997</v>
      </c>
      <c r="H31">
        <f t="shared" si="2"/>
        <v>6</v>
      </c>
      <c r="I31" t="str">
        <f t="shared" si="3"/>
        <v>+/-</v>
      </c>
      <c r="J31" t="str">
        <f t="shared" si="4"/>
        <v>0.3</v>
      </c>
      <c r="K31" s="1">
        <f t="shared" si="5"/>
        <v>0.18237082066869301</v>
      </c>
      <c r="L31" s="1">
        <f t="shared" si="6"/>
        <v>-0.59999999999999787</v>
      </c>
      <c r="M31" s="1">
        <f t="shared" si="7"/>
        <v>0.19223572402239389</v>
      </c>
      <c r="N31" s="1">
        <f t="shared" si="8"/>
        <v>-3.1211680505861792</v>
      </c>
      <c r="O31" t="s">
        <v>41</v>
      </c>
    </row>
    <row r="32" spans="1:15" x14ac:dyDescent="0.35">
      <c r="A32" s="12">
        <v>22</v>
      </c>
      <c r="B32" s="11" t="s">
        <v>34</v>
      </c>
      <c r="C32" s="10">
        <v>32</v>
      </c>
      <c r="D32" s="9" t="s">
        <v>33</v>
      </c>
      <c r="E32" s="8" t="str">
        <f t="shared" si="0"/>
        <v>Significantly Different</v>
      </c>
      <c r="G32">
        <f t="shared" si="1"/>
        <v>32</v>
      </c>
      <c r="H32">
        <f t="shared" si="2"/>
        <v>6</v>
      </c>
      <c r="I32" t="str">
        <f t="shared" si="3"/>
        <v>+/-</v>
      </c>
      <c r="J32" t="str">
        <f t="shared" si="4"/>
        <v>0.1</v>
      </c>
      <c r="K32" s="1">
        <f t="shared" si="5"/>
        <v>6.0790273556231005E-2</v>
      </c>
      <c r="L32" s="1">
        <f t="shared" si="6"/>
        <v>-0.30000000000000071</v>
      </c>
      <c r="M32" s="1">
        <f t="shared" si="7"/>
        <v>8.5970429323592404E-2</v>
      </c>
      <c r="N32" s="1">
        <f t="shared" si="8"/>
        <v>-3.4895719651556205</v>
      </c>
      <c r="O32" t="s">
        <v>70</v>
      </c>
    </row>
    <row r="33" spans="1:15" x14ac:dyDescent="0.35">
      <c r="A33" s="12">
        <v>22</v>
      </c>
      <c r="B33" s="11" t="s">
        <v>44</v>
      </c>
      <c r="C33" s="10">
        <v>32</v>
      </c>
      <c r="D33" s="9" t="s">
        <v>43</v>
      </c>
      <c r="E33" s="8" t="str">
        <f t="shared" si="0"/>
        <v>Not Significantly Different</v>
      </c>
      <c r="G33">
        <f t="shared" si="1"/>
        <v>32</v>
      </c>
      <c r="H33">
        <f t="shared" si="2"/>
        <v>6</v>
      </c>
      <c r="I33" t="str">
        <f t="shared" si="3"/>
        <v>+/-</v>
      </c>
      <c r="J33" t="str">
        <f t="shared" si="4"/>
        <v>0.4</v>
      </c>
      <c r="K33" s="1">
        <f t="shared" si="5"/>
        <v>0.24316109422492402</v>
      </c>
      <c r="L33" s="1">
        <f t="shared" si="6"/>
        <v>-0.30000000000000071</v>
      </c>
      <c r="M33" s="1">
        <f t="shared" si="7"/>
        <v>0.25064471888253259</v>
      </c>
      <c r="N33" s="1">
        <f t="shared" si="8"/>
        <v>-1.1969133095543059</v>
      </c>
      <c r="O33" t="s">
        <v>75</v>
      </c>
    </row>
    <row r="34" spans="1:15" x14ac:dyDescent="0.35">
      <c r="A34" s="12">
        <v>24</v>
      </c>
      <c r="B34" s="11" t="s">
        <v>60</v>
      </c>
      <c r="C34" s="10">
        <v>31.8</v>
      </c>
      <c r="D34" s="9" t="s">
        <v>38</v>
      </c>
      <c r="E34" s="8" t="str">
        <f t="shared" si="0"/>
        <v>Not Significantly Different</v>
      </c>
      <c r="G34">
        <f t="shared" si="1"/>
        <v>31.8</v>
      </c>
      <c r="H34">
        <f t="shared" si="2"/>
        <v>6</v>
      </c>
      <c r="I34" t="str">
        <f t="shared" si="3"/>
        <v>+/-</v>
      </c>
      <c r="J34" t="str">
        <f t="shared" si="4"/>
        <v>0.2</v>
      </c>
      <c r="K34" s="1">
        <f t="shared" si="5"/>
        <v>0.12158054711246201</v>
      </c>
      <c r="L34" s="1">
        <f t="shared" si="6"/>
        <v>-0.10000000000000142</v>
      </c>
      <c r="M34" s="1">
        <f t="shared" si="7"/>
        <v>0.1359311840425404</v>
      </c>
      <c r="N34" s="1">
        <f t="shared" si="8"/>
        <v>-0.73566636459744128</v>
      </c>
      <c r="O34" t="s">
        <v>74</v>
      </c>
    </row>
    <row r="35" spans="1:15" x14ac:dyDescent="0.35">
      <c r="A35" s="12">
        <v>25</v>
      </c>
      <c r="B35" s="11" t="s">
        <v>72</v>
      </c>
      <c r="C35" s="10">
        <v>31.5</v>
      </c>
      <c r="D35" s="9" t="s">
        <v>43</v>
      </c>
      <c r="E35" s="8" t="str">
        <f t="shared" si="0"/>
        <v>Not Significantly Different</v>
      </c>
      <c r="G35">
        <f t="shared" si="1"/>
        <v>31.5</v>
      </c>
      <c r="H35">
        <f t="shared" si="2"/>
        <v>6</v>
      </c>
      <c r="I35" t="str">
        <f t="shared" si="3"/>
        <v>+/-</v>
      </c>
      <c r="J35" t="str">
        <f t="shared" si="4"/>
        <v>0.4</v>
      </c>
      <c r="K35" s="1">
        <f t="shared" si="5"/>
        <v>0.24316109422492402</v>
      </c>
      <c r="L35" s="1">
        <f t="shared" si="6"/>
        <v>0.19999999999999929</v>
      </c>
      <c r="M35" s="1">
        <f t="shared" si="7"/>
        <v>0.25064471888253259</v>
      </c>
      <c r="N35" s="1">
        <f t="shared" si="8"/>
        <v>0.7979422063695325</v>
      </c>
      <c r="O35" t="s">
        <v>51</v>
      </c>
    </row>
    <row r="36" spans="1:15" x14ac:dyDescent="0.35">
      <c r="A36" s="12">
        <v>25</v>
      </c>
      <c r="B36" s="11" t="s">
        <v>81</v>
      </c>
      <c r="C36" s="10">
        <v>31.5</v>
      </c>
      <c r="D36" s="9" t="s">
        <v>43</v>
      </c>
      <c r="E36" s="8" t="str">
        <f t="shared" si="0"/>
        <v>Not Significantly Different</v>
      </c>
      <c r="G36">
        <f t="shared" si="1"/>
        <v>31.5</v>
      </c>
      <c r="H36">
        <f t="shared" si="2"/>
        <v>6</v>
      </c>
      <c r="I36" t="str">
        <f t="shared" si="3"/>
        <v>+/-</v>
      </c>
      <c r="J36" t="str">
        <f t="shared" si="4"/>
        <v>0.4</v>
      </c>
      <c r="K36" s="1">
        <f t="shared" si="5"/>
        <v>0.24316109422492402</v>
      </c>
      <c r="L36" s="1">
        <f t="shared" si="6"/>
        <v>0.19999999999999929</v>
      </c>
      <c r="M36" s="1">
        <f t="shared" si="7"/>
        <v>0.25064471888253259</v>
      </c>
      <c r="N36" s="1">
        <f t="shared" si="8"/>
        <v>0.7979422063695325</v>
      </c>
      <c r="O36" t="s">
        <v>71</v>
      </c>
    </row>
    <row r="37" spans="1:15" x14ac:dyDescent="0.35">
      <c r="A37" s="12">
        <v>25</v>
      </c>
      <c r="B37" s="11" t="s">
        <v>41</v>
      </c>
      <c r="C37" s="10">
        <v>31.5</v>
      </c>
      <c r="D37" s="9" t="s">
        <v>27</v>
      </c>
      <c r="E37" s="8" t="str">
        <f t="shared" si="0"/>
        <v>Not Significantly Different</v>
      </c>
      <c r="G37">
        <f t="shared" si="1"/>
        <v>31.5</v>
      </c>
      <c r="H37">
        <f t="shared" si="2"/>
        <v>6</v>
      </c>
      <c r="I37" t="str">
        <f t="shared" si="3"/>
        <v>+/-</v>
      </c>
      <c r="J37" t="str">
        <f t="shared" si="4"/>
        <v>0.3</v>
      </c>
      <c r="K37" s="1">
        <f t="shared" si="5"/>
        <v>0.18237082066869301</v>
      </c>
      <c r="L37" s="1">
        <f t="shared" si="6"/>
        <v>0.19999999999999929</v>
      </c>
      <c r="M37" s="1">
        <f t="shared" si="7"/>
        <v>0.19223572402239389</v>
      </c>
      <c r="N37" s="1">
        <f t="shared" si="8"/>
        <v>1.0403893501953931</v>
      </c>
      <c r="O37" t="s">
        <v>69</v>
      </c>
    </row>
    <row r="38" spans="1:15" x14ac:dyDescent="0.35">
      <c r="A38" s="12">
        <v>25</v>
      </c>
      <c r="B38" s="11" t="s">
        <v>26</v>
      </c>
      <c r="C38" s="10">
        <v>31.5</v>
      </c>
      <c r="D38" s="9" t="s">
        <v>121</v>
      </c>
      <c r="E38" s="8" t="str">
        <f t="shared" si="0"/>
        <v>Not Significantly Different</v>
      </c>
      <c r="G38">
        <f t="shared" si="1"/>
        <v>31.5</v>
      </c>
      <c r="H38">
        <f t="shared" si="2"/>
        <v>6</v>
      </c>
      <c r="I38" t="str">
        <f t="shared" si="3"/>
        <v>+/-</v>
      </c>
      <c r="J38" t="str">
        <f t="shared" si="4"/>
        <v>0.8</v>
      </c>
      <c r="K38" s="1">
        <f t="shared" si="5"/>
        <v>0.48632218844984804</v>
      </c>
      <c r="L38" s="1">
        <f t="shared" si="6"/>
        <v>0.19999999999999929</v>
      </c>
      <c r="M38" s="1">
        <f t="shared" si="7"/>
        <v>0.49010685399991183</v>
      </c>
      <c r="N38" s="1">
        <f t="shared" si="8"/>
        <v>0.4080742767984944</v>
      </c>
      <c r="O38" t="s">
        <v>68</v>
      </c>
    </row>
    <row r="39" spans="1:15" x14ac:dyDescent="0.35">
      <c r="A39" s="12">
        <v>29</v>
      </c>
      <c r="B39" s="11" t="s">
        <v>78</v>
      </c>
      <c r="C39" s="10">
        <v>31.4</v>
      </c>
      <c r="D39" s="9" t="s">
        <v>27</v>
      </c>
      <c r="E39" s="8" t="str">
        <f t="shared" si="0"/>
        <v>Not Significantly Different</v>
      </c>
      <c r="G39">
        <f t="shared" si="1"/>
        <v>31.4</v>
      </c>
      <c r="H39">
        <f t="shared" si="2"/>
        <v>6</v>
      </c>
      <c r="I39" t="str">
        <f t="shared" si="3"/>
        <v>+/-</v>
      </c>
      <c r="J39" t="str">
        <f t="shared" si="4"/>
        <v>0.3</v>
      </c>
      <c r="K39" s="1">
        <f t="shared" si="5"/>
        <v>0.18237082066869301</v>
      </c>
      <c r="L39" s="1">
        <f t="shared" si="6"/>
        <v>0.30000000000000071</v>
      </c>
      <c r="M39" s="1">
        <f t="shared" si="7"/>
        <v>0.19223572402239389</v>
      </c>
      <c r="N39" s="1">
        <f t="shared" si="8"/>
        <v>1.5605840252930989</v>
      </c>
      <c r="O39" t="s">
        <v>44</v>
      </c>
    </row>
    <row r="40" spans="1:15" x14ac:dyDescent="0.35">
      <c r="A40" s="12">
        <v>29</v>
      </c>
      <c r="B40" s="11" t="s">
        <v>71</v>
      </c>
      <c r="C40" s="10">
        <v>31.4</v>
      </c>
      <c r="D40" s="9" t="s">
        <v>38</v>
      </c>
      <c r="E40" s="8" t="str">
        <f t="shared" si="0"/>
        <v>Significantly Different</v>
      </c>
      <c r="G40">
        <f t="shared" si="1"/>
        <v>31.4</v>
      </c>
      <c r="H40">
        <f t="shared" si="2"/>
        <v>6</v>
      </c>
      <c r="I40" t="str">
        <f t="shared" si="3"/>
        <v>+/-</v>
      </c>
      <c r="J40" t="str">
        <f t="shared" si="4"/>
        <v>0.2</v>
      </c>
      <c r="K40" s="1">
        <f t="shared" si="5"/>
        <v>0.12158054711246201</v>
      </c>
      <c r="L40" s="1">
        <f t="shared" si="6"/>
        <v>0.30000000000000071</v>
      </c>
      <c r="M40" s="1">
        <f t="shared" si="7"/>
        <v>0.1359311840425404</v>
      </c>
      <c r="N40" s="1">
        <f t="shared" si="8"/>
        <v>2.2069990937922976</v>
      </c>
      <c r="O40" t="s">
        <v>66</v>
      </c>
    </row>
    <row r="41" spans="1:15" x14ac:dyDescent="0.35">
      <c r="A41" s="12">
        <v>31</v>
      </c>
      <c r="B41" s="11" t="s">
        <v>55</v>
      </c>
      <c r="C41" s="10">
        <v>31.2</v>
      </c>
      <c r="D41" s="9" t="s">
        <v>43</v>
      </c>
      <c r="E41" s="8" t="str">
        <f t="shared" si="0"/>
        <v>Significantly Different</v>
      </c>
      <c r="G41">
        <f t="shared" si="1"/>
        <v>31.2</v>
      </c>
      <c r="H41">
        <f t="shared" si="2"/>
        <v>6</v>
      </c>
      <c r="I41" t="str">
        <f t="shared" si="3"/>
        <v>+/-</v>
      </c>
      <c r="J41" t="str">
        <f t="shared" si="4"/>
        <v>0.4</v>
      </c>
      <c r="K41" s="1">
        <f t="shared" si="5"/>
        <v>0.24316109422492402</v>
      </c>
      <c r="L41" s="1">
        <f t="shared" si="6"/>
        <v>0.5</v>
      </c>
      <c r="M41" s="1">
        <f t="shared" si="7"/>
        <v>0.25064471888253259</v>
      </c>
      <c r="N41" s="1">
        <f t="shared" si="8"/>
        <v>1.9948555159238384</v>
      </c>
      <c r="O41" t="s">
        <v>47</v>
      </c>
    </row>
    <row r="42" spans="1:15" x14ac:dyDescent="0.35">
      <c r="A42" s="12">
        <v>32</v>
      </c>
      <c r="B42" s="11" t="s">
        <v>48</v>
      </c>
      <c r="C42" s="10">
        <v>31</v>
      </c>
      <c r="D42" s="9" t="s">
        <v>25</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31</v>
      </c>
      <c r="H42">
        <f t="shared" ref="H42:H62" si="11">LEN(TRIM(D42))</f>
        <v>6</v>
      </c>
      <c r="I42" t="str">
        <f t="shared" ref="I42:I73" si="12">IF(H42&gt;=3,MID(TRIM(D42),1,3),"NO")</f>
        <v>+/-</v>
      </c>
      <c r="J42" t="str">
        <f t="shared" ref="J42:J73" si="13">IF(TRIM(I42)="+/-",MID(TRIM(D42),4,H42-3),D42)</f>
        <v>0.7</v>
      </c>
      <c r="K42" s="1">
        <f t="shared" ref="K42:K73" si="14">IF(TRIM(J42)="*****",0,IF(ISERROR(VALUE(J42)),"NA",VALUE(J42/$I$4)))</f>
        <v>0.42553191489361697</v>
      </c>
      <c r="L42" s="1">
        <f t="shared" ref="L42:L62" si="15">IF(AND(ISNUMBER(G42),ISNUMBER($I$6)),$I$6-G42,"N/A")</f>
        <v>0.69999999999999929</v>
      </c>
      <c r="M42" s="1">
        <f t="shared" ref="M42:M62" si="16">IF(AND(ISNUMBER(K42),ISNUMBER($I$7)),SQRT(K42^2+($I$7)^2),"N/A")</f>
        <v>0.42985214661796195</v>
      </c>
      <c r="N42" s="1">
        <f t="shared" ref="N42:N73" si="17">IF(AND(ISNUMBER(L42),ISNUMBER(M42),M42&lt;&gt;0),L42/M42,"NA")</f>
        <v>1.6284669170726176</v>
      </c>
      <c r="O42" t="s">
        <v>36</v>
      </c>
    </row>
    <row r="43" spans="1:15" x14ac:dyDescent="0.35">
      <c r="A43" s="12">
        <v>32</v>
      </c>
      <c r="B43" s="11" t="s">
        <v>29</v>
      </c>
      <c r="C43" s="10">
        <v>31</v>
      </c>
      <c r="D43" s="9" t="s">
        <v>38</v>
      </c>
      <c r="E43" s="8" t="str">
        <f t="shared" si="9"/>
        <v>Significantly Different</v>
      </c>
      <c r="G43">
        <f t="shared" si="10"/>
        <v>31</v>
      </c>
      <c r="H43">
        <f t="shared" si="11"/>
        <v>6</v>
      </c>
      <c r="I43" t="str">
        <f t="shared" si="12"/>
        <v>+/-</v>
      </c>
      <c r="J43" t="str">
        <f t="shared" si="13"/>
        <v>0.2</v>
      </c>
      <c r="K43" s="1">
        <f t="shared" si="14"/>
        <v>0.12158054711246201</v>
      </c>
      <c r="L43" s="1">
        <f t="shared" si="15"/>
        <v>0.69999999999999929</v>
      </c>
      <c r="M43" s="1">
        <f t="shared" si="16"/>
        <v>0.1359311840425404</v>
      </c>
      <c r="N43" s="1">
        <f t="shared" si="17"/>
        <v>5.1496645521820108</v>
      </c>
      <c r="O43" t="s">
        <v>49</v>
      </c>
    </row>
    <row r="44" spans="1:15" x14ac:dyDescent="0.35">
      <c r="A44" s="12">
        <v>34</v>
      </c>
      <c r="B44" s="11" t="s">
        <v>64</v>
      </c>
      <c r="C44" s="10">
        <v>30.9</v>
      </c>
      <c r="D44" s="9" t="s">
        <v>33</v>
      </c>
      <c r="E44" s="8" t="str">
        <f t="shared" si="9"/>
        <v>Significantly Different</v>
      </c>
      <c r="G44">
        <f t="shared" si="10"/>
        <v>30.9</v>
      </c>
      <c r="H44">
        <f t="shared" si="11"/>
        <v>6</v>
      </c>
      <c r="I44" t="str">
        <f t="shared" si="12"/>
        <v>+/-</v>
      </c>
      <c r="J44" t="str">
        <f t="shared" si="13"/>
        <v>0.1</v>
      </c>
      <c r="K44" s="1">
        <f t="shared" si="14"/>
        <v>6.0790273556231005E-2</v>
      </c>
      <c r="L44" s="1">
        <f t="shared" si="15"/>
        <v>0.80000000000000071</v>
      </c>
      <c r="M44" s="1">
        <f t="shared" si="16"/>
        <v>8.5970429323592404E-2</v>
      </c>
      <c r="N44" s="1">
        <f t="shared" si="17"/>
        <v>9.3055252404149744</v>
      </c>
      <c r="O44" t="s">
        <v>63</v>
      </c>
    </row>
    <row r="45" spans="1:15" x14ac:dyDescent="0.35">
      <c r="A45" s="12">
        <v>35</v>
      </c>
      <c r="B45" s="11" t="s">
        <v>37</v>
      </c>
      <c r="C45" s="10">
        <v>30.8</v>
      </c>
      <c r="D45" s="9" t="s">
        <v>38</v>
      </c>
      <c r="E45" s="8" t="str">
        <f t="shared" si="9"/>
        <v>Significantly Different</v>
      </c>
      <c r="G45">
        <f t="shared" si="10"/>
        <v>30.8</v>
      </c>
      <c r="H45">
        <f t="shared" si="11"/>
        <v>6</v>
      </c>
      <c r="I45" t="str">
        <f t="shared" si="12"/>
        <v>+/-</v>
      </c>
      <c r="J45" t="str">
        <f t="shared" si="13"/>
        <v>0.2</v>
      </c>
      <c r="K45" s="1">
        <f t="shared" si="14"/>
        <v>0.12158054711246201</v>
      </c>
      <c r="L45" s="1">
        <f t="shared" si="15"/>
        <v>0.89999999999999858</v>
      </c>
      <c r="M45" s="1">
        <f t="shared" si="16"/>
        <v>0.1359311840425404</v>
      </c>
      <c r="N45" s="1">
        <f t="shared" si="17"/>
        <v>6.6209972813768676</v>
      </c>
      <c r="O45" t="s">
        <v>62</v>
      </c>
    </row>
    <row r="46" spans="1:15" x14ac:dyDescent="0.35">
      <c r="A46" s="12">
        <v>36</v>
      </c>
      <c r="B46" s="11" t="s">
        <v>46</v>
      </c>
      <c r="C46" s="10">
        <v>30.7</v>
      </c>
      <c r="D46" s="9" t="s">
        <v>27</v>
      </c>
      <c r="E46" s="8" t="str">
        <f t="shared" si="9"/>
        <v>Significantly Different</v>
      </c>
      <c r="G46">
        <f t="shared" si="10"/>
        <v>30.7</v>
      </c>
      <c r="H46">
        <f t="shared" si="11"/>
        <v>6</v>
      </c>
      <c r="I46" t="str">
        <f t="shared" si="12"/>
        <v>+/-</v>
      </c>
      <c r="J46" t="str">
        <f t="shared" si="13"/>
        <v>0.3</v>
      </c>
      <c r="K46" s="1">
        <f t="shared" si="14"/>
        <v>0.18237082066869301</v>
      </c>
      <c r="L46" s="1">
        <f t="shared" si="15"/>
        <v>1</v>
      </c>
      <c r="M46" s="1">
        <f t="shared" si="16"/>
        <v>0.19223572402239389</v>
      </c>
      <c r="N46" s="1">
        <f t="shared" si="17"/>
        <v>5.2019467509769841</v>
      </c>
      <c r="O46" t="s">
        <v>60</v>
      </c>
    </row>
    <row r="47" spans="1:15" x14ac:dyDescent="0.35">
      <c r="A47" s="12">
        <v>37</v>
      </c>
      <c r="B47" s="11" t="s">
        <v>63</v>
      </c>
      <c r="C47" s="10">
        <v>30.6</v>
      </c>
      <c r="D47" s="9" t="s">
        <v>38</v>
      </c>
      <c r="E47" s="8" t="str">
        <f t="shared" si="9"/>
        <v>Significantly Different</v>
      </c>
      <c r="G47">
        <f t="shared" si="10"/>
        <v>30.6</v>
      </c>
      <c r="H47">
        <f t="shared" si="11"/>
        <v>6</v>
      </c>
      <c r="I47" t="str">
        <f t="shared" si="12"/>
        <v>+/-</v>
      </c>
      <c r="J47" t="str">
        <f t="shared" si="13"/>
        <v>0.2</v>
      </c>
      <c r="K47" s="1">
        <f t="shared" si="14"/>
        <v>0.12158054711246201</v>
      </c>
      <c r="L47" s="1">
        <f t="shared" si="15"/>
        <v>1.0999999999999979</v>
      </c>
      <c r="M47" s="1">
        <f t="shared" si="16"/>
        <v>0.1359311840425404</v>
      </c>
      <c r="N47" s="1">
        <f t="shared" si="17"/>
        <v>8.0923300105717235</v>
      </c>
      <c r="O47" t="s">
        <v>58</v>
      </c>
    </row>
    <row r="48" spans="1:15" x14ac:dyDescent="0.35">
      <c r="A48" s="12">
        <v>38</v>
      </c>
      <c r="B48" s="11" t="s">
        <v>79</v>
      </c>
      <c r="C48" s="10">
        <v>30.4</v>
      </c>
      <c r="D48" s="9" t="s">
        <v>27</v>
      </c>
      <c r="E48" s="8" t="str">
        <f t="shared" si="9"/>
        <v>Significantly Different</v>
      </c>
      <c r="G48">
        <f t="shared" si="10"/>
        <v>30.4</v>
      </c>
      <c r="H48">
        <f t="shared" si="11"/>
        <v>6</v>
      </c>
      <c r="I48" t="str">
        <f t="shared" si="12"/>
        <v>+/-</v>
      </c>
      <c r="J48" t="str">
        <f t="shared" si="13"/>
        <v>0.3</v>
      </c>
      <c r="K48" s="1">
        <f t="shared" si="14"/>
        <v>0.18237082066869301</v>
      </c>
      <c r="L48" s="1">
        <f t="shared" si="15"/>
        <v>1.3000000000000007</v>
      </c>
      <c r="M48" s="1">
        <f t="shared" si="16"/>
        <v>0.19223572402239389</v>
      </c>
      <c r="N48" s="1">
        <f t="shared" si="17"/>
        <v>6.7625307762700828</v>
      </c>
      <c r="O48" t="s">
        <v>56</v>
      </c>
    </row>
    <row r="49" spans="1:15" x14ac:dyDescent="0.35">
      <c r="A49" s="12">
        <v>39</v>
      </c>
      <c r="B49" s="11" t="s">
        <v>77</v>
      </c>
      <c r="C49" s="10">
        <v>30.2</v>
      </c>
      <c r="D49" s="9" t="s">
        <v>43</v>
      </c>
      <c r="E49" s="8" t="str">
        <f t="shared" si="9"/>
        <v>Significantly Different</v>
      </c>
      <c r="G49">
        <f t="shared" si="10"/>
        <v>30.2</v>
      </c>
      <c r="H49">
        <f t="shared" si="11"/>
        <v>6</v>
      </c>
      <c r="I49" t="str">
        <f t="shared" si="12"/>
        <v>+/-</v>
      </c>
      <c r="J49" t="str">
        <f t="shared" si="13"/>
        <v>0.4</v>
      </c>
      <c r="K49" s="1">
        <f t="shared" si="14"/>
        <v>0.24316109422492402</v>
      </c>
      <c r="L49" s="1">
        <f t="shared" si="15"/>
        <v>1.5</v>
      </c>
      <c r="M49" s="1">
        <f t="shared" si="16"/>
        <v>0.25064471888253259</v>
      </c>
      <c r="N49" s="1">
        <f t="shared" si="17"/>
        <v>5.9845665477715153</v>
      </c>
      <c r="O49" t="s">
        <v>54</v>
      </c>
    </row>
    <row r="50" spans="1:15" x14ac:dyDescent="0.35">
      <c r="A50" s="12">
        <v>40</v>
      </c>
      <c r="B50" s="11" t="s">
        <v>80</v>
      </c>
      <c r="C50" s="10">
        <v>30</v>
      </c>
      <c r="D50" s="9" t="s">
        <v>38</v>
      </c>
      <c r="E50" s="8" t="str">
        <f t="shared" si="9"/>
        <v>Significantly Different</v>
      </c>
      <c r="G50">
        <f t="shared" si="10"/>
        <v>30</v>
      </c>
      <c r="H50">
        <f t="shared" si="11"/>
        <v>6</v>
      </c>
      <c r="I50" t="str">
        <f t="shared" si="12"/>
        <v>+/-</v>
      </c>
      <c r="J50" t="str">
        <f t="shared" si="13"/>
        <v>0.2</v>
      </c>
      <c r="K50" s="1">
        <f t="shared" si="14"/>
        <v>0.12158054711246201</v>
      </c>
      <c r="L50" s="1">
        <f t="shared" si="15"/>
        <v>1.6999999999999993</v>
      </c>
      <c r="M50" s="1">
        <f t="shared" si="16"/>
        <v>0.1359311840425404</v>
      </c>
      <c r="N50" s="1">
        <f t="shared" si="17"/>
        <v>12.50632819815632</v>
      </c>
      <c r="O50" t="s">
        <v>52</v>
      </c>
    </row>
    <row r="51" spans="1:15" x14ac:dyDescent="0.35">
      <c r="A51" s="12">
        <v>40</v>
      </c>
      <c r="B51" s="11" t="s">
        <v>58</v>
      </c>
      <c r="C51" s="10">
        <v>30</v>
      </c>
      <c r="D51" s="9" t="s">
        <v>38</v>
      </c>
      <c r="E51" s="8" t="str">
        <f t="shared" si="9"/>
        <v>Significantly Different</v>
      </c>
      <c r="G51">
        <f t="shared" si="10"/>
        <v>30</v>
      </c>
      <c r="H51">
        <f t="shared" si="11"/>
        <v>6</v>
      </c>
      <c r="I51" t="str">
        <f t="shared" si="12"/>
        <v>+/-</v>
      </c>
      <c r="J51" t="str">
        <f t="shared" si="13"/>
        <v>0.2</v>
      </c>
      <c r="K51" s="1">
        <f t="shared" si="14"/>
        <v>0.12158054711246201</v>
      </c>
      <c r="L51" s="1">
        <f t="shared" si="15"/>
        <v>1.6999999999999993</v>
      </c>
      <c r="M51" s="1">
        <f t="shared" si="16"/>
        <v>0.1359311840425404</v>
      </c>
      <c r="N51" s="1">
        <f t="shared" si="17"/>
        <v>12.50632819815632</v>
      </c>
      <c r="O51" t="s">
        <v>50</v>
      </c>
    </row>
    <row r="52" spans="1:15" x14ac:dyDescent="0.35">
      <c r="A52" s="12">
        <v>42</v>
      </c>
      <c r="B52" s="11" t="s">
        <v>74</v>
      </c>
      <c r="C52" s="10">
        <v>29.8</v>
      </c>
      <c r="D52" s="9" t="s">
        <v>38</v>
      </c>
      <c r="E52" s="8" t="str">
        <f t="shared" si="9"/>
        <v>Significantly Different</v>
      </c>
      <c r="G52">
        <f t="shared" si="10"/>
        <v>29.8</v>
      </c>
      <c r="H52">
        <f t="shared" si="11"/>
        <v>6</v>
      </c>
      <c r="I52" t="str">
        <f t="shared" si="12"/>
        <v>+/-</v>
      </c>
      <c r="J52" t="str">
        <f t="shared" si="13"/>
        <v>0.2</v>
      </c>
      <c r="K52" s="1">
        <f t="shared" si="14"/>
        <v>0.12158054711246201</v>
      </c>
      <c r="L52" s="1">
        <f t="shared" si="15"/>
        <v>1.8999999999999986</v>
      </c>
      <c r="M52" s="1">
        <f t="shared" si="16"/>
        <v>0.1359311840425404</v>
      </c>
      <c r="N52" s="1">
        <f t="shared" si="17"/>
        <v>13.977660927351176</v>
      </c>
      <c r="O52" t="s">
        <v>48</v>
      </c>
    </row>
    <row r="53" spans="1:15" x14ac:dyDescent="0.35">
      <c r="A53" s="12">
        <v>42</v>
      </c>
      <c r="B53" s="11" t="s">
        <v>35</v>
      </c>
      <c r="C53" s="10">
        <v>29.8</v>
      </c>
      <c r="D53" s="9" t="s">
        <v>38</v>
      </c>
      <c r="E53" s="8" t="str">
        <f t="shared" si="9"/>
        <v>Significantly Different</v>
      </c>
      <c r="G53">
        <f t="shared" si="10"/>
        <v>29.8</v>
      </c>
      <c r="H53">
        <f t="shared" si="11"/>
        <v>6</v>
      </c>
      <c r="I53" t="str">
        <f t="shared" si="12"/>
        <v>+/-</v>
      </c>
      <c r="J53" t="str">
        <f t="shared" si="13"/>
        <v>0.2</v>
      </c>
      <c r="K53" s="1">
        <f t="shared" si="14"/>
        <v>0.12158054711246201</v>
      </c>
      <c r="L53" s="1">
        <f t="shared" si="15"/>
        <v>1.8999999999999986</v>
      </c>
      <c r="M53" s="1">
        <f t="shared" si="16"/>
        <v>0.1359311840425404</v>
      </c>
      <c r="N53" s="1">
        <f t="shared" si="17"/>
        <v>13.977660927351176</v>
      </c>
      <c r="O53" t="s">
        <v>46</v>
      </c>
    </row>
    <row r="54" spans="1:15" x14ac:dyDescent="0.35">
      <c r="A54" s="12">
        <v>44</v>
      </c>
      <c r="B54" s="11" t="s">
        <v>68</v>
      </c>
      <c r="C54" s="10">
        <v>29.3</v>
      </c>
      <c r="D54" s="9" t="s">
        <v>27</v>
      </c>
      <c r="E54" s="8" t="str">
        <f t="shared" si="9"/>
        <v>Significantly Different</v>
      </c>
      <c r="G54">
        <f t="shared" si="10"/>
        <v>29.3</v>
      </c>
      <c r="H54">
        <f t="shared" si="11"/>
        <v>6</v>
      </c>
      <c r="I54" t="str">
        <f t="shared" si="12"/>
        <v>+/-</v>
      </c>
      <c r="J54" t="str">
        <f t="shared" si="13"/>
        <v>0.3</v>
      </c>
      <c r="K54" s="1">
        <f t="shared" si="14"/>
        <v>0.18237082066869301</v>
      </c>
      <c r="L54" s="1">
        <f t="shared" si="15"/>
        <v>2.3999999999999986</v>
      </c>
      <c r="M54" s="1">
        <f t="shared" si="16"/>
        <v>0.19223572402239389</v>
      </c>
      <c r="N54" s="1">
        <f t="shared" si="17"/>
        <v>12.484672202344754</v>
      </c>
      <c r="O54" t="s">
        <v>39</v>
      </c>
    </row>
    <row r="55" spans="1:15" x14ac:dyDescent="0.35">
      <c r="A55" s="12">
        <v>45</v>
      </c>
      <c r="B55" s="11" t="s">
        <v>45</v>
      </c>
      <c r="C55" s="10">
        <v>28.9</v>
      </c>
      <c r="D55" s="9" t="s">
        <v>38</v>
      </c>
      <c r="E55" s="8" t="str">
        <f t="shared" si="9"/>
        <v>Significantly Different</v>
      </c>
      <c r="G55">
        <f t="shared" si="10"/>
        <v>28.9</v>
      </c>
      <c r="H55">
        <f t="shared" si="11"/>
        <v>6</v>
      </c>
      <c r="I55" t="str">
        <f t="shared" si="12"/>
        <v>+/-</v>
      </c>
      <c r="J55" t="str">
        <f t="shared" si="13"/>
        <v>0.2</v>
      </c>
      <c r="K55" s="1">
        <f t="shared" si="14"/>
        <v>0.12158054711246201</v>
      </c>
      <c r="L55" s="1">
        <f t="shared" si="15"/>
        <v>2.8000000000000007</v>
      </c>
      <c r="M55" s="1">
        <f t="shared" si="16"/>
        <v>0.1359311840425404</v>
      </c>
      <c r="N55" s="1">
        <f t="shared" si="17"/>
        <v>20.598658208728068</v>
      </c>
      <c r="O55" t="s">
        <v>42</v>
      </c>
    </row>
    <row r="56" spans="1:15" x14ac:dyDescent="0.35">
      <c r="A56" s="12">
        <v>46</v>
      </c>
      <c r="B56" s="11" t="s">
        <v>73</v>
      </c>
      <c r="C56" s="10">
        <v>27.5</v>
      </c>
      <c r="D56" s="9" t="s">
        <v>38</v>
      </c>
      <c r="E56" s="8" t="str">
        <f t="shared" si="9"/>
        <v>Significantly Different</v>
      </c>
      <c r="G56">
        <f t="shared" si="10"/>
        <v>27.5</v>
      </c>
      <c r="H56">
        <f t="shared" si="11"/>
        <v>6</v>
      </c>
      <c r="I56" t="str">
        <f t="shared" si="12"/>
        <v>+/-</v>
      </c>
      <c r="J56" t="str">
        <f t="shared" si="13"/>
        <v>0.2</v>
      </c>
      <c r="K56" s="1">
        <f t="shared" si="14"/>
        <v>0.12158054711246201</v>
      </c>
      <c r="L56" s="1">
        <f t="shared" si="15"/>
        <v>4.1999999999999993</v>
      </c>
      <c r="M56" s="1">
        <f t="shared" si="16"/>
        <v>0.1359311840425404</v>
      </c>
      <c r="N56" s="1">
        <f t="shared" si="17"/>
        <v>30.897987313092091</v>
      </c>
      <c r="O56" t="s">
        <v>40</v>
      </c>
    </row>
    <row r="57" spans="1:15" x14ac:dyDescent="0.35">
      <c r="A57" s="12">
        <v>47</v>
      </c>
      <c r="B57" s="11" t="s">
        <v>62</v>
      </c>
      <c r="C57" s="10">
        <v>27</v>
      </c>
      <c r="D57" s="9" t="s">
        <v>109</v>
      </c>
      <c r="E57" s="8" t="str">
        <f t="shared" si="9"/>
        <v>Significantly Different</v>
      </c>
      <c r="G57">
        <f t="shared" si="10"/>
        <v>27</v>
      </c>
      <c r="H57">
        <f t="shared" si="11"/>
        <v>6</v>
      </c>
      <c r="I57" t="str">
        <f t="shared" si="12"/>
        <v>+/-</v>
      </c>
      <c r="J57" t="str">
        <f t="shared" si="13"/>
        <v>0.6</v>
      </c>
      <c r="K57" s="1">
        <f t="shared" si="14"/>
        <v>0.36474164133738601</v>
      </c>
      <c r="L57" s="1">
        <f t="shared" si="15"/>
        <v>4.6999999999999993</v>
      </c>
      <c r="M57" s="1">
        <f t="shared" si="16"/>
        <v>0.36977279819442066</v>
      </c>
      <c r="N57" s="1">
        <f t="shared" si="17"/>
        <v>12.710507703513697</v>
      </c>
      <c r="O57" t="s">
        <v>37</v>
      </c>
    </row>
    <row r="58" spans="1:15" x14ac:dyDescent="0.35">
      <c r="A58" s="12">
        <v>48</v>
      </c>
      <c r="B58" s="11" t="s">
        <v>59</v>
      </c>
      <c r="C58" s="10">
        <v>26.5</v>
      </c>
      <c r="D58" s="9" t="s">
        <v>25</v>
      </c>
      <c r="E58" s="8" t="str">
        <f t="shared" si="9"/>
        <v>Significantly Different</v>
      </c>
      <c r="G58">
        <f t="shared" si="10"/>
        <v>26.5</v>
      </c>
      <c r="H58">
        <f t="shared" si="11"/>
        <v>6</v>
      </c>
      <c r="I58" t="str">
        <f t="shared" si="12"/>
        <v>+/-</v>
      </c>
      <c r="J58" t="str">
        <f t="shared" si="13"/>
        <v>0.7</v>
      </c>
      <c r="K58" s="1">
        <f t="shared" si="14"/>
        <v>0.42553191489361697</v>
      </c>
      <c r="L58" s="1">
        <f t="shared" si="15"/>
        <v>5.1999999999999993</v>
      </c>
      <c r="M58" s="1">
        <f t="shared" si="16"/>
        <v>0.42985214661796195</v>
      </c>
      <c r="N58" s="1">
        <f t="shared" si="17"/>
        <v>12.097182812539456</v>
      </c>
      <c r="O58" t="s">
        <v>35</v>
      </c>
    </row>
    <row r="59" spans="1:15" x14ac:dyDescent="0.35">
      <c r="A59" s="12">
        <v>49</v>
      </c>
      <c r="B59" s="11" t="s">
        <v>39</v>
      </c>
      <c r="C59" s="10">
        <v>26.4</v>
      </c>
      <c r="D59" s="9" t="s">
        <v>33</v>
      </c>
      <c r="E59" s="8" t="str">
        <f t="shared" si="9"/>
        <v>Significantly Different</v>
      </c>
      <c r="G59">
        <f t="shared" si="10"/>
        <v>26.4</v>
      </c>
      <c r="H59">
        <f t="shared" si="11"/>
        <v>6</v>
      </c>
      <c r="I59" t="str">
        <f t="shared" si="12"/>
        <v>+/-</v>
      </c>
      <c r="J59" t="str">
        <f t="shared" si="13"/>
        <v>0.1</v>
      </c>
      <c r="K59" s="1">
        <f t="shared" si="14"/>
        <v>6.0790273556231005E-2</v>
      </c>
      <c r="L59" s="1">
        <f t="shared" si="15"/>
        <v>5.3000000000000007</v>
      </c>
      <c r="M59" s="1">
        <f t="shared" si="16"/>
        <v>8.5970429323592404E-2</v>
      </c>
      <c r="N59" s="1">
        <f t="shared" si="17"/>
        <v>61.649104717749154</v>
      </c>
      <c r="O59" t="s">
        <v>32</v>
      </c>
    </row>
    <row r="60" spans="1:15" x14ac:dyDescent="0.35">
      <c r="A60" s="12">
        <v>50</v>
      </c>
      <c r="B60" s="11" t="s">
        <v>42</v>
      </c>
      <c r="C60" s="10">
        <v>24.5</v>
      </c>
      <c r="D60" s="9" t="s">
        <v>27</v>
      </c>
      <c r="E60" s="8" t="str">
        <f t="shared" si="9"/>
        <v>Significantly Different</v>
      </c>
      <c r="G60">
        <f t="shared" si="10"/>
        <v>24.5</v>
      </c>
      <c r="H60">
        <f t="shared" si="11"/>
        <v>6</v>
      </c>
      <c r="I60" t="str">
        <f t="shared" si="12"/>
        <v>+/-</v>
      </c>
      <c r="J60" t="str">
        <f t="shared" si="13"/>
        <v>0.3</v>
      </c>
      <c r="K60" s="1">
        <f t="shared" si="14"/>
        <v>0.18237082066869301</v>
      </c>
      <c r="L60" s="1">
        <f t="shared" si="15"/>
        <v>7.1999999999999993</v>
      </c>
      <c r="M60" s="1">
        <f t="shared" si="16"/>
        <v>0.19223572402239389</v>
      </c>
      <c r="N60" s="1">
        <f t="shared" si="17"/>
        <v>37.454016607034276</v>
      </c>
      <c r="O60" t="s">
        <v>29</v>
      </c>
    </row>
    <row r="61" spans="1:15" x14ac:dyDescent="0.35">
      <c r="A61" s="12">
        <v>51</v>
      </c>
      <c r="B61" s="11" t="s">
        <v>31</v>
      </c>
      <c r="C61" s="10">
        <v>21.7</v>
      </c>
      <c r="D61" s="9" t="s">
        <v>109</v>
      </c>
      <c r="E61" s="8" t="str">
        <f t="shared" si="9"/>
        <v>Significantly Different</v>
      </c>
      <c r="G61">
        <f t="shared" si="10"/>
        <v>21.7</v>
      </c>
      <c r="H61">
        <f t="shared" si="11"/>
        <v>6</v>
      </c>
      <c r="I61" t="str">
        <f t="shared" si="12"/>
        <v>+/-</v>
      </c>
      <c r="J61" t="str">
        <f t="shared" si="13"/>
        <v>0.6</v>
      </c>
      <c r="K61" s="1">
        <f t="shared" si="14"/>
        <v>0.36474164133738601</v>
      </c>
      <c r="L61" s="1">
        <f t="shared" si="15"/>
        <v>10</v>
      </c>
      <c r="M61" s="1">
        <f t="shared" si="16"/>
        <v>0.36977279819442066</v>
      </c>
      <c r="N61" s="1">
        <f t="shared" si="17"/>
        <v>27.043633411731275</v>
      </c>
      <c r="O61" t="s">
        <v>26</v>
      </c>
    </row>
    <row r="62" spans="1:15" ht="15" thickBot="1" x14ac:dyDescent="0.4">
      <c r="A62" s="7"/>
      <c r="B62" s="6" t="s">
        <v>24</v>
      </c>
      <c r="C62" s="5">
        <v>41.6</v>
      </c>
      <c r="D62" s="4" t="s">
        <v>43</v>
      </c>
      <c r="E62" s="3" t="str">
        <f t="shared" si="9"/>
        <v>Significantly Different</v>
      </c>
      <c r="G62">
        <f t="shared" si="10"/>
        <v>41.6</v>
      </c>
      <c r="H62">
        <f t="shared" si="11"/>
        <v>6</v>
      </c>
      <c r="I62" t="str">
        <f t="shared" si="12"/>
        <v>+/-</v>
      </c>
      <c r="J62" t="str">
        <f t="shared" si="13"/>
        <v>0.4</v>
      </c>
      <c r="K62" s="1">
        <f t="shared" si="14"/>
        <v>0.24316109422492402</v>
      </c>
      <c r="L62" s="1">
        <f t="shared" si="15"/>
        <v>-9.9000000000000021</v>
      </c>
      <c r="M62" s="1">
        <f t="shared" si="16"/>
        <v>0.25064471888253259</v>
      </c>
      <c r="N62" s="1">
        <f t="shared" si="17"/>
        <v>-39.498139215292007</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309" priority="1" operator="equal">
      <formula>"OTHER ERROR"</formula>
    </cfRule>
    <cfRule type="cellIs" dxfId="308" priority="2" operator="equal">
      <formula>"Statistical Test not applicable"</formula>
    </cfRule>
    <cfRule type="cellIs" dxfId="307" priority="3" operator="equal">
      <formula>"Geography Selected"</formula>
    </cfRule>
  </conditionalFormatting>
  <conditionalFormatting sqref="E10:J62">
    <cfRule type="cellIs" dxfId="306" priority="4" operator="equal">
      <formula>"Not Significantly Different"</formula>
    </cfRule>
  </conditionalFormatting>
  <conditionalFormatting sqref="F10:J62">
    <cfRule type="cellIs" dxfId="30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C9880F5F-8BAE-47ED-8D33-E3CF8C08B116}">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3EF2D6CF-15AF-4A24-897F-3365F2593294}"/>
    <hyperlink ref="A68" r:id="rId2" xr:uid="{4BA22C06-7344-4B06-84D6-269B666E0FE5}"/>
    <hyperlink ref="A66" r:id="rId3" xr:uid="{EC03CCAA-DCAA-4B44-A13A-DB02EA312972}"/>
    <hyperlink ref="A67" r:id="rId4" xr:uid="{52D72241-B4B2-48B0-810A-3182F07BFAF6}"/>
  </hyperlinks>
  <pageMargins left="0.7" right="0.7" top="0.75" bottom="0.75" header="0.3" footer="0.3"/>
  <pageSetup orientation="portrait" r:id="rId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73B0E-7649-45A7-9879-DDB1984A7660}">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230</v>
      </c>
    </row>
    <row r="2" spans="1:16" x14ac:dyDescent="0.35">
      <c r="A2" s="26" t="s">
        <v>106</v>
      </c>
      <c r="B2" t="s">
        <v>229</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30">
        <f>VLOOKUP($B$4,$B$10:$D$62,2,FALSE)</f>
        <v>2.5</v>
      </c>
      <c r="C6" t="s">
        <v>100</v>
      </c>
      <c r="H6" s="14" t="s">
        <v>99</v>
      </c>
      <c r="I6">
        <f>VLOOKUP($B$4,$B$9:$K$62,6,FALSE)</f>
        <v>2.5</v>
      </c>
      <c r="K6" s="15"/>
    </row>
    <row r="7" spans="1:16" ht="15" thickBot="1" x14ac:dyDescent="0.4">
      <c r="A7" s="21" t="s">
        <v>98</v>
      </c>
      <c r="B7" s="20" t="str">
        <f>VLOOKUP($B$4,$B$10:$D$62,3,FALSE)</f>
        <v>+/-0.01</v>
      </c>
      <c r="C7" t="s">
        <v>97</v>
      </c>
      <c r="H7" s="14" t="s">
        <v>96</v>
      </c>
      <c r="I7" s="19">
        <f>VLOOKUP($B$4,$B$9:$K$62,10,FALSE)</f>
        <v>6.0790273556231003E-3</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29">
        <v>2.5</v>
      </c>
      <c r="D10" s="9" t="s">
        <v>227</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2.5</v>
      </c>
      <c r="H10">
        <f t="shared" ref="H10:H41" si="2">LEN(TRIM(D10))</f>
        <v>7</v>
      </c>
      <c r="I10" t="str">
        <f t="shared" ref="I10:I41" si="3">IF(H10&gt;=3,MID(TRIM(D10),1,3),"NO")</f>
        <v>+/-</v>
      </c>
      <c r="J10" t="str">
        <f t="shared" ref="J10:J41" si="4">IF(TRIM(I10)="+/-",MID(TRIM(D10),4,H10-3),D10)</f>
        <v>0.01</v>
      </c>
      <c r="K10" s="1">
        <f t="shared" ref="K10:K41" si="5">IF(TRIM(J10)="*****",0,IF(ISERROR(VALUE(J10)),"NA",VALUE(J10/$I$4)))</f>
        <v>6.0790273556231003E-3</v>
      </c>
      <c r="L10" s="1">
        <f t="shared" ref="L10:L41" si="6">IF(AND(ISNUMBER(G10),ISNUMBER($I$6)),$I$6-G10,"N/A")</f>
        <v>0</v>
      </c>
      <c r="M10" s="1">
        <f t="shared" ref="M10:M41" si="7">IF(AND(ISNUMBER(K10),ISNUMBER($I$7)),SQRT(K10^2+($I$7)^2),"N/A")</f>
        <v>8.5970429323592393E-3</v>
      </c>
      <c r="N10" s="1">
        <f t="shared" ref="N10:N41" si="8">IF(AND(ISNUMBER(L10),ISNUMBER(M10),M10&lt;&gt;0),L10/M10,"NA")</f>
        <v>0</v>
      </c>
      <c r="O10" t="s">
        <v>82</v>
      </c>
    </row>
    <row r="11" spans="1:16" x14ac:dyDescent="0.35">
      <c r="A11" s="12">
        <v>1</v>
      </c>
      <c r="B11" s="11" t="s">
        <v>42</v>
      </c>
      <c r="C11" s="29">
        <v>2.95</v>
      </c>
      <c r="D11" s="13" t="s">
        <v>227</v>
      </c>
      <c r="E11" s="8" t="str">
        <f t="shared" si="0"/>
        <v>Significantly Different</v>
      </c>
      <c r="G11">
        <f t="shared" si="1"/>
        <v>2.95</v>
      </c>
      <c r="H11">
        <f t="shared" si="2"/>
        <v>7</v>
      </c>
      <c r="I11" t="str">
        <f t="shared" si="3"/>
        <v>+/-</v>
      </c>
      <c r="J11" t="str">
        <f t="shared" si="4"/>
        <v>0.01</v>
      </c>
      <c r="K11" s="1">
        <f t="shared" si="5"/>
        <v>6.0790273556231003E-3</v>
      </c>
      <c r="L11" s="1">
        <f t="shared" si="6"/>
        <v>-0.45000000000000018</v>
      </c>
      <c r="M11" s="1">
        <f t="shared" si="7"/>
        <v>8.5970429323592393E-3</v>
      </c>
      <c r="N11" s="1">
        <f t="shared" si="8"/>
        <v>-52.34357947733421</v>
      </c>
      <c r="O11" t="s">
        <v>67</v>
      </c>
    </row>
    <row r="12" spans="1:16" x14ac:dyDescent="0.35">
      <c r="A12" s="12">
        <v>2</v>
      </c>
      <c r="B12" s="11" t="s">
        <v>28</v>
      </c>
      <c r="C12" s="29">
        <v>2.83</v>
      </c>
      <c r="D12" s="9" t="s">
        <v>226</v>
      </c>
      <c r="E12" s="8" t="str">
        <f t="shared" si="0"/>
        <v>Significantly Different</v>
      </c>
      <c r="G12">
        <f t="shared" si="1"/>
        <v>2.83</v>
      </c>
      <c r="H12">
        <f t="shared" si="2"/>
        <v>7</v>
      </c>
      <c r="I12" t="str">
        <f t="shared" si="3"/>
        <v>+/-</v>
      </c>
      <c r="J12" t="str">
        <f t="shared" si="4"/>
        <v>0.03</v>
      </c>
      <c r="K12" s="1">
        <f t="shared" si="5"/>
        <v>1.82370820668693E-2</v>
      </c>
      <c r="L12" s="1">
        <f t="shared" si="6"/>
        <v>-0.33000000000000007</v>
      </c>
      <c r="M12" s="1">
        <f t="shared" si="7"/>
        <v>1.9223572402239389E-2</v>
      </c>
      <c r="N12" s="1">
        <f t="shared" si="8"/>
        <v>-17.166424278224049</v>
      </c>
      <c r="O12" t="s">
        <v>59</v>
      </c>
    </row>
    <row r="13" spans="1:16" x14ac:dyDescent="0.35">
      <c r="A13" s="12">
        <v>3</v>
      </c>
      <c r="B13" s="11" t="s">
        <v>34</v>
      </c>
      <c r="C13" s="29">
        <v>2.82</v>
      </c>
      <c r="D13" s="9" t="s">
        <v>227</v>
      </c>
      <c r="E13" s="8" t="str">
        <f t="shared" si="0"/>
        <v>Significantly Different</v>
      </c>
      <c r="G13">
        <f t="shared" si="1"/>
        <v>2.82</v>
      </c>
      <c r="H13">
        <f t="shared" si="2"/>
        <v>7</v>
      </c>
      <c r="I13" t="str">
        <f t="shared" si="3"/>
        <v>+/-</v>
      </c>
      <c r="J13" t="str">
        <f t="shared" si="4"/>
        <v>0.01</v>
      </c>
      <c r="K13" s="1">
        <f t="shared" si="5"/>
        <v>6.0790273556231003E-3</v>
      </c>
      <c r="L13" s="1">
        <f t="shared" si="6"/>
        <v>-0.31999999999999984</v>
      </c>
      <c r="M13" s="1">
        <f t="shared" si="7"/>
        <v>8.5970429323592393E-3</v>
      </c>
      <c r="N13" s="1">
        <f t="shared" si="8"/>
        <v>-37.222100961659848</v>
      </c>
      <c r="O13" t="s">
        <v>57</v>
      </c>
    </row>
    <row r="14" spans="1:16" x14ac:dyDescent="0.35">
      <c r="A14" s="12">
        <v>4</v>
      </c>
      <c r="B14" s="11" t="s">
        <v>39</v>
      </c>
      <c r="C14" s="29">
        <v>2.65</v>
      </c>
      <c r="D14" s="9" t="s">
        <v>227</v>
      </c>
      <c r="E14" s="8" t="str">
        <f t="shared" si="0"/>
        <v>Significantly Different</v>
      </c>
      <c r="G14">
        <f t="shared" si="1"/>
        <v>2.65</v>
      </c>
      <c r="H14">
        <f t="shared" si="2"/>
        <v>7</v>
      </c>
      <c r="I14" t="str">
        <f t="shared" si="3"/>
        <v>+/-</v>
      </c>
      <c r="J14" t="str">
        <f t="shared" si="4"/>
        <v>0.01</v>
      </c>
      <c r="K14" s="1">
        <f t="shared" si="5"/>
        <v>6.0790273556231003E-3</v>
      </c>
      <c r="L14" s="1">
        <f t="shared" si="6"/>
        <v>-0.14999999999999991</v>
      </c>
      <c r="M14" s="1">
        <f t="shared" si="7"/>
        <v>8.5970429323592393E-3</v>
      </c>
      <c r="N14" s="1">
        <f t="shared" si="8"/>
        <v>-17.447859825778053</v>
      </c>
      <c r="O14" t="s">
        <v>72</v>
      </c>
    </row>
    <row r="15" spans="1:16" x14ac:dyDescent="0.35">
      <c r="A15" s="12">
        <v>5</v>
      </c>
      <c r="B15" s="11" t="s">
        <v>81</v>
      </c>
      <c r="C15" s="29">
        <v>2.63</v>
      </c>
      <c r="D15" s="9" t="s">
        <v>225</v>
      </c>
      <c r="E15" s="8" t="str">
        <f t="shared" si="0"/>
        <v>Significantly Different</v>
      </c>
      <c r="G15">
        <f t="shared" si="1"/>
        <v>2.63</v>
      </c>
      <c r="H15">
        <f t="shared" si="2"/>
        <v>7</v>
      </c>
      <c r="I15" t="str">
        <f t="shared" si="3"/>
        <v>+/-</v>
      </c>
      <c r="J15" t="str">
        <f t="shared" si="4"/>
        <v>0.02</v>
      </c>
      <c r="K15" s="1">
        <f t="shared" si="5"/>
        <v>1.2158054711246201E-2</v>
      </c>
      <c r="L15" s="1">
        <f t="shared" si="6"/>
        <v>-0.12999999999999989</v>
      </c>
      <c r="M15" s="1">
        <f t="shared" si="7"/>
        <v>1.3593118404254039E-2</v>
      </c>
      <c r="N15" s="1">
        <f t="shared" si="8"/>
        <v>-9.5636627397665936</v>
      </c>
      <c r="O15" t="s">
        <v>34</v>
      </c>
    </row>
    <row r="16" spans="1:16" x14ac:dyDescent="0.35">
      <c r="A16" s="12">
        <v>6</v>
      </c>
      <c r="B16" s="11" t="s">
        <v>44</v>
      </c>
      <c r="C16" s="29">
        <v>2.62</v>
      </c>
      <c r="D16" s="9" t="s">
        <v>225</v>
      </c>
      <c r="E16" s="8" t="str">
        <f t="shared" si="0"/>
        <v>Significantly Different</v>
      </c>
      <c r="G16">
        <f t="shared" si="1"/>
        <v>2.62</v>
      </c>
      <c r="H16">
        <f t="shared" si="2"/>
        <v>7</v>
      </c>
      <c r="I16" t="str">
        <f t="shared" si="3"/>
        <v>+/-</v>
      </c>
      <c r="J16" t="str">
        <f t="shared" si="4"/>
        <v>0.02</v>
      </c>
      <c r="K16" s="1">
        <f t="shared" si="5"/>
        <v>1.2158054711246201E-2</v>
      </c>
      <c r="L16" s="1">
        <f t="shared" si="6"/>
        <v>-0.12000000000000011</v>
      </c>
      <c r="M16" s="1">
        <f t="shared" si="7"/>
        <v>1.3593118404254039E-2</v>
      </c>
      <c r="N16" s="1">
        <f t="shared" si="8"/>
        <v>-8.8279963751691781</v>
      </c>
      <c r="O16" t="s">
        <v>73</v>
      </c>
    </row>
    <row r="17" spans="1:15" x14ac:dyDescent="0.35">
      <c r="A17" s="12">
        <v>7</v>
      </c>
      <c r="B17" s="11" t="s">
        <v>45</v>
      </c>
      <c r="C17" s="29">
        <v>2.61</v>
      </c>
      <c r="D17" s="9" t="s">
        <v>227</v>
      </c>
      <c r="E17" s="8" t="str">
        <f t="shared" si="0"/>
        <v>Significantly Different</v>
      </c>
      <c r="G17">
        <f t="shared" si="1"/>
        <v>2.61</v>
      </c>
      <c r="H17">
        <f t="shared" si="2"/>
        <v>7</v>
      </c>
      <c r="I17" t="str">
        <f t="shared" si="3"/>
        <v>+/-</v>
      </c>
      <c r="J17" t="str">
        <f t="shared" si="4"/>
        <v>0.01</v>
      </c>
      <c r="K17" s="1">
        <f t="shared" si="5"/>
        <v>6.0790273556231003E-3</v>
      </c>
      <c r="L17" s="1">
        <f t="shared" si="6"/>
        <v>-0.10999999999999988</v>
      </c>
      <c r="M17" s="1">
        <f t="shared" si="7"/>
        <v>8.5970429323592393E-3</v>
      </c>
      <c r="N17" s="1">
        <f t="shared" si="8"/>
        <v>-12.795097205570565</v>
      </c>
      <c r="O17" t="s">
        <v>65</v>
      </c>
    </row>
    <row r="18" spans="1:15" x14ac:dyDescent="0.35">
      <c r="A18" s="12">
        <v>8</v>
      </c>
      <c r="B18" s="11" t="s">
        <v>47</v>
      </c>
      <c r="C18" s="29">
        <v>2.59</v>
      </c>
      <c r="D18" s="9" t="s">
        <v>227</v>
      </c>
      <c r="E18" s="8" t="str">
        <f t="shared" si="0"/>
        <v>Significantly Different</v>
      </c>
      <c r="G18">
        <f t="shared" si="1"/>
        <v>2.59</v>
      </c>
      <c r="H18">
        <f t="shared" si="2"/>
        <v>7</v>
      </c>
      <c r="I18" t="str">
        <f t="shared" si="3"/>
        <v>+/-</v>
      </c>
      <c r="J18" t="str">
        <f t="shared" si="4"/>
        <v>0.01</v>
      </c>
      <c r="K18" s="1">
        <f t="shared" si="5"/>
        <v>6.0790273556231003E-3</v>
      </c>
      <c r="L18" s="1">
        <f t="shared" si="6"/>
        <v>-8.9999999999999858E-2</v>
      </c>
      <c r="M18" s="1">
        <f t="shared" si="7"/>
        <v>8.5970429323592393E-3</v>
      </c>
      <c r="N18" s="1">
        <f t="shared" si="8"/>
        <v>-10.46871589546682</v>
      </c>
      <c r="O18" t="s">
        <v>61</v>
      </c>
    </row>
    <row r="19" spans="1:15" x14ac:dyDescent="0.35">
      <c r="A19" s="12">
        <v>9</v>
      </c>
      <c r="B19" s="11" t="s">
        <v>59</v>
      </c>
      <c r="C19" s="29">
        <v>2.56</v>
      </c>
      <c r="D19" s="9" t="s">
        <v>226</v>
      </c>
      <c r="E19" s="8" t="str">
        <f t="shared" si="0"/>
        <v>Significantly Different</v>
      </c>
      <c r="G19">
        <f t="shared" si="1"/>
        <v>2.56</v>
      </c>
      <c r="H19">
        <f t="shared" si="2"/>
        <v>7</v>
      </c>
      <c r="I19" t="str">
        <f t="shared" si="3"/>
        <v>+/-</v>
      </c>
      <c r="J19" t="str">
        <f t="shared" si="4"/>
        <v>0.03</v>
      </c>
      <c r="K19" s="1">
        <f t="shared" si="5"/>
        <v>1.82370820668693E-2</v>
      </c>
      <c r="L19" s="1">
        <f t="shared" si="6"/>
        <v>-6.0000000000000053E-2</v>
      </c>
      <c r="M19" s="1">
        <f t="shared" si="7"/>
        <v>1.9223572402239389E-2</v>
      </c>
      <c r="N19" s="1">
        <f t="shared" si="8"/>
        <v>-3.121168050586193</v>
      </c>
      <c r="O19" t="s">
        <v>31</v>
      </c>
    </row>
    <row r="20" spans="1:15" x14ac:dyDescent="0.35">
      <c r="A20" s="12">
        <v>10</v>
      </c>
      <c r="B20" s="11" t="s">
        <v>41</v>
      </c>
      <c r="C20" s="29">
        <v>2.54</v>
      </c>
      <c r="D20" s="13" t="s">
        <v>227</v>
      </c>
      <c r="E20" s="8" t="str">
        <f t="shared" si="0"/>
        <v>Significantly Different</v>
      </c>
      <c r="G20">
        <f t="shared" si="1"/>
        <v>2.54</v>
      </c>
      <c r="H20">
        <f t="shared" si="2"/>
        <v>7</v>
      </c>
      <c r="I20" t="str">
        <f t="shared" si="3"/>
        <v>+/-</v>
      </c>
      <c r="J20" t="str">
        <f t="shared" si="4"/>
        <v>0.01</v>
      </c>
      <c r="K20" s="1">
        <f t="shared" si="5"/>
        <v>6.0790273556231003E-3</v>
      </c>
      <c r="L20" s="1">
        <f t="shared" si="6"/>
        <v>-4.0000000000000036E-2</v>
      </c>
      <c r="M20" s="1">
        <f t="shared" si="7"/>
        <v>8.5970429323592393E-3</v>
      </c>
      <c r="N20" s="1">
        <f t="shared" si="8"/>
        <v>-4.6527626202074872</v>
      </c>
      <c r="O20" t="s">
        <v>53</v>
      </c>
    </row>
    <row r="21" spans="1:15" x14ac:dyDescent="0.35">
      <c r="A21" s="12">
        <v>11</v>
      </c>
      <c r="B21" s="11" t="s">
        <v>57</v>
      </c>
      <c r="C21" s="29">
        <v>2.5299999999999998</v>
      </c>
      <c r="D21" s="9" t="s">
        <v>227</v>
      </c>
      <c r="E21" s="8" t="str">
        <f t="shared" si="0"/>
        <v>Significantly Different</v>
      </c>
      <c r="G21">
        <f t="shared" si="1"/>
        <v>2.5299999999999998</v>
      </c>
      <c r="H21">
        <f t="shared" si="2"/>
        <v>7</v>
      </c>
      <c r="I21" t="str">
        <f t="shared" si="3"/>
        <v>+/-</v>
      </c>
      <c r="J21" t="str">
        <f t="shared" si="4"/>
        <v>0.01</v>
      </c>
      <c r="K21" s="1">
        <f t="shared" si="5"/>
        <v>6.0790273556231003E-3</v>
      </c>
      <c r="L21" s="1">
        <f t="shared" si="6"/>
        <v>-2.9999999999999805E-2</v>
      </c>
      <c r="M21" s="1">
        <f t="shared" si="7"/>
        <v>8.5970429323592393E-3</v>
      </c>
      <c r="N21" s="1">
        <f t="shared" si="8"/>
        <v>-3.4895719651555899</v>
      </c>
      <c r="O21" t="s">
        <v>45</v>
      </c>
    </row>
    <row r="22" spans="1:15" x14ac:dyDescent="0.35">
      <c r="A22" s="12">
        <v>12</v>
      </c>
      <c r="B22" s="11" t="s">
        <v>37</v>
      </c>
      <c r="C22" s="29">
        <v>2.5</v>
      </c>
      <c r="D22" s="9" t="s">
        <v>227</v>
      </c>
      <c r="E22" s="8" t="str">
        <f t="shared" si="0"/>
        <v>Not Significantly Different</v>
      </c>
      <c r="G22">
        <f t="shared" si="1"/>
        <v>2.5</v>
      </c>
      <c r="H22">
        <f t="shared" si="2"/>
        <v>7</v>
      </c>
      <c r="I22" t="str">
        <f t="shared" si="3"/>
        <v>+/-</v>
      </c>
      <c r="J22" t="str">
        <f t="shared" si="4"/>
        <v>0.01</v>
      </c>
      <c r="K22" s="1">
        <f t="shared" si="5"/>
        <v>6.0790273556231003E-3</v>
      </c>
      <c r="L22" s="1">
        <f t="shared" si="6"/>
        <v>0</v>
      </c>
      <c r="M22" s="1">
        <f t="shared" si="7"/>
        <v>8.5970429323592393E-3</v>
      </c>
      <c r="N22" s="1">
        <f t="shared" si="8"/>
        <v>0</v>
      </c>
      <c r="O22" t="s">
        <v>28</v>
      </c>
    </row>
    <row r="23" spans="1:15" x14ac:dyDescent="0.35">
      <c r="A23" s="12">
        <v>13</v>
      </c>
      <c r="B23" s="11" t="s">
        <v>51</v>
      </c>
      <c r="C23" s="29">
        <v>2.48</v>
      </c>
      <c r="D23" s="9" t="s">
        <v>225</v>
      </c>
      <c r="E23" s="8" t="str">
        <f t="shared" si="0"/>
        <v>Not Significantly Different</v>
      </c>
      <c r="G23">
        <f t="shared" si="1"/>
        <v>2.48</v>
      </c>
      <c r="H23">
        <f t="shared" si="2"/>
        <v>7</v>
      </c>
      <c r="I23" t="str">
        <f t="shared" si="3"/>
        <v>+/-</v>
      </c>
      <c r="J23" t="str">
        <f t="shared" si="4"/>
        <v>0.02</v>
      </c>
      <c r="K23" s="1">
        <f t="shared" si="5"/>
        <v>1.2158054711246201E-2</v>
      </c>
      <c r="L23" s="1">
        <f t="shared" si="6"/>
        <v>2.0000000000000018E-2</v>
      </c>
      <c r="M23" s="1">
        <f t="shared" si="7"/>
        <v>1.3593118404254039E-2</v>
      </c>
      <c r="N23" s="1">
        <f t="shared" si="8"/>
        <v>1.471332729194863</v>
      </c>
      <c r="O23" t="s">
        <v>81</v>
      </c>
    </row>
    <row r="24" spans="1:15" x14ac:dyDescent="0.35">
      <c r="A24" s="12">
        <v>13</v>
      </c>
      <c r="B24" s="11" t="s">
        <v>58</v>
      </c>
      <c r="C24" s="29">
        <v>2.48</v>
      </c>
      <c r="D24" s="9" t="s">
        <v>227</v>
      </c>
      <c r="E24" s="8" t="str">
        <f t="shared" si="0"/>
        <v>Significantly Different</v>
      </c>
      <c r="G24">
        <f t="shared" si="1"/>
        <v>2.48</v>
      </c>
      <c r="H24">
        <f t="shared" si="2"/>
        <v>7</v>
      </c>
      <c r="I24" t="str">
        <f t="shared" si="3"/>
        <v>+/-</v>
      </c>
      <c r="J24" t="str">
        <f t="shared" si="4"/>
        <v>0.01</v>
      </c>
      <c r="K24" s="1">
        <f t="shared" si="5"/>
        <v>6.0790273556231003E-3</v>
      </c>
      <c r="L24" s="1">
        <f t="shared" si="6"/>
        <v>2.0000000000000018E-2</v>
      </c>
      <c r="M24" s="1">
        <f t="shared" si="7"/>
        <v>8.5970429323592393E-3</v>
      </c>
      <c r="N24" s="1">
        <f t="shared" si="8"/>
        <v>2.3263813101037436</v>
      </c>
      <c r="O24" t="s">
        <v>64</v>
      </c>
    </row>
    <row r="25" spans="1:15" x14ac:dyDescent="0.35">
      <c r="A25" s="12">
        <v>13</v>
      </c>
      <c r="B25" s="11" t="s">
        <v>35</v>
      </c>
      <c r="C25" s="29">
        <v>2.48</v>
      </c>
      <c r="D25" s="9" t="s">
        <v>227</v>
      </c>
      <c r="E25" s="8" t="str">
        <f t="shared" si="0"/>
        <v>Significantly Different</v>
      </c>
      <c r="G25">
        <f t="shared" si="1"/>
        <v>2.48</v>
      </c>
      <c r="H25">
        <f t="shared" si="2"/>
        <v>7</v>
      </c>
      <c r="I25" t="str">
        <f t="shared" si="3"/>
        <v>+/-</v>
      </c>
      <c r="J25" t="str">
        <f t="shared" si="4"/>
        <v>0.01</v>
      </c>
      <c r="K25" s="1">
        <f t="shared" si="5"/>
        <v>6.0790273556231003E-3</v>
      </c>
      <c r="L25" s="1">
        <f t="shared" si="6"/>
        <v>2.0000000000000018E-2</v>
      </c>
      <c r="M25" s="1">
        <f t="shared" si="7"/>
        <v>8.5970429323592393E-3</v>
      </c>
      <c r="N25" s="1">
        <f t="shared" si="8"/>
        <v>2.3263813101037436</v>
      </c>
      <c r="O25" t="s">
        <v>80</v>
      </c>
    </row>
    <row r="26" spans="1:15" x14ac:dyDescent="0.35">
      <c r="A26" s="12">
        <v>16</v>
      </c>
      <c r="B26" s="11" t="s">
        <v>61</v>
      </c>
      <c r="C26" s="29">
        <v>2.4700000000000002</v>
      </c>
      <c r="D26" s="9" t="s">
        <v>225</v>
      </c>
      <c r="E26" s="8" t="str">
        <f t="shared" si="0"/>
        <v>Significantly Different</v>
      </c>
      <c r="G26">
        <f t="shared" si="1"/>
        <v>2.4700000000000002</v>
      </c>
      <c r="H26">
        <f t="shared" si="2"/>
        <v>7</v>
      </c>
      <c r="I26" t="str">
        <f t="shared" si="3"/>
        <v>+/-</v>
      </c>
      <c r="J26" t="str">
        <f t="shared" si="4"/>
        <v>0.02</v>
      </c>
      <c r="K26" s="1">
        <f t="shared" si="5"/>
        <v>1.2158054711246201E-2</v>
      </c>
      <c r="L26" s="1">
        <f t="shared" si="6"/>
        <v>2.9999999999999805E-2</v>
      </c>
      <c r="M26" s="1">
        <f t="shared" si="7"/>
        <v>1.3593118404254039E-2</v>
      </c>
      <c r="N26" s="1">
        <f t="shared" si="8"/>
        <v>2.2069990937922781</v>
      </c>
      <c r="O26" t="s">
        <v>79</v>
      </c>
    </row>
    <row r="27" spans="1:15" x14ac:dyDescent="0.35">
      <c r="A27" s="12">
        <v>16</v>
      </c>
      <c r="B27" s="11" t="s">
        <v>53</v>
      </c>
      <c r="C27" s="29">
        <v>2.4700000000000002</v>
      </c>
      <c r="D27" s="9" t="s">
        <v>227</v>
      </c>
      <c r="E27" s="8" t="str">
        <f t="shared" si="0"/>
        <v>Significantly Different</v>
      </c>
      <c r="G27">
        <f t="shared" si="1"/>
        <v>2.4700000000000002</v>
      </c>
      <c r="H27">
        <f t="shared" si="2"/>
        <v>7</v>
      </c>
      <c r="I27" t="str">
        <f t="shared" si="3"/>
        <v>+/-</v>
      </c>
      <c r="J27" t="str">
        <f t="shared" si="4"/>
        <v>0.01</v>
      </c>
      <c r="K27" s="1">
        <f t="shared" si="5"/>
        <v>6.0790273556231003E-3</v>
      </c>
      <c r="L27" s="1">
        <f t="shared" si="6"/>
        <v>2.9999999999999805E-2</v>
      </c>
      <c r="M27" s="1">
        <f t="shared" si="7"/>
        <v>8.5970429323592393E-3</v>
      </c>
      <c r="N27" s="1">
        <f t="shared" si="8"/>
        <v>3.4895719651555899</v>
      </c>
      <c r="O27" t="s">
        <v>77</v>
      </c>
    </row>
    <row r="28" spans="1:15" x14ac:dyDescent="0.35">
      <c r="A28" s="12">
        <v>18</v>
      </c>
      <c r="B28" s="11" t="s">
        <v>55</v>
      </c>
      <c r="C28" s="29">
        <v>2.46</v>
      </c>
      <c r="D28" s="9" t="s">
        <v>227</v>
      </c>
      <c r="E28" s="8" t="str">
        <f t="shared" si="0"/>
        <v>Significantly Different</v>
      </c>
      <c r="G28">
        <f t="shared" si="1"/>
        <v>2.46</v>
      </c>
      <c r="H28">
        <f t="shared" si="2"/>
        <v>7</v>
      </c>
      <c r="I28" t="str">
        <f t="shared" si="3"/>
        <v>+/-</v>
      </c>
      <c r="J28" t="str">
        <f t="shared" si="4"/>
        <v>0.01</v>
      </c>
      <c r="K28" s="1">
        <f t="shared" si="5"/>
        <v>6.0790273556231003E-3</v>
      </c>
      <c r="L28" s="1">
        <f t="shared" si="6"/>
        <v>4.0000000000000036E-2</v>
      </c>
      <c r="M28" s="1">
        <f t="shared" si="7"/>
        <v>8.5970429323592393E-3</v>
      </c>
      <c r="N28" s="1">
        <f t="shared" si="8"/>
        <v>4.6527626202074872</v>
      </c>
      <c r="O28" t="s">
        <v>78</v>
      </c>
    </row>
    <row r="29" spans="1:15" x14ac:dyDescent="0.35">
      <c r="A29" s="12">
        <v>19</v>
      </c>
      <c r="B29" s="11" t="s">
        <v>67</v>
      </c>
      <c r="C29" s="29">
        <v>2.4500000000000002</v>
      </c>
      <c r="D29" s="9" t="s">
        <v>227</v>
      </c>
      <c r="E29" s="8" t="str">
        <f t="shared" si="0"/>
        <v>Significantly Different</v>
      </c>
      <c r="G29">
        <f t="shared" si="1"/>
        <v>2.4500000000000002</v>
      </c>
      <c r="H29">
        <f t="shared" si="2"/>
        <v>7</v>
      </c>
      <c r="I29" t="str">
        <f t="shared" si="3"/>
        <v>+/-</v>
      </c>
      <c r="J29" t="str">
        <f t="shared" si="4"/>
        <v>0.01</v>
      </c>
      <c r="K29" s="1">
        <f t="shared" si="5"/>
        <v>6.0790273556231003E-3</v>
      </c>
      <c r="L29" s="1">
        <f t="shared" si="6"/>
        <v>4.9999999999999822E-2</v>
      </c>
      <c r="M29" s="1">
        <f t="shared" si="7"/>
        <v>8.5970429323592393E-3</v>
      </c>
      <c r="N29" s="1">
        <f t="shared" si="8"/>
        <v>5.815953275259333</v>
      </c>
      <c r="O29" t="s">
        <v>55</v>
      </c>
    </row>
    <row r="30" spans="1:15" x14ac:dyDescent="0.35">
      <c r="A30" s="12">
        <v>19</v>
      </c>
      <c r="B30" s="11" t="s">
        <v>65</v>
      </c>
      <c r="C30" s="29">
        <v>2.4500000000000002</v>
      </c>
      <c r="D30" s="9" t="s">
        <v>227</v>
      </c>
      <c r="E30" s="8" t="str">
        <f t="shared" si="0"/>
        <v>Significantly Different</v>
      </c>
      <c r="G30">
        <f t="shared" si="1"/>
        <v>2.4500000000000002</v>
      </c>
      <c r="H30">
        <f t="shared" si="2"/>
        <v>7</v>
      </c>
      <c r="I30" t="str">
        <f t="shared" si="3"/>
        <v>+/-</v>
      </c>
      <c r="J30" t="str">
        <f t="shared" si="4"/>
        <v>0.01</v>
      </c>
      <c r="K30" s="1">
        <f t="shared" si="5"/>
        <v>6.0790273556231003E-3</v>
      </c>
      <c r="L30" s="1">
        <f t="shared" si="6"/>
        <v>4.9999999999999822E-2</v>
      </c>
      <c r="M30" s="1">
        <f t="shared" si="7"/>
        <v>8.5970429323592393E-3</v>
      </c>
      <c r="N30" s="1">
        <f t="shared" si="8"/>
        <v>5.815953275259333</v>
      </c>
      <c r="O30" t="s">
        <v>76</v>
      </c>
    </row>
    <row r="31" spans="1:15" x14ac:dyDescent="0.35">
      <c r="A31" s="12">
        <v>19</v>
      </c>
      <c r="B31" s="11" t="s">
        <v>49</v>
      </c>
      <c r="C31" s="29">
        <v>2.4500000000000002</v>
      </c>
      <c r="D31" s="9" t="s">
        <v>227</v>
      </c>
      <c r="E31" s="8" t="str">
        <f t="shared" si="0"/>
        <v>Significantly Different</v>
      </c>
      <c r="G31">
        <f t="shared" si="1"/>
        <v>2.4500000000000002</v>
      </c>
      <c r="H31">
        <f t="shared" si="2"/>
        <v>7</v>
      </c>
      <c r="I31" t="str">
        <f t="shared" si="3"/>
        <v>+/-</v>
      </c>
      <c r="J31" t="str">
        <f t="shared" si="4"/>
        <v>0.01</v>
      </c>
      <c r="K31" s="1">
        <f t="shared" si="5"/>
        <v>6.0790273556231003E-3</v>
      </c>
      <c r="L31" s="1">
        <f t="shared" si="6"/>
        <v>4.9999999999999822E-2</v>
      </c>
      <c r="M31" s="1">
        <f t="shared" si="7"/>
        <v>8.5970429323592393E-3</v>
      </c>
      <c r="N31" s="1">
        <f t="shared" si="8"/>
        <v>5.815953275259333</v>
      </c>
      <c r="O31" t="s">
        <v>41</v>
      </c>
    </row>
    <row r="32" spans="1:15" x14ac:dyDescent="0.35">
      <c r="A32" s="12">
        <v>22</v>
      </c>
      <c r="B32" s="11" t="s">
        <v>72</v>
      </c>
      <c r="C32" s="29">
        <v>2.44</v>
      </c>
      <c r="D32" s="9" t="s">
        <v>225</v>
      </c>
      <c r="E32" s="8" t="str">
        <f t="shared" si="0"/>
        <v>Significantly Different</v>
      </c>
      <c r="G32">
        <f t="shared" si="1"/>
        <v>2.44</v>
      </c>
      <c r="H32">
        <f t="shared" si="2"/>
        <v>7</v>
      </c>
      <c r="I32" t="str">
        <f t="shared" si="3"/>
        <v>+/-</v>
      </c>
      <c r="J32" t="str">
        <f t="shared" si="4"/>
        <v>0.02</v>
      </c>
      <c r="K32" s="1">
        <f t="shared" si="5"/>
        <v>1.2158054711246201E-2</v>
      </c>
      <c r="L32" s="1">
        <f t="shared" si="6"/>
        <v>6.0000000000000053E-2</v>
      </c>
      <c r="M32" s="1">
        <f t="shared" si="7"/>
        <v>1.3593118404254039E-2</v>
      </c>
      <c r="N32" s="1">
        <f t="shared" si="8"/>
        <v>4.4139981875845891</v>
      </c>
      <c r="O32" t="s">
        <v>70</v>
      </c>
    </row>
    <row r="33" spans="1:15" x14ac:dyDescent="0.35">
      <c r="A33" s="12">
        <v>22</v>
      </c>
      <c r="B33" s="11" t="s">
        <v>80</v>
      </c>
      <c r="C33" s="29">
        <v>2.44</v>
      </c>
      <c r="D33" s="9" t="s">
        <v>227</v>
      </c>
      <c r="E33" s="8" t="str">
        <f t="shared" si="0"/>
        <v>Significantly Different</v>
      </c>
      <c r="G33">
        <f t="shared" si="1"/>
        <v>2.44</v>
      </c>
      <c r="H33">
        <f t="shared" si="2"/>
        <v>7</v>
      </c>
      <c r="I33" t="str">
        <f t="shared" si="3"/>
        <v>+/-</v>
      </c>
      <c r="J33" t="str">
        <f t="shared" si="4"/>
        <v>0.01</v>
      </c>
      <c r="K33" s="1">
        <f t="shared" si="5"/>
        <v>6.0790273556231003E-3</v>
      </c>
      <c r="L33" s="1">
        <f t="shared" si="6"/>
        <v>6.0000000000000053E-2</v>
      </c>
      <c r="M33" s="1">
        <f t="shared" si="7"/>
        <v>8.5970429323592393E-3</v>
      </c>
      <c r="N33" s="1">
        <f t="shared" si="8"/>
        <v>6.9791439303112313</v>
      </c>
      <c r="O33" t="s">
        <v>75</v>
      </c>
    </row>
    <row r="34" spans="1:15" x14ac:dyDescent="0.35">
      <c r="A34" s="12">
        <v>22</v>
      </c>
      <c r="B34" s="11" t="s">
        <v>66</v>
      </c>
      <c r="C34" s="29">
        <v>2.44</v>
      </c>
      <c r="D34" s="9" t="s">
        <v>225</v>
      </c>
      <c r="E34" s="8" t="str">
        <f t="shared" si="0"/>
        <v>Significantly Different</v>
      </c>
      <c r="G34">
        <f t="shared" si="1"/>
        <v>2.44</v>
      </c>
      <c r="H34">
        <f t="shared" si="2"/>
        <v>7</v>
      </c>
      <c r="I34" t="str">
        <f t="shared" si="3"/>
        <v>+/-</v>
      </c>
      <c r="J34" t="str">
        <f t="shared" si="4"/>
        <v>0.02</v>
      </c>
      <c r="K34" s="1">
        <f t="shared" si="5"/>
        <v>1.2158054711246201E-2</v>
      </c>
      <c r="L34" s="1">
        <f t="shared" si="6"/>
        <v>6.0000000000000053E-2</v>
      </c>
      <c r="M34" s="1">
        <f t="shared" si="7"/>
        <v>1.3593118404254039E-2</v>
      </c>
      <c r="N34" s="1">
        <f t="shared" si="8"/>
        <v>4.4139981875845891</v>
      </c>
      <c r="O34" t="s">
        <v>74</v>
      </c>
    </row>
    <row r="35" spans="1:15" x14ac:dyDescent="0.35">
      <c r="A35" s="12">
        <v>22</v>
      </c>
      <c r="B35" s="11" t="s">
        <v>36</v>
      </c>
      <c r="C35" s="29">
        <v>2.44</v>
      </c>
      <c r="D35" s="9" t="s">
        <v>227</v>
      </c>
      <c r="E35" s="8" t="str">
        <f t="shared" si="0"/>
        <v>Significantly Different</v>
      </c>
      <c r="G35">
        <f t="shared" si="1"/>
        <v>2.44</v>
      </c>
      <c r="H35">
        <f t="shared" si="2"/>
        <v>7</v>
      </c>
      <c r="I35" t="str">
        <f t="shared" si="3"/>
        <v>+/-</v>
      </c>
      <c r="J35" t="str">
        <f t="shared" si="4"/>
        <v>0.01</v>
      </c>
      <c r="K35" s="1">
        <f t="shared" si="5"/>
        <v>6.0790273556231003E-3</v>
      </c>
      <c r="L35" s="1">
        <f t="shared" si="6"/>
        <v>6.0000000000000053E-2</v>
      </c>
      <c r="M35" s="1">
        <f t="shared" si="7"/>
        <v>8.5970429323592393E-3</v>
      </c>
      <c r="N35" s="1">
        <f t="shared" si="8"/>
        <v>6.9791439303112313</v>
      </c>
      <c r="O35" t="s">
        <v>51</v>
      </c>
    </row>
    <row r="36" spans="1:15" x14ac:dyDescent="0.35">
      <c r="A36" s="12">
        <v>26</v>
      </c>
      <c r="B36" s="11" t="s">
        <v>64</v>
      </c>
      <c r="C36" s="29">
        <v>2.4300000000000002</v>
      </c>
      <c r="D36" s="9" t="s">
        <v>227</v>
      </c>
      <c r="E36" s="8" t="str">
        <f t="shared" si="0"/>
        <v>Significantly Different</v>
      </c>
      <c r="G36">
        <f t="shared" si="1"/>
        <v>2.4300000000000002</v>
      </c>
      <c r="H36">
        <f t="shared" si="2"/>
        <v>7</v>
      </c>
      <c r="I36" t="str">
        <f t="shared" si="3"/>
        <v>+/-</v>
      </c>
      <c r="J36" t="str">
        <f t="shared" si="4"/>
        <v>0.01</v>
      </c>
      <c r="K36" s="1">
        <f t="shared" si="5"/>
        <v>6.0790273556231003E-3</v>
      </c>
      <c r="L36" s="1">
        <f t="shared" si="6"/>
        <v>6.999999999999984E-2</v>
      </c>
      <c r="M36" s="1">
        <f t="shared" si="7"/>
        <v>8.5970429323592393E-3</v>
      </c>
      <c r="N36" s="1">
        <f t="shared" si="8"/>
        <v>8.1423345853630771</v>
      </c>
      <c r="O36" t="s">
        <v>71</v>
      </c>
    </row>
    <row r="37" spans="1:15" x14ac:dyDescent="0.35">
      <c r="A37" s="12">
        <v>26</v>
      </c>
      <c r="B37" s="11" t="s">
        <v>77</v>
      </c>
      <c r="C37" s="29">
        <v>2.4300000000000002</v>
      </c>
      <c r="D37" s="9" t="s">
        <v>227</v>
      </c>
      <c r="E37" s="8" t="str">
        <f t="shared" si="0"/>
        <v>Significantly Different</v>
      </c>
      <c r="G37">
        <f t="shared" si="1"/>
        <v>2.4300000000000002</v>
      </c>
      <c r="H37">
        <f t="shared" si="2"/>
        <v>7</v>
      </c>
      <c r="I37" t="str">
        <f t="shared" si="3"/>
        <v>+/-</v>
      </c>
      <c r="J37" t="str">
        <f t="shared" si="4"/>
        <v>0.01</v>
      </c>
      <c r="K37" s="1">
        <f t="shared" si="5"/>
        <v>6.0790273556231003E-3</v>
      </c>
      <c r="L37" s="1">
        <f t="shared" si="6"/>
        <v>6.999999999999984E-2</v>
      </c>
      <c r="M37" s="1">
        <f t="shared" si="7"/>
        <v>8.5970429323592393E-3</v>
      </c>
      <c r="N37" s="1">
        <f t="shared" si="8"/>
        <v>8.1423345853630771</v>
      </c>
      <c r="O37" t="s">
        <v>69</v>
      </c>
    </row>
    <row r="38" spans="1:15" x14ac:dyDescent="0.35">
      <c r="A38" s="12">
        <v>26</v>
      </c>
      <c r="B38" s="11" t="s">
        <v>46</v>
      </c>
      <c r="C38" s="29">
        <v>2.4300000000000002</v>
      </c>
      <c r="D38" s="9" t="s">
        <v>227</v>
      </c>
      <c r="E38" s="8" t="str">
        <f t="shared" si="0"/>
        <v>Significantly Different</v>
      </c>
      <c r="G38">
        <f t="shared" si="1"/>
        <v>2.4300000000000002</v>
      </c>
      <c r="H38">
        <f t="shared" si="2"/>
        <v>7</v>
      </c>
      <c r="I38" t="str">
        <f t="shared" si="3"/>
        <v>+/-</v>
      </c>
      <c r="J38" t="str">
        <f t="shared" si="4"/>
        <v>0.01</v>
      </c>
      <c r="K38" s="1">
        <f t="shared" si="5"/>
        <v>6.0790273556231003E-3</v>
      </c>
      <c r="L38" s="1">
        <f t="shared" si="6"/>
        <v>6.999999999999984E-2</v>
      </c>
      <c r="M38" s="1">
        <f t="shared" si="7"/>
        <v>8.5970429323592393E-3</v>
      </c>
      <c r="N38" s="1">
        <f t="shared" si="8"/>
        <v>8.1423345853630771</v>
      </c>
      <c r="O38" t="s">
        <v>68</v>
      </c>
    </row>
    <row r="39" spans="1:15" x14ac:dyDescent="0.35">
      <c r="A39" s="12">
        <v>29</v>
      </c>
      <c r="B39" s="11" t="s">
        <v>63</v>
      </c>
      <c r="C39" s="29">
        <v>2.42</v>
      </c>
      <c r="D39" s="9" t="s">
        <v>227</v>
      </c>
      <c r="E39" s="8" t="str">
        <f t="shared" si="0"/>
        <v>Significantly Different</v>
      </c>
      <c r="G39">
        <f t="shared" si="1"/>
        <v>2.42</v>
      </c>
      <c r="H39">
        <f t="shared" si="2"/>
        <v>7</v>
      </c>
      <c r="I39" t="str">
        <f t="shared" si="3"/>
        <v>+/-</v>
      </c>
      <c r="J39" t="str">
        <f t="shared" si="4"/>
        <v>0.01</v>
      </c>
      <c r="K39" s="1">
        <f t="shared" si="5"/>
        <v>6.0790273556231003E-3</v>
      </c>
      <c r="L39" s="1">
        <f t="shared" si="6"/>
        <v>8.0000000000000071E-2</v>
      </c>
      <c r="M39" s="1">
        <f t="shared" si="7"/>
        <v>8.5970429323592393E-3</v>
      </c>
      <c r="N39" s="1">
        <f t="shared" si="8"/>
        <v>9.3055252404149744</v>
      </c>
      <c r="O39" t="s">
        <v>44</v>
      </c>
    </row>
    <row r="40" spans="1:15" x14ac:dyDescent="0.35">
      <c r="A40" s="12">
        <v>30</v>
      </c>
      <c r="B40" s="11" t="s">
        <v>70</v>
      </c>
      <c r="C40" s="29">
        <v>2.41</v>
      </c>
      <c r="D40" s="9" t="s">
        <v>227</v>
      </c>
      <c r="E40" s="8" t="str">
        <f t="shared" si="0"/>
        <v>Significantly Different</v>
      </c>
      <c r="G40">
        <f t="shared" si="1"/>
        <v>2.41</v>
      </c>
      <c r="H40">
        <f t="shared" si="2"/>
        <v>7</v>
      </c>
      <c r="I40" t="str">
        <f t="shared" si="3"/>
        <v>+/-</v>
      </c>
      <c r="J40" t="str">
        <f t="shared" si="4"/>
        <v>0.01</v>
      </c>
      <c r="K40" s="1">
        <f t="shared" si="5"/>
        <v>6.0790273556231003E-3</v>
      </c>
      <c r="L40" s="1">
        <f t="shared" si="6"/>
        <v>8.9999999999999858E-2</v>
      </c>
      <c r="M40" s="1">
        <f t="shared" si="7"/>
        <v>8.5970429323592393E-3</v>
      </c>
      <c r="N40" s="1">
        <f t="shared" si="8"/>
        <v>10.46871589546682</v>
      </c>
      <c r="O40" t="s">
        <v>66</v>
      </c>
    </row>
    <row r="41" spans="1:15" x14ac:dyDescent="0.35">
      <c r="A41" s="12">
        <v>30</v>
      </c>
      <c r="B41" s="11" t="s">
        <v>50</v>
      </c>
      <c r="C41" s="29">
        <v>2.41</v>
      </c>
      <c r="D41" s="9" t="s">
        <v>227</v>
      </c>
      <c r="E41" s="8" t="str">
        <f t="shared" si="0"/>
        <v>Significantly Different</v>
      </c>
      <c r="G41">
        <f t="shared" si="1"/>
        <v>2.41</v>
      </c>
      <c r="H41">
        <f t="shared" si="2"/>
        <v>7</v>
      </c>
      <c r="I41" t="str">
        <f t="shared" si="3"/>
        <v>+/-</v>
      </c>
      <c r="J41" t="str">
        <f t="shared" si="4"/>
        <v>0.01</v>
      </c>
      <c r="K41" s="1">
        <f t="shared" si="5"/>
        <v>6.0790273556231003E-3</v>
      </c>
      <c r="L41" s="1">
        <f t="shared" si="6"/>
        <v>8.9999999999999858E-2</v>
      </c>
      <c r="M41" s="1">
        <f t="shared" si="7"/>
        <v>8.5970429323592393E-3</v>
      </c>
      <c r="N41" s="1">
        <f t="shared" si="8"/>
        <v>10.46871589546682</v>
      </c>
      <c r="O41" t="s">
        <v>47</v>
      </c>
    </row>
    <row r="42" spans="1:15" x14ac:dyDescent="0.35">
      <c r="A42" s="12">
        <v>32</v>
      </c>
      <c r="B42" s="11" t="s">
        <v>73</v>
      </c>
      <c r="C42" s="29">
        <v>2.4</v>
      </c>
      <c r="D42" s="9" t="s">
        <v>227</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2.4</v>
      </c>
      <c r="H42">
        <f t="shared" ref="H42:H62" si="11">LEN(TRIM(D42))</f>
        <v>7</v>
      </c>
      <c r="I42" t="str">
        <f t="shared" ref="I42:I73" si="12">IF(H42&gt;=3,MID(TRIM(D42),1,3),"NO")</f>
        <v>+/-</v>
      </c>
      <c r="J42" t="str">
        <f t="shared" ref="J42:J73" si="13">IF(TRIM(I42)="+/-",MID(TRIM(D42),4,H42-3),D42)</f>
        <v>0.01</v>
      </c>
      <c r="K42" s="1">
        <f t="shared" ref="K42:K73" si="14">IF(TRIM(J42)="*****",0,IF(ISERROR(VALUE(J42)),"NA",VALUE(J42/$I$4)))</f>
        <v>6.0790273556231003E-3</v>
      </c>
      <c r="L42" s="1">
        <f t="shared" ref="L42:L62" si="15">IF(AND(ISNUMBER(G42),ISNUMBER($I$6)),$I$6-G42,"N/A")</f>
        <v>0.10000000000000009</v>
      </c>
      <c r="M42" s="1">
        <f t="shared" ref="M42:M62" si="16">IF(AND(ISNUMBER(K42),ISNUMBER($I$7)),SQRT(K42^2+($I$7)^2),"N/A")</f>
        <v>8.5970429323592393E-3</v>
      </c>
      <c r="N42" s="1">
        <f t="shared" ref="N42:N73" si="17">IF(AND(ISNUMBER(L42),ISNUMBER(M42),M42&lt;&gt;0),L42/M42,"NA")</f>
        <v>11.631906550518719</v>
      </c>
      <c r="O42" t="s">
        <v>36</v>
      </c>
    </row>
    <row r="43" spans="1:15" x14ac:dyDescent="0.35">
      <c r="A43" s="12">
        <v>32</v>
      </c>
      <c r="B43" s="11" t="s">
        <v>78</v>
      </c>
      <c r="C43" s="29">
        <v>2.4</v>
      </c>
      <c r="D43" s="9" t="s">
        <v>227</v>
      </c>
      <c r="E43" s="8" t="str">
        <f t="shared" si="9"/>
        <v>Significantly Different</v>
      </c>
      <c r="G43">
        <f t="shared" si="10"/>
        <v>2.4</v>
      </c>
      <c r="H43">
        <f t="shared" si="11"/>
        <v>7</v>
      </c>
      <c r="I43" t="str">
        <f t="shared" si="12"/>
        <v>+/-</v>
      </c>
      <c r="J43" t="str">
        <f t="shared" si="13"/>
        <v>0.01</v>
      </c>
      <c r="K43" s="1">
        <f t="shared" si="14"/>
        <v>6.0790273556231003E-3</v>
      </c>
      <c r="L43" s="1">
        <f t="shared" si="15"/>
        <v>0.10000000000000009</v>
      </c>
      <c r="M43" s="1">
        <f t="shared" si="16"/>
        <v>8.5970429323592393E-3</v>
      </c>
      <c r="N43" s="1">
        <f t="shared" si="17"/>
        <v>11.631906550518719</v>
      </c>
      <c r="O43" t="s">
        <v>49</v>
      </c>
    </row>
    <row r="44" spans="1:15" x14ac:dyDescent="0.35">
      <c r="A44" s="12">
        <v>32</v>
      </c>
      <c r="B44" s="11" t="s">
        <v>75</v>
      </c>
      <c r="C44" s="29">
        <v>2.4</v>
      </c>
      <c r="D44" s="9" t="s">
        <v>227</v>
      </c>
      <c r="E44" s="8" t="str">
        <f t="shared" si="9"/>
        <v>Significantly Different</v>
      </c>
      <c r="G44">
        <f t="shared" si="10"/>
        <v>2.4</v>
      </c>
      <c r="H44">
        <f t="shared" si="11"/>
        <v>7</v>
      </c>
      <c r="I44" t="str">
        <f t="shared" si="12"/>
        <v>+/-</v>
      </c>
      <c r="J44" t="str">
        <f t="shared" si="13"/>
        <v>0.01</v>
      </c>
      <c r="K44" s="1">
        <f t="shared" si="14"/>
        <v>6.0790273556231003E-3</v>
      </c>
      <c r="L44" s="1">
        <f t="shared" si="15"/>
        <v>0.10000000000000009</v>
      </c>
      <c r="M44" s="1">
        <f t="shared" si="16"/>
        <v>8.5970429323592393E-3</v>
      </c>
      <c r="N44" s="1">
        <f t="shared" si="17"/>
        <v>11.631906550518719</v>
      </c>
      <c r="O44" t="s">
        <v>63</v>
      </c>
    </row>
    <row r="45" spans="1:15" x14ac:dyDescent="0.35">
      <c r="A45" s="12">
        <v>32</v>
      </c>
      <c r="B45" s="11" t="s">
        <v>74</v>
      </c>
      <c r="C45" s="29">
        <v>2.4</v>
      </c>
      <c r="D45" s="9" t="s">
        <v>227</v>
      </c>
      <c r="E45" s="8" t="str">
        <f t="shared" si="9"/>
        <v>Significantly Different</v>
      </c>
      <c r="G45">
        <f t="shared" si="10"/>
        <v>2.4</v>
      </c>
      <c r="H45">
        <f t="shared" si="11"/>
        <v>7</v>
      </c>
      <c r="I45" t="str">
        <f t="shared" si="12"/>
        <v>+/-</v>
      </c>
      <c r="J45" t="str">
        <f t="shared" si="13"/>
        <v>0.01</v>
      </c>
      <c r="K45" s="1">
        <f t="shared" si="14"/>
        <v>6.0790273556231003E-3</v>
      </c>
      <c r="L45" s="1">
        <f t="shared" si="15"/>
        <v>0.10000000000000009</v>
      </c>
      <c r="M45" s="1">
        <f t="shared" si="16"/>
        <v>8.5970429323592393E-3</v>
      </c>
      <c r="N45" s="1">
        <f t="shared" si="17"/>
        <v>11.631906550518719</v>
      </c>
      <c r="O45" t="s">
        <v>62</v>
      </c>
    </row>
    <row r="46" spans="1:15" x14ac:dyDescent="0.35">
      <c r="A46" s="12">
        <v>32</v>
      </c>
      <c r="B46" s="11" t="s">
        <v>56</v>
      </c>
      <c r="C46" s="29">
        <v>2.4</v>
      </c>
      <c r="D46" s="9" t="s">
        <v>227</v>
      </c>
      <c r="E46" s="8" t="str">
        <f t="shared" si="9"/>
        <v>Significantly Different</v>
      </c>
      <c r="G46">
        <f t="shared" si="10"/>
        <v>2.4</v>
      </c>
      <c r="H46">
        <f t="shared" si="11"/>
        <v>7</v>
      </c>
      <c r="I46" t="str">
        <f t="shared" si="12"/>
        <v>+/-</v>
      </c>
      <c r="J46" t="str">
        <f t="shared" si="13"/>
        <v>0.01</v>
      </c>
      <c r="K46" s="1">
        <f t="shared" si="14"/>
        <v>6.0790273556231003E-3</v>
      </c>
      <c r="L46" s="1">
        <f t="shared" si="15"/>
        <v>0.10000000000000009</v>
      </c>
      <c r="M46" s="1">
        <f t="shared" si="16"/>
        <v>8.5970429323592393E-3</v>
      </c>
      <c r="N46" s="1">
        <f t="shared" si="17"/>
        <v>11.631906550518719</v>
      </c>
      <c r="O46" t="s">
        <v>60</v>
      </c>
    </row>
    <row r="47" spans="1:15" x14ac:dyDescent="0.35">
      <c r="A47" s="12">
        <v>37</v>
      </c>
      <c r="B47" s="11" t="s">
        <v>68</v>
      </c>
      <c r="C47" s="29">
        <v>2.39</v>
      </c>
      <c r="D47" s="9" t="s">
        <v>227</v>
      </c>
      <c r="E47" s="8" t="str">
        <f t="shared" si="9"/>
        <v>Significantly Different</v>
      </c>
      <c r="G47">
        <f t="shared" si="10"/>
        <v>2.39</v>
      </c>
      <c r="H47">
        <f t="shared" si="11"/>
        <v>7</v>
      </c>
      <c r="I47" t="str">
        <f t="shared" si="12"/>
        <v>+/-</v>
      </c>
      <c r="J47" t="str">
        <f t="shared" si="13"/>
        <v>0.01</v>
      </c>
      <c r="K47" s="1">
        <f t="shared" si="14"/>
        <v>6.0790273556231003E-3</v>
      </c>
      <c r="L47" s="1">
        <f t="shared" si="15"/>
        <v>0.10999999999999988</v>
      </c>
      <c r="M47" s="1">
        <f t="shared" si="16"/>
        <v>8.5970429323592393E-3</v>
      </c>
      <c r="N47" s="1">
        <f t="shared" si="17"/>
        <v>12.795097205570565</v>
      </c>
      <c r="O47" t="s">
        <v>58</v>
      </c>
    </row>
    <row r="48" spans="1:15" x14ac:dyDescent="0.35">
      <c r="A48" s="12">
        <v>38</v>
      </c>
      <c r="B48" s="11" t="s">
        <v>71</v>
      </c>
      <c r="C48" s="29">
        <v>2.38</v>
      </c>
      <c r="D48" s="9" t="s">
        <v>227</v>
      </c>
      <c r="E48" s="8" t="str">
        <f t="shared" si="9"/>
        <v>Significantly Different</v>
      </c>
      <c r="G48">
        <f t="shared" si="10"/>
        <v>2.38</v>
      </c>
      <c r="H48">
        <f t="shared" si="11"/>
        <v>7</v>
      </c>
      <c r="I48" t="str">
        <f t="shared" si="12"/>
        <v>+/-</v>
      </c>
      <c r="J48" t="str">
        <f t="shared" si="13"/>
        <v>0.01</v>
      </c>
      <c r="K48" s="1">
        <f t="shared" si="14"/>
        <v>6.0790273556231003E-3</v>
      </c>
      <c r="L48" s="1">
        <f t="shared" si="15"/>
        <v>0.12000000000000011</v>
      </c>
      <c r="M48" s="1">
        <f t="shared" si="16"/>
        <v>8.5970429323592393E-3</v>
      </c>
      <c r="N48" s="1">
        <f t="shared" si="17"/>
        <v>13.958287860622463</v>
      </c>
      <c r="O48" t="s">
        <v>56</v>
      </c>
    </row>
    <row r="49" spans="1:15" x14ac:dyDescent="0.35">
      <c r="A49" s="12">
        <v>38</v>
      </c>
      <c r="B49" s="11" t="s">
        <v>48</v>
      </c>
      <c r="C49" s="29">
        <v>2.38</v>
      </c>
      <c r="D49" s="9" t="s">
        <v>225</v>
      </c>
      <c r="E49" s="8" t="str">
        <f t="shared" si="9"/>
        <v>Significantly Different</v>
      </c>
      <c r="G49">
        <f t="shared" si="10"/>
        <v>2.38</v>
      </c>
      <c r="H49">
        <f t="shared" si="11"/>
        <v>7</v>
      </c>
      <c r="I49" t="str">
        <f t="shared" si="12"/>
        <v>+/-</v>
      </c>
      <c r="J49" t="str">
        <f t="shared" si="13"/>
        <v>0.02</v>
      </c>
      <c r="K49" s="1">
        <f t="shared" si="14"/>
        <v>1.2158054711246201E-2</v>
      </c>
      <c r="L49" s="1">
        <f t="shared" si="15"/>
        <v>0.12000000000000011</v>
      </c>
      <c r="M49" s="1">
        <f t="shared" si="16"/>
        <v>1.3593118404254039E-2</v>
      </c>
      <c r="N49" s="1">
        <f t="shared" si="17"/>
        <v>8.8279963751691781</v>
      </c>
      <c r="O49" t="s">
        <v>54</v>
      </c>
    </row>
    <row r="50" spans="1:15" x14ac:dyDescent="0.35">
      <c r="A50" s="12">
        <v>40</v>
      </c>
      <c r="B50" s="11" t="s">
        <v>54</v>
      </c>
      <c r="C50" s="29">
        <v>2.37</v>
      </c>
      <c r="D50" s="9" t="s">
        <v>227</v>
      </c>
      <c r="E50" s="8" t="str">
        <f t="shared" si="9"/>
        <v>Significantly Different</v>
      </c>
      <c r="G50">
        <f t="shared" si="10"/>
        <v>2.37</v>
      </c>
      <c r="H50">
        <f t="shared" si="11"/>
        <v>7</v>
      </c>
      <c r="I50" t="str">
        <f t="shared" si="12"/>
        <v>+/-</v>
      </c>
      <c r="J50" t="str">
        <f t="shared" si="13"/>
        <v>0.01</v>
      </c>
      <c r="K50" s="1">
        <f t="shared" si="14"/>
        <v>6.0790273556231003E-3</v>
      </c>
      <c r="L50" s="1">
        <f t="shared" si="15"/>
        <v>0.12999999999999989</v>
      </c>
      <c r="M50" s="1">
        <f t="shared" si="16"/>
        <v>8.5970429323592393E-3</v>
      </c>
      <c r="N50" s="1">
        <f t="shared" si="17"/>
        <v>15.121478515674308</v>
      </c>
      <c r="O50" t="s">
        <v>52</v>
      </c>
    </row>
    <row r="51" spans="1:15" x14ac:dyDescent="0.35">
      <c r="A51" s="12">
        <v>41</v>
      </c>
      <c r="B51" s="11" t="s">
        <v>69</v>
      </c>
      <c r="C51" s="29">
        <v>2.36</v>
      </c>
      <c r="D51" s="9" t="s">
        <v>225</v>
      </c>
      <c r="E51" s="8" t="str">
        <f t="shared" si="9"/>
        <v>Significantly Different</v>
      </c>
      <c r="G51">
        <f t="shared" si="10"/>
        <v>2.36</v>
      </c>
      <c r="H51">
        <f t="shared" si="11"/>
        <v>7</v>
      </c>
      <c r="I51" t="str">
        <f t="shared" si="12"/>
        <v>+/-</v>
      </c>
      <c r="J51" t="str">
        <f t="shared" si="13"/>
        <v>0.02</v>
      </c>
      <c r="K51" s="1">
        <f t="shared" si="14"/>
        <v>1.2158054711246201E-2</v>
      </c>
      <c r="L51" s="1">
        <f t="shared" si="15"/>
        <v>0.14000000000000012</v>
      </c>
      <c r="M51" s="1">
        <f t="shared" si="16"/>
        <v>1.3593118404254039E-2</v>
      </c>
      <c r="N51" s="1">
        <f t="shared" si="17"/>
        <v>10.299329104364041</v>
      </c>
      <c r="O51" t="s">
        <v>50</v>
      </c>
    </row>
    <row r="52" spans="1:15" x14ac:dyDescent="0.35">
      <c r="A52" s="12">
        <v>42</v>
      </c>
      <c r="B52" s="11" t="s">
        <v>60</v>
      </c>
      <c r="C52" s="29">
        <v>2.35</v>
      </c>
      <c r="D52" s="9" t="s">
        <v>227</v>
      </c>
      <c r="E52" s="8" t="str">
        <f t="shared" si="9"/>
        <v>Significantly Different</v>
      </c>
      <c r="G52">
        <f t="shared" si="10"/>
        <v>2.35</v>
      </c>
      <c r="H52">
        <f t="shared" si="11"/>
        <v>7</v>
      </c>
      <c r="I52" t="str">
        <f t="shared" si="12"/>
        <v>+/-</v>
      </c>
      <c r="J52" t="str">
        <f t="shared" si="13"/>
        <v>0.01</v>
      </c>
      <c r="K52" s="1">
        <f t="shared" si="14"/>
        <v>6.0790273556231003E-3</v>
      </c>
      <c r="L52" s="1">
        <f t="shared" si="15"/>
        <v>0.14999999999999991</v>
      </c>
      <c r="M52" s="1">
        <f t="shared" si="16"/>
        <v>8.5970429323592393E-3</v>
      </c>
      <c r="N52" s="1">
        <f t="shared" si="17"/>
        <v>17.447859825778053</v>
      </c>
      <c r="O52" t="s">
        <v>48</v>
      </c>
    </row>
    <row r="53" spans="1:15" x14ac:dyDescent="0.35">
      <c r="A53" s="12">
        <v>42</v>
      </c>
      <c r="B53" s="11" t="s">
        <v>52</v>
      </c>
      <c r="C53" s="29">
        <v>2.35</v>
      </c>
      <c r="D53" s="9" t="s">
        <v>225</v>
      </c>
      <c r="E53" s="8" t="str">
        <f t="shared" si="9"/>
        <v>Significantly Different</v>
      </c>
      <c r="G53">
        <f t="shared" si="10"/>
        <v>2.35</v>
      </c>
      <c r="H53">
        <f t="shared" si="11"/>
        <v>7</v>
      </c>
      <c r="I53" t="str">
        <f t="shared" si="12"/>
        <v>+/-</v>
      </c>
      <c r="J53" t="str">
        <f t="shared" si="13"/>
        <v>0.02</v>
      </c>
      <c r="K53" s="1">
        <f t="shared" si="14"/>
        <v>1.2158054711246201E-2</v>
      </c>
      <c r="L53" s="1">
        <f t="shared" si="15"/>
        <v>0.14999999999999991</v>
      </c>
      <c r="M53" s="1">
        <f t="shared" si="16"/>
        <v>1.3593118404254039E-2</v>
      </c>
      <c r="N53" s="1">
        <f t="shared" si="17"/>
        <v>11.034995468961457</v>
      </c>
      <c r="O53" t="s">
        <v>46</v>
      </c>
    </row>
    <row r="54" spans="1:15" x14ac:dyDescent="0.35">
      <c r="A54" s="12">
        <v>44</v>
      </c>
      <c r="B54" s="11" t="s">
        <v>32</v>
      </c>
      <c r="C54" s="29">
        <v>2.34</v>
      </c>
      <c r="D54" s="9" t="s">
        <v>225</v>
      </c>
      <c r="E54" s="8" t="str">
        <f t="shared" si="9"/>
        <v>Significantly Different</v>
      </c>
      <c r="G54">
        <f t="shared" si="10"/>
        <v>2.34</v>
      </c>
      <c r="H54">
        <f t="shared" si="11"/>
        <v>7</v>
      </c>
      <c r="I54" t="str">
        <f t="shared" si="12"/>
        <v>+/-</v>
      </c>
      <c r="J54" t="str">
        <f t="shared" si="13"/>
        <v>0.02</v>
      </c>
      <c r="K54" s="1">
        <f t="shared" si="14"/>
        <v>1.2158054711246201E-2</v>
      </c>
      <c r="L54" s="1">
        <f t="shared" si="15"/>
        <v>0.16000000000000014</v>
      </c>
      <c r="M54" s="1">
        <f t="shared" si="16"/>
        <v>1.3593118404254039E-2</v>
      </c>
      <c r="N54" s="1">
        <f t="shared" si="17"/>
        <v>11.770661833558904</v>
      </c>
      <c r="O54" t="s">
        <v>39</v>
      </c>
    </row>
    <row r="55" spans="1:15" x14ac:dyDescent="0.35">
      <c r="A55" s="12">
        <v>45</v>
      </c>
      <c r="B55" s="11" t="s">
        <v>79</v>
      </c>
      <c r="C55" s="29">
        <v>2.33</v>
      </c>
      <c r="D55" s="9" t="s">
        <v>227</v>
      </c>
      <c r="E55" s="8" t="str">
        <f t="shared" si="9"/>
        <v>Significantly Different</v>
      </c>
      <c r="G55">
        <f t="shared" si="10"/>
        <v>2.33</v>
      </c>
      <c r="H55">
        <f t="shared" si="11"/>
        <v>7</v>
      </c>
      <c r="I55" t="str">
        <f t="shared" si="12"/>
        <v>+/-</v>
      </c>
      <c r="J55" t="str">
        <f t="shared" si="13"/>
        <v>0.01</v>
      </c>
      <c r="K55" s="1">
        <f t="shared" si="14"/>
        <v>6.0790273556231003E-3</v>
      </c>
      <c r="L55" s="1">
        <f t="shared" si="15"/>
        <v>0.16999999999999993</v>
      </c>
      <c r="M55" s="1">
        <f t="shared" si="16"/>
        <v>8.5970429323592393E-3</v>
      </c>
      <c r="N55" s="1">
        <f t="shared" si="17"/>
        <v>19.774241135881795</v>
      </c>
      <c r="O55" t="s">
        <v>42</v>
      </c>
    </row>
    <row r="56" spans="1:15" x14ac:dyDescent="0.35">
      <c r="A56" s="12">
        <v>45</v>
      </c>
      <c r="B56" s="11" t="s">
        <v>26</v>
      </c>
      <c r="C56" s="29">
        <v>2.33</v>
      </c>
      <c r="D56" s="9" t="s">
        <v>228</v>
      </c>
      <c r="E56" s="8" t="str">
        <f t="shared" si="9"/>
        <v>Significantly Different</v>
      </c>
      <c r="G56">
        <f t="shared" si="10"/>
        <v>2.33</v>
      </c>
      <c r="H56">
        <f t="shared" si="11"/>
        <v>7</v>
      </c>
      <c r="I56" t="str">
        <f t="shared" si="12"/>
        <v>+/-</v>
      </c>
      <c r="J56" t="str">
        <f t="shared" si="13"/>
        <v>0.04</v>
      </c>
      <c r="K56" s="1">
        <f t="shared" si="14"/>
        <v>2.4316109422492401E-2</v>
      </c>
      <c r="L56" s="1">
        <f t="shared" si="15"/>
        <v>0.16999999999999993</v>
      </c>
      <c r="M56" s="1">
        <f t="shared" si="16"/>
        <v>2.5064471888253254E-2</v>
      </c>
      <c r="N56" s="1">
        <f t="shared" si="17"/>
        <v>6.7825087541410491</v>
      </c>
      <c r="O56" t="s">
        <v>40</v>
      </c>
    </row>
    <row r="57" spans="1:15" x14ac:dyDescent="0.35">
      <c r="A57" s="12">
        <v>47</v>
      </c>
      <c r="B57" s="11" t="s">
        <v>29</v>
      </c>
      <c r="C57" s="29">
        <v>2.31</v>
      </c>
      <c r="D57" s="9" t="s">
        <v>227</v>
      </c>
      <c r="E57" s="8" t="str">
        <f t="shared" si="9"/>
        <v>Significantly Different</v>
      </c>
      <c r="G57">
        <f t="shared" si="10"/>
        <v>2.31</v>
      </c>
      <c r="H57">
        <f t="shared" si="11"/>
        <v>7</v>
      </c>
      <c r="I57" t="str">
        <f t="shared" si="12"/>
        <v>+/-</v>
      </c>
      <c r="J57" t="str">
        <f t="shared" si="13"/>
        <v>0.01</v>
      </c>
      <c r="K57" s="1">
        <f t="shared" si="14"/>
        <v>6.0790273556231003E-3</v>
      </c>
      <c r="L57" s="1">
        <f t="shared" si="15"/>
        <v>0.18999999999999995</v>
      </c>
      <c r="M57" s="1">
        <f t="shared" si="16"/>
        <v>8.5970429323592393E-3</v>
      </c>
      <c r="N57" s="1">
        <f t="shared" si="17"/>
        <v>22.10062244598554</v>
      </c>
      <c r="O57" t="s">
        <v>37</v>
      </c>
    </row>
    <row r="58" spans="1:15" x14ac:dyDescent="0.35">
      <c r="A58" s="12">
        <v>48</v>
      </c>
      <c r="B58" s="11" t="s">
        <v>62</v>
      </c>
      <c r="C58" s="29">
        <v>2.2599999999999998</v>
      </c>
      <c r="D58" s="9" t="s">
        <v>226</v>
      </c>
      <c r="E58" s="8" t="str">
        <f t="shared" si="9"/>
        <v>Significantly Different</v>
      </c>
      <c r="G58">
        <f t="shared" si="10"/>
        <v>2.2599999999999998</v>
      </c>
      <c r="H58">
        <f t="shared" si="11"/>
        <v>7</v>
      </c>
      <c r="I58" t="str">
        <f t="shared" si="12"/>
        <v>+/-</v>
      </c>
      <c r="J58" t="str">
        <f t="shared" si="13"/>
        <v>0.03</v>
      </c>
      <c r="K58" s="1">
        <f t="shared" si="14"/>
        <v>1.82370820668693E-2</v>
      </c>
      <c r="L58" s="1">
        <f t="shared" si="15"/>
        <v>0.24000000000000021</v>
      </c>
      <c r="M58" s="1">
        <f t="shared" si="16"/>
        <v>1.9223572402239389E-2</v>
      </c>
      <c r="N58" s="1">
        <f t="shared" si="17"/>
        <v>12.484672202344772</v>
      </c>
      <c r="O58" t="s">
        <v>35</v>
      </c>
    </row>
    <row r="59" spans="1:15" x14ac:dyDescent="0.35">
      <c r="A59" s="12">
        <v>49</v>
      </c>
      <c r="B59" s="11" t="s">
        <v>40</v>
      </c>
      <c r="C59" s="29">
        <v>2.25</v>
      </c>
      <c r="D59" s="9" t="s">
        <v>226</v>
      </c>
      <c r="E59" s="8" t="str">
        <f t="shared" si="9"/>
        <v>Significantly Different</v>
      </c>
      <c r="G59">
        <f t="shared" si="10"/>
        <v>2.25</v>
      </c>
      <c r="H59">
        <f t="shared" si="11"/>
        <v>7</v>
      </c>
      <c r="I59" t="str">
        <f t="shared" si="12"/>
        <v>+/-</v>
      </c>
      <c r="J59" t="str">
        <f t="shared" si="13"/>
        <v>0.03</v>
      </c>
      <c r="K59" s="1">
        <f t="shared" si="14"/>
        <v>1.82370820668693E-2</v>
      </c>
      <c r="L59" s="1">
        <f t="shared" si="15"/>
        <v>0.25</v>
      </c>
      <c r="M59" s="1">
        <f t="shared" si="16"/>
        <v>1.9223572402239389E-2</v>
      </c>
      <c r="N59" s="1">
        <f t="shared" si="17"/>
        <v>13.00486687744246</v>
      </c>
      <c r="O59" t="s">
        <v>32</v>
      </c>
    </row>
    <row r="60" spans="1:15" x14ac:dyDescent="0.35">
      <c r="A60" s="12">
        <v>50</v>
      </c>
      <c r="B60" s="11" t="s">
        <v>76</v>
      </c>
      <c r="C60" s="29">
        <v>2.23</v>
      </c>
      <c r="D60" s="9" t="s">
        <v>225</v>
      </c>
      <c r="E60" s="8" t="str">
        <f t="shared" si="9"/>
        <v>Significantly Different</v>
      </c>
      <c r="G60">
        <f t="shared" si="10"/>
        <v>2.23</v>
      </c>
      <c r="H60">
        <f t="shared" si="11"/>
        <v>7</v>
      </c>
      <c r="I60" t="str">
        <f t="shared" si="12"/>
        <v>+/-</v>
      </c>
      <c r="J60" t="str">
        <f t="shared" si="13"/>
        <v>0.02</v>
      </c>
      <c r="K60" s="1">
        <f t="shared" si="14"/>
        <v>1.2158054711246201E-2</v>
      </c>
      <c r="L60" s="1">
        <f t="shared" si="15"/>
        <v>0.27</v>
      </c>
      <c r="M60" s="1">
        <f t="shared" si="16"/>
        <v>1.3593118404254039E-2</v>
      </c>
      <c r="N60" s="1">
        <f t="shared" si="17"/>
        <v>19.862991844130637</v>
      </c>
      <c r="O60" t="s">
        <v>29</v>
      </c>
    </row>
    <row r="61" spans="1:15" x14ac:dyDescent="0.35">
      <c r="A61" s="12">
        <v>51</v>
      </c>
      <c r="B61" s="11" t="s">
        <v>31</v>
      </c>
      <c r="C61" s="29">
        <v>1.94</v>
      </c>
      <c r="D61" s="9" t="s">
        <v>225</v>
      </c>
      <c r="E61" s="8" t="str">
        <f t="shared" si="9"/>
        <v>Significantly Different</v>
      </c>
      <c r="G61">
        <f t="shared" si="10"/>
        <v>1.94</v>
      </c>
      <c r="H61">
        <f t="shared" si="11"/>
        <v>7</v>
      </c>
      <c r="I61" t="str">
        <f t="shared" si="12"/>
        <v>+/-</v>
      </c>
      <c r="J61" t="str">
        <f t="shared" si="13"/>
        <v>0.02</v>
      </c>
      <c r="K61" s="1">
        <f t="shared" si="14"/>
        <v>1.2158054711246201E-2</v>
      </c>
      <c r="L61" s="1">
        <f t="shared" si="15"/>
        <v>0.56000000000000005</v>
      </c>
      <c r="M61" s="1">
        <f t="shared" si="16"/>
        <v>1.3593118404254039E-2</v>
      </c>
      <c r="N61" s="1">
        <f t="shared" si="17"/>
        <v>41.197316417456136</v>
      </c>
      <c r="O61" t="s">
        <v>26</v>
      </c>
    </row>
    <row r="62" spans="1:15" ht="15" thickBot="1" x14ac:dyDescent="0.4">
      <c r="A62" s="7"/>
      <c r="B62" s="6" t="s">
        <v>24</v>
      </c>
      <c r="C62" s="28">
        <v>2.4700000000000002</v>
      </c>
      <c r="D62" s="4" t="s">
        <v>225</v>
      </c>
      <c r="E62" s="3" t="str">
        <f t="shared" si="9"/>
        <v>Significantly Different</v>
      </c>
      <c r="G62">
        <f t="shared" si="10"/>
        <v>2.4700000000000002</v>
      </c>
      <c r="H62">
        <f t="shared" si="11"/>
        <v>7</v>
      </c>
      <c r="I62" t="str">
        <f t="shared" si="12"/>
        <v>+/-</v>
      </c>
      <c r="J62" t="str">
        <f t="shared" si="13"/>
        <v>0.02</v>
      </c>
      <c r="K62" s="1">
        <f t="shared" si="14"/>
        <v>1.2158054711246201E-2</v>
      </c>
      <c r="L62" s="1">
        <f t="shared" si="15"/>
        <v>2.9999999999999805E-2</v>
      </c>
      <c r="M62" s="1">
        <f t="shared" si="16"/>
        <v>1.3593118404254039E-2</v>
      </c>
      <c r="N62" s="1">
        <f t="shared" si="17"/>
        <v>2.2069990937922781</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304" priority="1" operator="equal">
      <formula>"OTHER ERROR"</formula>
    </cfRule>
    <cfRule type="cellIs" dxfId="303" priority="2" operator="equal">
      <formula>"Statistical Test not applicable"</formula>
    </cfRule>
    <cfRule type="cellIs" dxfId="302" priority="3" operator="equal">
      <formula>"Geography Selected"</formula>
    </cfRule>
  </conditionalFormatting>
  <conditionalFormatting sqref="E10:J62">
    <cfRule type="cellIs" dxfId="301" priority="4" operator="equal">
      <formula>"Not Significantly Different"</formula>
    </cfRule>
  </conditionalFormatting>
  <conditionalFormatting sqref="F10:J62">
    <cfRule type="cellIs" dxfId="30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6846AC1E-D07C-44BF-BC77-75C8A5864EC4}">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6A513D98-E25C-4D33-BF8D-68247A428F2D}"/>
    <hyperlink ref="A68" r:id="rId2" xr:uid="{016E59E6-8CAE-44CE-A298-FB865731FB12}"/>
    <hyperlink ref="A66" r:id="rId3" xr:uid="{49DF9459-3D8A-4A38-A1B2-4C8F26799749}"/>
    <hyperlink ref="A67" r:id="rId4" xr:uid="{15915C5D-D5FD-4161-8208-6852F21682DB}"/>
  </hyperlinks>
  <pageMargins left="0.7" right="0.7" top="0.75" bottom="0.75" header="0.3" footer="0.3"/>
  <pageSetup orientation="portrait" r:id="rId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1B916-1F70-4AB0-AF4A-E29857BCF927}">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232</v>
      </c>
    </row>
    <row r="2" spans="1:16" x14ac:dyDescent="0.35">
      <c r="A2" s="26" t="s">
        <v>106</v>
      </c>
      <c r="B2" t="s">
        <v>231</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3.7</v>
      </c>
      <c r="C6" t="s">
        <v>100</v>
      </c>
      <c r="H6" s="14" t="s">
        <v>99</v>
      </c>
      <c r="I6">
        <f>VLOOKUP($B$4,$B$9:$K$62,6,FALSE)</f>
        <v>3.7</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3.7</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3.7</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28</v>
      </c>
      <c r="C11" s="10">
        <v>7.4</v>
      </c>
      <c r="D11" s="13" t="s">
        <v>30</v>
      </c>
      <c r="E11" s="8" t="str">
        <f t="shared" si="0"/>
        <v>Significantly Different</v>
      </c>
      <c r="G11">
        <f t="shared" si="1"/>
        <v>7.4</v>
      </c>
      <c r="H11">
        <f t="shared" si="2"/>
        <v>6</v>
      </c>
      <c r="I11" t="str">
        <f t="shared" si="3"/>
        <v>+/-</v>
      </c>
      <c r="J11" t="str">
        <f t="shared" si="4"/>
        <v>0.5</v>
      </c>
      <c r="K11" s="1">
        <f t="shared" si="5"/>
        <v>0.303951367781155</v>
      </c>
      <c r="L11" s="1">
        <f t="shared" si="6"/>
        <v>-3.7</v>
      </c>
      <c r="M11" s="1">
        <f t="shared" si="7"/>
        <v>0.30997079109986531</v>
      </c>
      <c r="N11" s="1">
        <f t="shared" si="8"/>
        <v>-11.936608565185573</v>
      </c>
      <c r="O11" t="s">
        <v>67</v>
      </c>
    </row>
    <row r="12" spans="1:16" x14ac:dyDescent="0.35">
      <c r="A12" s="12">
        <v>2</v>
      </c>
      <c r="B12" s="11" t="s">
        <v>34</v>
      </c>
      <c r="C12" s="10">
        <v>5.9</v>
      </c>
      <c r="D12" s="9" t="s">
        <v>33</v>
      </c>
      <c r="E12" s="8" t="str">
        <f t="shared" si="0"/>
        <v>Significantly Different</v>
      </c>
      <c r="G12">
        <f t="shared" si="1"/>
        <v>5.9</v>
      </c>
      <c r="H12">
        <f t="shared" si="2"/>
        <v>6</v>
      </c>
      <c r="I12" t="str">
        <f t="shared" si="3"/>
        <v>+/-</v>
      </c>
      <c r="J12" t="str">
        <f t="shared" si="4"/>
        <v>0.1</v>
      </c>
      <c r="K12" s="1">
        <f t="shared" si="5"/>
        <v>6.0790273556231005E-2</v>
      </c>
      <c r="L12" s="1">
        <f t="shared" si="6"/>
        <v>-2.2000000000000002</v>
      </c>
      <c r="M12" s="1">
        <f t="shared" si="7"/>
        <v>8.5970429323592404E-2</v>
      </c>
      <c r="N12" s="1">
        <f t="shared" si="8"/>
        <v>-25.590194411141159</v>
      </c>
      <c r="O12" t="s">
        <v>59</v>
      </c>
    </row>
    <row r="13" spans="1:16" x14ac:dyDescent="0.35">
      <c r="A13" s="12">
        <v>3</v>
      </c>
      <c r="B13" s="11" t="s">
        <v>44</v>
      </c>
      <c r="C13" s="10">
        <v>4.9000000000000004</v>
      </c>
      <c r="D13" s="9" t="s">
        <v>43</v>
      </c>
      <c r="E13" s="8" t="str">
        <f t="shared" si="0"/>
        <v>Significantly Different</v>
      </c>
      <c r="G13">
        <f t="shared" si="1"/>
        <v>4.9000000000000004</v>
      </c>
      <c r="H13">
        <f t="shared" si="2"/>
        <v>6</v>
      </c>
      <c r="I13" t="str">
        <f t="shared" si="3"/>
        <v>+/-</v>
      </c>
      <c r="J13" t="str">
        <f t="shared" si="4"/>
        <v>0.4</v>
      </c>
      <c r="K13" s="1">
        <f t="shared" si="5"/>
        <v>0.24316109422492402</v>
      </c>
      <c r="L13" s="1">
        <f t="shared" si="6"/>
        <v>-1.2000000000000002</v>
      </c>
      <c r="M13" s="1">
        <f t="shared" si="7"/>
        <v>0.25064471888253259</v>
      </c>
      <c r="N13" s="1">
        <f t="shared" si="8"/>
        <v>-4.7876532382172128</v>
      </c>
      <c r="O13" t="s">
        <v>57</v>
      </c>
    </row>
    <row r="14" spans="1:16" x14ac:dyDescent="0.35">
      <c r="A14" s="12">
        <v>4</v>
      </c>
      <c r="B14" s="11" t="s">
        <v>39</v>
      </c>
      <c r="C14" s="10">
        <v>4.5999999999999996</v>
      </c>
      <c r="D14" s="9" t="s">
        <v>33</v>
      </c>
      <c r="E14" s="8" t="str">
        <f t="shared" si="0"/>
        <v>Significantly Different</v>
      </c>
      <c r="G14">
        <f t="shared" si="1"/>
        <v>4.5999999999999996</v>
      </c>
      <c r="H14">
        <f t="shared" si="2"/>
        <v>6</v>
      </c>
      <c r="I14" t="str">
        <f t="shared" si="3"/>
        <v>+/-</v>
      </c>
      <c r="J14" t="str">
        <f t="shared" si="4"/>
        <v>0.1</v>
      </c>
      <c r="K14" s="1">
        <f t="shared" si="5"/>
        <v>6.0790273556231005E-2</v>
      </c>
      <c r="L14" s="1">
        <f t="shared" si="6"/>
        <v>-0.89999999999999947</v>
      </c>
      <c r="M14" s="1">
        <f t="shared" si="7"/>
        <v>8.5970429323592404E-2</v>
      </c>
      <c r="N14" s="1">
        <f t="shared" si="8"/>
        <v>-10.468715895466829</v>
      </c>
      <c r="O14" t="s">
        <v>72</v>
      </c>
    </row>
    <row r="15" spans="1:16" x14ac:dyDescent="0.35">
      <c r="A15" s="12">
        <v>5</v>
      </c>
      <c r="B15" s="11" t="s">
        <v>45</v>
      </c>
      <c r="C15" s="10">
        <v>4.4000000000000004</v>
      </c>
      <c r="D15" s="9" t="s">
        <v>38</v>
      </c>
      <c r="E15" s="8" t="str">
        <f t="shared" si="0"/>
        <v>Significantly Different</v>
      </c>
      <c r="G15">
        <f t="shared" si="1"/>
        <v>4.4000000000000004</v>
      </c>
      <c r="H15">
        <f t="shared" si="2"/>
        <v>6</v>
      </c>
      <c r="I15" t="str">
        <f t="shared" si="3"/>
        <v>+/-</v>
      </c>
      <c r="J15" t="str">
        <f t="shared" si="4"/>
        <v>0.2</v>
      </c>
      <c r="K15" s="1">
        <f t="shared" si="5"/>
        <v>0.12158054711246201</v>
      </c>
      <c r="L15" s="1">
        <f t="shared" si="6"/>
        <v>-0.70000000000000018</v>
      </c>
      <c r="M15" s="1">
        <f t="shared" si="7"/>
        <v>0.1359311840425404</v>
      </c>
      <c r="N15" s="1">
        <f t="shared" si="8"/>
        <v>-5.149664552182017</v>
      </c>
      <c r="O15" t="s">
        <v>34</v>
      </c>
    </row>
    <row r="16" spans="1:16" x14ac:dyDescent="0.35">
      <c r="A16" s="12">
        <v>5</v>
      </c>
      <c r="B16" s="11" t="s">
        <v>47</v>
      </c>
      <c r="C16" s="10">
        <v>4.4000000000000004</v>
      </c>
      <c r="D16" s="9" t="s">
        <v>38</v>
      </c>
      <c r="E16" s="8" t="str">
        <f t="shared" si="0"/>
        <v>Significantly Different</v>
      </c>
      <c r="G16">
        <f t="shared" si="1"/>
        <v>4.4000000000000004</v>
      </c>
      <c r="H16">
        <f t="shared" si="2"/>
        <v>6</v>
      </c>
      <c r="I16" t="str">
        <f t="shared" si="3"/>
        <v>+/-</v>
      </c>
      <c r="J16" t="str">
        <f t="shared" si="4"/>
        <v>0.2</v>
      </c>
      <c r="K16" s="1">
        <f t="shared" si="5"/>
        <v>0.12158054711246201</v>
      </c>
      <c r="L16" s="1">
        <f t="shared" si="6"/>
        <v>-0.70000000000000018</v>
      </c>
      <c r="M16" s="1">
        <f t="shared" si="7"/>
        <v>0.1359311840425404</v>
      </c>
      <c r="N16" s="1">
        <f t="shared" si="8"/>
        <v>-5.149664552182017</v>
      </c>
      <c r="O16" t="s">
        <v>73</v>
      </c>
    </row>
    <row r="17" spans="1:15" x14ac:dyDescent="0.35">
      <c r="A17" s="12">
        <v>7</v>
      </c>
      <c r="B17" s="11" t="s">
        <v>41</v>
      </c>
      <c r="C17" s="10">
        <v>4.2</v>
      </c>
      <c r="D17" s="9" t="s">
        <v>38</v>
      </c>
      <c r="E17" s="8" t="str">
        <f t="shared" si="0"/>
        <v>Significantly Different</v>
      </c>
      <c r="G17">
        <f t="shared" si="1"/>
        <v>4.2</v>
      </c>
      <c r="H17">
        <f t="shared" si="2"/>
        <v>6</v>
      </c>
      <c r="I17" t="str">
        <f t="shared" si="3"/>
        <v>+/-</v>
      </c>
      <c r="J17" t="str">
        <f t="shared" si="4"/>
        <v>0.2</v>
      </c>
      <c r="K17" s="1">
        <f t="shared" si="5"/>
        <v>0.12158054711246201</v>
      </c>
      <c r="L17" s="1">
        <f t="shared" si="6"/>
        <v>-0.5</v>
      </c>
      <c r="M17" s="1">
        <f t="shared" si="7"/>
        <v>0.1359311840425404</v>
      </c>
      <c r="N17" s="1">
        <f t="shared" si="8"/>
        <v>-3.6783318229871544</v>
      </c>
      <c r="O17" t="s">
        <v>65</v>
      </c>
    </row>
    <row r="18" spans="1:15" x14ac:dyDescent="0.35">
      <c r="A18" s="12">
        <v>7</v>
      </c>
      <c r="B18" s="11" t="s">
        <v>49</v>
      </c>
      <c r="C18" s="10">
        <v>4.2</v>
      </c>
      <c r="D18" s="9" t="s">
        <v>38</v>
      </c>
      <c r="E18" s="8" t="str">
        <f t="shared" si="0"/>
        <v>Significantly Different</v>
      </c>
      <c r="G18">
        <f t="shared" si="1"/>
        <v>4.2</v>
      </c>
      <c r="H18">
        <f t="shared" si="2"/>
        <v>6</v>
      </c>
      <c r="I18" t="str">
        <f t="shared" si="3"/>
        <v>+/-</v>
      </c>
      <c r="J18" t="str">
        <f t="shared" si="4"/>
        <v>0.2</v>
      </c>
      <c r="K18" s="1">
        <f t="shared" si="5"/>
        <v>0.12158054711246201</v>
      </c>
      <c r="L18" s="1">
        <f t="shared" si="6"/>
        <v>-0.5</v>
      </c>
      <c r="M18" s="1">
        <f t="shared" si="7"/>
        <v>0.1359311840425404</v>
      </c>
      <c r="N18" s="1">
        <f t="shared" si="8"/>
        <v>-3.6783318229871544</v>
      </c>
      <c r="O18" t="s">
        <v>61</v>
      </c>
    </row>
    <row r="19" spans="1:15" x14ac:dyDescent="0.35">
      <c r="A19" s="12">
        <v>9</v>
      </c>
      <c r="B19" s="11" t="s">
        <v>57</v>
      </c>
      <c r="C19" s="10">
        <v>4.0999999999999996</v>
      </c>
      <c r="D19" s="9" t="s">
        <v>38</v>
      </c>
      <c r="E19" s="8" t="str">
        <f t="shared" si="0"/>
        <v>Significantly Different</v>
      </c>
      <c r="G19">
        <f t="shared" si="1"/>
        <v>4.0999999999999996</v>
      </c>
      <c r="H19">
        <f t="shared" si="2"/>
        <v>6</v>
      </c>
      <c r="I19" t="str">
        <f t="shared" si="3"/>
        <v>+/-</v>
      </c>
      <c r="J19" t="str">
        <f t="shared" si="4"/>
        <v>0.2</v>
      </c>
      <c r="K19" s="1">
        <f t="shared" si="5"/>
        <v>0.12158054711246201</v>
      </c>
      <c r="L19" s="1">
        <f t="shared" si="6"/>
        <v>-0.39999999999999947</v>
      </c>
      <c r="M19" s="1">
        <f t="shared" si="7"/>
        <v>0.1359311840425404</v>
      </c>
      <c r="N19" s="1">
        <f t="shared" si="8"/>
        <v>-2.9426654583897194</v>
      </c>
      <c r="O19" t="s">
        <v>31</v>
      </c>
    </row>
    <row r="20" spans="1:15" x14ac:dyDescent="0.35">
      <c r="A20" s="12">
        <v>9</v>
      </c>
      <c r="B20" s="11" t="s">
        <v>53</v>
      </c>
      <c r="C20" s="10">
        <v>4.0999999999999996</v>
      </c>
      <c r="D20" s="13" t="s">
        <v>33</v>
      </c>
      <c r="E20" s="8" t="str">
        <f t="shared" si="0"/>
        <v>Significantly Different</v>
      </c>
      <c r="G20">
        <f t="shared" si="1"/>
        <v>4.0999999999999996</v>
      </c>
      <c r="H20">
        <f t="shared" si="2"/>
        <v>6</v>
      </c>
      <c r="I20" t="str">
        <f t="shared" si="3"/>
        <v>+/-</v>
      </c>
      <c r="J20" t="str">
        <f t="shared" si="4"/>
        <v>0.1</v>
      </c>
      <c r="K20" s="1">
        <f t="shared" si="5"/>
        <v>6.0790273556231005E-2</v>
      </c>
      <c r="L20" s="1">
        <f t="shared" si="6"/>
        <v>-0.39999999999999947</v>
      </c>
      <c r="M20" s="1">
        <f t="shared" si="7"/>
        <v>8.5970429323592404E-2</v>
      </c>
      <c r="N20" s="1">
        <f t="shared" si="8"/>
        <v>-4.6527626202074766</v>
      </c>
      <c r="O20" t="s">
        <v>53</v>
      </c>
    </row>
    <row r="21" spans="1:15" x14ac:dyDescent="0.35">
      <c r="A21" s="12">
        <v>11</v>
      </c>
      <c r="B21" s="11" t="s">
        <v>51</v>
      </c>
      <c r="C21" s="10">
        <v>4</v>
      </c>
      <c r="D21" s="9" t="s">
        <v>27</v>
      </c>
      <c r="E21" s="8" t="str">
        <f t="shared" si="0"/>
        <v>Not Significantly Different</v>
      </c>
      <c r="G21">
        <f t="shared" si="1"/>
        <v>4</v>
      </c>
      <c r="H21">
        <f t="shared" si="2"/>
        <v>6</v>
      </c>
      <c r="I21" t="str">
        <f t="shared" si="3"/>
        <v>+/-</v>
      </c>
      <c r="J21" t="str">
        <f t="shared" si="4"/>
        <v>0.3</v>
      </c>
      <c r="K21" s="1">
        <f t="shared" si="5"/>
        <v>0.18237082066869301</v>
      </c>
      <c r="L21" s="1">
        <f t="shared" si="6"/>
        <v>-0.29999999999999982</v>
      </c>
      <c r="M21" s="1">
        <f t="shared" si="7"/>
        <v>0.19223572402239389</v>
      </c>
      <c r="N21" s="1">
        <f t="shared" si="8"/>
        <v>-1.5605840252930943</v>
      </c>
      <c r="O21" t="s">
        <v>45</v>
      </c>
    </row>
    <row r="22" spans="1:15" x14ac:dyDescent="0.35">
      <c r="A22" s="12">
        <v>11</v>
      </c>
      <c r="B22" s="11" t="s">
        <v>42</v>
      </c>
      <c r="C22" s="10">
        <v>4</v>
      </c>
      <c r="D22" s="9" t="s">
        <v>27</v>
      </c>
      <c r="E22" s="8" t="str">
        <f t="shared" si="0"/>
        <v>Not Significantly Different</v>
      </c>
      <c r="G22">
        <f t="shared" si="1"/>
        <v>4</v>
      </c>
      <c r="H22">
        <f t="shared" si="2"/>
        <v>6</v>
      </c>
      <c r="I22" t="str">
        <f t="shared" si="3"/>
        <v>+/-</v>
      </c>
      <c r="J22" t="str">
        <f t="shared" si="4"/>
        <v>0.3</v>
      </c>
      <c r="K22" s="1">
        <f t="shared" si="5"/>
        <v>0.18237082066869301</v>
      </c>
      <c r="L22" s="1">
        <f t="shared" si="6"/>
        <v>-0.29999999999999982</v>
      </c>
      <c r="M22" s="1">
        <f t="shared" si="7"/>
        <v>0.19223572402239389</v>
      </c>
      <c r="N22" s="1">
        <f t="shared" si="8"/>
        <v>-1.5605840252930943</v>
      </c>
      <c r="O22" t="s">
        <v>28</v>
      </c>
    </row>
    <row r="23" spans="1:15" x14ac:dyDescent="0.35">
      <c r="A23" s="12">
        <v>13</v>
      </c>
      <c r="B23" s="11" t="s">
        <v>59</v>
      </c>
      <c r="C23" s="10">
        <v>3.9</v>
      </c>
      <c r="D23" s="9" t="s">
        <v>30</v>
      </c>
      <c r="E23" s="8" t="str">
        <f t="shared" si="0"/>
        <v>Not Significantly Different</v>
      </c>
      <c r="G23">
        <f t="shared" si="1"/>
        <v>3.9</v>
      </c>
      <c r="H23">
        <f t="shared" si="2"/>
        <v>6</v>
      </c>
      <c r="I23" t="str">
        <f t="shared" si="3"/>
        <v>+/-</v>
      </c>
      <c r="J23" t="str">
        <f t="shared" si="4"/>
        <v>0.5</v>
      </c>
      <c r="K23" s="1">
        <f t="shared" si="5"/>
        <v>0.303951367781155</v>
      </c>
      <c r="L23" s="1">
        <f t="shared" si="6"/>
        <v>-0.19999999999999973</v>
      </c>
      <c r="M23" s="1">
        <f t="shared" si="7"/>
        <v>0.30997079109986531</v>
      </c>
      <c r="N23" s="1">
        <f t="shared" si="8"/>
        <v>-0.64522208460462471</v>
      </c>
      <c r="O23" t="s">
        <v>81</v>
      </c>
    </row>
    <row r="24" spans="1:15" x14ac:dyDescent="0.35">
      <c r="A24" s="12">
        <v>13</v>
      </c>
      <c r="B24" s="11" t="s">
        <v>61</v>
      </c>
      <c r="C24" s="10">
        <v>3.9</v>
      </c>
      <c r="D24" s="9" t="s">
        <v>109</v>
      </c>
      <c r="E24" s="8" t="str">
        <f t="shared" si="0"/>
        <v>Not Significantly Different</v>
      </c>
      <c r="G24">
        <f t="shared" si="1"/>
        <v>3.9</v>
      </c>
      <c r="H24">
        <f t="shared" si="2"/>
        <v>6</v>
      </c>
      <c r="I24" t="str">
        <f t="shared" si="3"/>
        <v>+/-</v>
      </c>
      <c r="J24" t="str">
        <f t="shared" si="4"/>
        <v>0.6</v>
      </c>
      <c r="K24" s="1">
        <f t="shared" si="5"/>
        <v>0.36474164133738601</v>
      </c>
      <c r="L24" s="1">
        <f t="shared" si="6"/>
        <v>-0.19999999999999973</v>
      </c>
      <c r="M24" s="1">
        <f t="shared" si="7"/>
        <v>0.36977279819442066</v>
      </c>
      <c r="N24" s="1">
        <f t="shared" si="8"/>
        <v>-0.54087266823462476</v>
      </c>
      <c r="O24" t="s">
        <v>64</v>
      </c>
    </row>
    <row r="25" spans="1:15" x14ac:dyDescent="0.35">
      <c r="A25" s="12">
        <v>15</v>
      </c>
      <c r="B25" s="11" t="s">
        <v>70</v>
      </c>
      <c r="C25" s="10">
        <v>3.7</v>
      </c>
      <c r="D25" s="9" t="s">
        <v>38</v>
      </c>
      <c r="E25" s="8" t="str">
        <f t="shared" si="0"/>
        <v>Not Significantly Different</v>
      </c>
      <c r="G25">
        <f t="shared" si="1"/>
        <v>3.7</v>
      </c>
      <c r="H25">
        <f t="shared" si="2"/>
        <v>6</v>
      </c>
      <c r="I25" t="str">
        <f t="shared" si="3"/>
        <v>+/-</v>
      </c>
      <c r="J25" t="str">
        <f t="shared" si="4"/>
        <v>0.2</v>
      </c>
      <c r="K25" s="1">
        <f t="shared" si="5"/>
        <v>0.12158054711246201</v>
      </c>
      <c r="L25" s="1">
        <f t="shared" si="6"/>
        <v>0</v>
      </c>
      <c r="M25" s="1">
        <f t="shared" si="7"/>
        <v>0.1359311840425404</v>
      </c>
      <c r="N25" s="1">
        <f t="shared" si="8"/>
        <v>0</v>
      </c>
      <c r="O25" t="s">
        <v>80</v>
      </c>
    </row>
    <row r="26" spans="1:15" x14ac:dyDescent="0.35">
      <c r="A26" s="12">
        <v>16</v>
      </c>
      <c r="B26" s="11" t="s">
        <v>36</v>
      </c>
      <c r="C26" s="10">
        <v>3.6</v>
      </c>
      <c r="D26" s="9" t="s">
        <v>43</v>
      </c>
      <c r="E26" s="8" t="str">
        <f t="shared" si="0"/>
        <v>Not Significantly Different</v>
      </c>
      <c r="G26">
        <f t="shared" si="1"/>
        <v>3.6</v>
      </c>
      <c r="H26">
        <f t="shared" si="2"/>
        <v>6</v>
      </c>
      <c r="I26" t="str">
        <f t="shared" si="3"/>
        <v>+/-</v>
      </c>
      <c r="J26" t="str">
        <f t="shared" si="4"/>
        <v>0.4</v>
      </c>
      <c r="K26" s="1">
        <f t="shared" si="5"/>
        <v>0.24316109422492402</v>
      </c>
      <c r="L26" s="1">
        <f t="shared" si="6"/>
        <v>0.10000000000000009</v>
      </c>
      <c r="M26" s="1">
        <f t="shared" si="7"/>
        <v>0.25064471888253259</v>
      </c>
      <c r="N26" s="1">
        <f t="shared" si="8"/>
        <v>0.39897110318476803</v>
      </c>
      <c r="O26" t="s">
        <v>79</v>
      </c>
    </row>
    <row r="27" spans="1:15" x14ac:dyDescent="0.35">
      <c r="A27" s="12">
        <v>16</v>
      </c>
      <c r="B27" s="11" t="s">
        <v>52</v>
      </c>
      <c r="C27" s="10">
        <v>3.6</v>
      </c>
      <c r="D27" s="9" t="s">
        <v>30</v>
      </c>
      <c r="E27" s="8" t="str">
        <f t="shared" si="0"/>
        <v>Not Significantly Different</v>
      </c>
      <c r="G27">
        <f t="shared" si="1"/>
        <v>3.6</v>
      </c>
      <c r="H27">
        <f t="shared" si="2"/>
        <v>6</v>
      </c>
      <c r="I27" t="str">
        <f t="shared" si="3"/>
        <v>+/-</v>
      </c>
      <c r="J27" t="str">
        <f t="shared" si="4"/>
        <v>0.5</v>
      </c>
      <c r="K27" s="1">
        <f t="shared" si="5"/>
        <v>0.303951367781155</v>
      </c>
      <c r="L27" s="1">
        <f t="shared" si="6"/>
        <v>0.10000000000000009</v>
      </c>
      <c r="M27" s="1">
        <f t="shared" si="7"/>
        <v>0.30997079109986531</v>
      </c>
      <c r="N27" s="1">
        <f t="shared" si="8"/>
        <v>0.32261104230231308</v>
      </c>
      <c r="O27" t="s">
        <v>77</v>
      </c>
    </row>
    <row r="28" spans="1:15" x14ac:dyDescent="0.35">
      <c r="A28" s="12">
        <v>18</v>
      </c>
      <c r="B28" s="11" t="s">
        <v>64</v>
      </c>
      <c r="C28" s="10">
        <v>3.5</v>
      </c>
      <c r="D28" s="9" t="s">
        <v>33</v>
      </c>
      <c r="E28" s="8" t="str">
        <f t="shared" si="0"/>
        <v>Significantly Different</v>
      </c>
      <c r="G28">
        <f t="shared" si="1"/>
        <v>3.5</v>
      </c>
      <c r="H28">
        <f t="shared" si="2"/>
        <v>6</v>
      </c>
      <c r="I28" t="str">
        <f t="shared" si="3"/>
        <v>+/-</v>
      </c>
      <c r="J28" t="str">
        <f t="shared" si="4"/>
        <v>0.1</v>
      </c>
      <c r="K28" s="1">
        <f t="shared" si="5"/>
        <v>6.0790273556231005E-2</v>
      </c>
      <c r="L28" s="1">
        <f t="shared" si="6"/>
        <v>0.20000000000000018</v>
      </c>
      <c r="M28" s="1">
        <f t="shared" si="7"/>
        <v>8.5970429323592404E-2</v>
      </c>
      <c r="N28" s="1">
        <f t="shared" si="8"/>
        <v>2.3263813101037436</v>
      </c>
      <c r="O28" t="s">
        <v>78</v>
      </c>
    </row>
    <row r="29" spans="1:15" x14ac:dyDescent="0.35">
      <c r="A29" s="12">
        <v>18</v>
      </c>
      <c r="B29" s="11" t="s">
        <v>37</v>
      </c>
      <c r="C29" s="10">
        <v>3.5</v>
      </c>
      <c r="D29" s="9" t="s">
        <v>38</v>
      </c>
      <c r="E29" s="8" t="str">
        <f t="shared" si="0"/>
        <v>Not Significantly Different</v>
      </c>
      <c r="G29">
        <f t="shared" si="1"/>
        <v>3.5</v>
      </c>
      <c r="H29">
        <f t="shared" si="2"/>
        <v>6</v>
      </c>
      <c r="I29" t="str">
        <f t="shared" si="3"/>
        <v>+/-</v>
      </c>
      <c r="J29" t="str">
        <f t="shared" si="4"/>
        <v>0.2</v>
      </c>
      <c r="K29" s="1">
        <f t="shared" si="5"/>
        <v>0.12158054711246201</v>
      </c>
      <c r="L29" s="1">
        <f t="shared" si="6"/>
        <v>0.20000000000000018</v>
      </c>
      <c r="M29" s="1">
        <f t="shared" si="7"/>
        <v>0.1359311840425404</v>
      </c>
      <c r="N29" s="1">
        <f t="shared" si="8"/>
        <v>1.471332729194863</v>
      </c>
      <c r="O29" t="s">
        <v>55</v>
      </c>
    </row>
    <row r="30" spans="1:15" x14ac:dyDescent="0.35">
      <c r="A30" s="12">
        <v>20</v>
      </c>
      <c r="B30" s="11" t="s">
        <v>65</v>
      </c>
      <c r="C30" s="10">
        <v>3.4</v>
      </c>
      <c r="D30" s="9" t="s">
        <v>27</v>
      </c>
      <c r="E30" s="8" t="str">
        <f t="shared" si="0"/>
        <v>Not Significantly Different</v>
      </c>
      <c r="G30">
        <f t="shared" si="1"/>
        <v>3.4</v>
      </c>
      <c r="H30">
        <f t="shared" si="2"/>
        <v>6</v>
      </c>
      <c r="I30" t="str">
        <f t="shared" si="3"/>
        <v>+/-</v>
      </c>
      <c r="J30" t="str">
        <f t="shared" si="4"/>
        <v>0.3</v>
      </c>
      <c r="K30" s="1">
        <f t="shared" si="5"/>
        <v>0.18237082066869301</v>
      </c>
      <c r="L30" s="1">
        <f t="shared" si="6"/>
        <v>0.30000000000000027</v>
      </c>
      <c r="M30" s="1">
        <f t="shared" si="7"/>
        <v>0.19223572402239389</v>
      </c>
      <c r="N30" s="1">
        <f t="shared" si="8"/>
        <v>1.5605840252930965</v>
      </c>
      <c r="O30" t="s">
        <v>76</v>
      </c>
    </row>
    <row r="31" spans="1:15" x14ac:dyDescent="0.35">
      <c r="A31" s="12">
        <v>20</v>
      </c>
      <c r="B31" s="11" t="s">
        <v>55</v>
      </c>
      <c r="C31" s="10">
        <v>3.4</v>
      </c>
      <c r="D31" s="9" t="s">
        <v>27</v>
      </c>
      <c r="E31" s="8" t="str">
        <f t="shared" si="0"/>
        <v>Not Significantly Different</v>
      </c>
      <c r="G31">
        <f t="shared" si="1"/>
        <v>3.4</v>
      </c>
      <c r="H31">
        <f t="shared" si="2"/>
        <v>6</v>
      </c>
      <c r="I31" t="str">
        <f t="shared" si="3"/>
        <v>+/-</v>
      </c>
      <c r="J31" t="str">
        <f t="shared" si="4"/>
        <v>0.3</v>
      </c>
      <c r="K31" s="1">
        <f t="shared" si="5"/>
        <v>0.18237082066869301</v>
      </c>
      <c r="L31" s="1">
        <f t="shared" si="6"/>
        <v>0.30000000000000027</v>
      </c>
      <c r="M31" s="1">
        <f t="shared" si="7"/>
        <v>0.19223572402239389</v>
      </c>
      <c r="N31" s="1">
        <f t="shared" si="8"/>
        <v>1.5605840252930965</v>
      </c>
      <c r="O31" t="s">
        <v>41</v>
      </c>
    </row>
    <row r="32" spans="1:15" x14ac:dyDescent="0.35">
      <c r="A32" s="12">
        <v>20</v>
      </c>
      <c r="B32" s="11" t="s">
        <v>50</v>
      </c>
      <c r="C32" s="10">
        <v>3.4</v>
      </c>
      <c r="D32" s="9" t="s">
        <v>38</v>
      </c>
      <c r="E32" s="8" t="str">
        <f t="shared" si="0"/>
        <v>Significantly Different</v>
      </c>
      <c r="G32">
        <f t="shared" si="1"/>
        <v>3.4</v>
      </c>
      <c r="H32">
        <f t="shared" si="2"/>
        <v>6</v>
      </c>
      <c r="I32" t="str">
        <f t="shared" si="3"/>
        <v>+/-</v>
      </c>
      <c r="J32" t="str">
        <f t="shared" si="4"/>
        <v>0.2</v>
      </c>
      <c r="K32" s="1">
        <f t="shared" si="5"/>
        <v>0.12158054711246201</v>
      </c>
      <c r="L32" s="1">
        <f t="shared" si="6"/>
        <v>0.30000000000000027</v>
      </c>
      <c r="M32" s="1">
        <f t="shared" si="7"/>
        <v>0.1359311840425404</v>
      </c>
      <c r="N32" s="1">
        <f t="shared" si="8"/>
        <v>2.2069990937922945</v>
      </c>
      <c r="O32" t="s">
        <v>70</v>
      </c>
    </row>
    <row r="33" spans="1:15" x14ac:dyDescent="0.35">
      <c r="A33" s="12">
        <v>23</v>
      </c>
      <c r="B33" s="11" t="s">
        <v>46</v>
      </c>
      <c r="C33" s="10">
        <v>3.3</v>
      </c>
      <c r="D33" s="9" t="s">
        <v>38</v>
      </c>
      <c r="E33" s="8" t="str">
        <f t="shared" si="0"/>
        <v>Significantly Different</v>
      </c>
      <c r="G33">
        <f t="shared" si="1"/>
        <v>3.3</v>
      </c>
      <c r="H33">
        <f t="shared" si="2"/>
        <v>6</v>
      </c>
      <c r="I33" t="str">
        <f t="shared" si="3"/>
        <v>+/-</v>
      </c>
      <c r="J33" t="str">
        <f t="shared" si="4"/>
        <v>0.2</v>
      </c>
      <c r="K33" s="1">
        <f t="shared" si="5"/>
        <v>0.12158054711246201</v>
      </c>
      <c r="L33" s="1">
        <f t="shared" si="6"/>
        <v>0.40000000000000036</v>
      </c>
      <c r="M33" s="1">
        <f t="shared" si="7"/>
        <v>0.1359311840425404</v>
      </c>
      <c r="N33" s="1">
        <f t="shared" si="8"/>
        <v>2.942665458389726</v>
      </c>
      <c r="O33" t="s">
        <v>75</v>
      </c>
    </row>
    <row r="34" spans="1:15" x14ac:dyDescent="0.35">
      <c r="A34" s="12">
        <v>23</v>
      </c>
      <c r="B34" s="11" t="s">
        <v>35</v>
      </c>
      <c r="C34" s="10">
        <v>3.3</v>
      </c>
      <c r="D34" s="9" t="s">
        <v>38</v>
      </c>
      <c r="E34" s="8" t="str">
        <f t="shared" si="0"/>
        <v>Significantly Different</v>
      </c>
      <c r="G34">
        <f t="shared" si="1"/>
        <v>3.3</v>
      </c>
      <c r="H34">
        <f t="shared" si="2"/>
        <v>6</v>
      </c>
      <c r="I34" t="str">
        <f t="shared" si="3"/>
        <v>+/-</v>
      </c>
      <c r="J34" t="str">
        <f t="shared" si="4"/>
        <v>0.2</v>
      </c>
      <c r="K34" s="1">
        <f t="shared" si="5"/>
        <v>0.12158054711246201</v>
      </c>
      <c r="L34" s="1">
        <f t="shared" si="6"/>
        <v>0.40000000000000036</v>
      </c>
      <c r="M34" s="1">
        <f t="shared" si="7"/>
        <v>0.1359311840425404</v>
      </c>
      <c r="N34" s="1">
        <f t="shared" si="8"/>
        <v>2.942665458389726</v>
      </c>
      <c r="O34" t="s">
        <v>74</v>
      </c>
    </row>
    <row r="35" spans="1:15" x14ac:dyDescent="0.35">
      <c r="A35" s="12">
        <v>25</v>
      </c>
      <c r="B35" s="11" t="s">
        <v>72</v>
      </c>
      <c r="C35" s="10">
        <v>3.1</v>
      </c>
      <c r="D35" s="9" t="s">
        <v>38</v>
      </c>
      <c r="E35" s="8" t="str">
        <f t="shared" si="0"/>
        <v>Significantly Different</v>
      </c>
      <c r="G35">
        <f t="shared" si="1"/>
        <v>3.1</v>
      </c>
      <c r="H35">
        <f t="shared" si="2"/>
        <v>6</v>
      </c>
      <c r="I35" t="str">
        <f t="shared" si="3"/>
        <v>+/-</v>
      </c>
      <c r="J35" t="str">
        <f t="shared" si="4"/>
        <v>0.2</v>
      </c>
      <c r="K35" s="1">
        <f t="shared" si="5"/>
        <v>0.12158054711246201</v>
      </c>
      <c r="L35" s="1">
        <f t="shared" si="6"/>
        <v>0.60000000000000009</v>
      </c>
      <c r="M35" s="1">
        <f t="shared" si="7"/>
        <v>0.1359311840425404</v>
      </c>
      <c r="N35" s="1">
        <f t="shared" si="8"/>
        <v>4.4139981875845855</v>
      </c>
      <c r="O35" t="s">
        <v>51</v>
      </c>
    </row>
    <row r="36" spans="1:15" x14ac:dyDescent="0.35">
      <c r="A36" s="12">
        <v>25</v>
      </c>
      <c r="B36" s="11" t="s">
        <v>63</v>
      </c>
      <c r="C36" s="10">
        <v>3.1</v>
      </c>
      <c r="D36" s="9" t="s">
        <v>38</v>
      </c>
      <c r="E36" s="8" t="str">
        <f t="shared" si="0"/>
        <v>Significantly Different</v>
      </c>
      <c r="G36">
        <f t="shared" si="1"/>
        <v>3.1</v>
      </c>
      <c r="H36">
        <f t="shared" si="2"/>
        <v>6</v>
      </c>
      <c r="I36" t="str">
        <f t="shared" si="3"/>
        <v>+/-</v>
      </c>
      <c r="J36" t="str">
        <f t="shared" si="4"/>
        <v>0.2</v>
      </c>
      <c r="K36" s="1">
        <f t="shared" si="5"/>
        <v>0.12158054711246201</v>
      </c>
      <c r="L36" s="1">
        <f t="shared" si="6"/>
        <v>0.60000000000000009</v>
      </c>
      <c r="M36" s="1">
        <f t="shared" si="7"/>
        <v>0.1359311840425404</v>
      </c>
      <c r="N36" s="1">
        <f t="shared" si="8"/>
        <v>4.4139981875845855</v>
      </c>
      <c r="O36" t="s">
        <v>71</v>
      </c>
    </row>
    <row r="37" spans="1:15" x14ac:dyDescent="0.35">
      <c r="A37" s="12">
        <v>27</v>
      </c>
      <c r="B37" s="11" t="s">
        <v>67</v>
      </c>
      <c r="C37" s="10">
        <v>3</v>
      </c>
      <c r="D37" s="9" t="s">
        <v>38</v>
      </c>
      <c r="E37" s="8" t="str">
        <f t="shared" si="0"/>
        <v>Significantly Different</v>
      </c>
      <c r="G37">
        <f t="shared" si="1"/>
        <v>3</v>
      </c>
      <c r="H37">
        <f t="shared" si="2"/>
        <v>6</v>
      </c>
      <c r="I37" t="str">
        <f t="shared" si="3"/>
        <v>+/-</v>
      </c>
      <c r="J37" t="str">
        <f t="shared" si="4"/>
        <v>0.2</v>
      </c>
      <c r="K37" s="1">
        <f t="shared" si="5"/>
        <v>0.12158054711246201</v>
      </c>
      <c r="L37" s="1">
        <f t="shared" si="6"/>
        <v>0.70000000000000018</v>
      </c>
      <c r="M37" s="1">
        <f t="shared" si="7"/>
        <v>0.1359311840425404</v>
      </c>
      <c r="N37" s="1">
        <f t="shared" si="8"/>
        <v>5.149664552182017</v>
      </c>
      <c r="O37" t="s">
        <v>69</v>
      </c>
    </row>
    <row r="38" spans="1:15" x14ac:dyDescent="0.35">
      <c r="A38" s="12">
        <v>27</v>
      </c>
      <c r="B38" s="11" t="s">
        <v>73</v>
      </c>
      <c r="C38" s="10">
        <v>3</v>
      </c>
      <c r="D38" s="9" t="s">
        <v>38</v>
      </c>
      <c r="E38" s="8" t="str">
        <f t="shared" si="0"/>
        <v>Significantly Different</v>
      </c>
      <c r="G38">
        <f t="shared" si="1"/>
        <v>3</v>
      </c>
      <c r="H38">
        <f t="shared" si="2"/>
        <v>6</v>
      </c>
      <c r="I38" t="str">
        <f t="shared" si="3"/>
        <v>+/-</v>
      </c>
      <c r="J38" t="str">
        <f t="shared" si="4"/>
        <v>0.2</v>
      </c>
      <c r="K38" s="1">
        <f t="shared" si="5"/>
        <v>0.12158054711246201</v>
      </c>
      <c r="L38" s="1">
        <f t="shared" si="6"/>
        <v>0.70000000000000018</v>
      </c>
      <c r="M38" s="1">
        <f t="shared" si="7"/>
        <v>0.1359311840425404</v>
      </c>
      <c r="N38" s="1">
        <f t="shared" si="8"/>
        <v>5.149664552182017</v>
      </c>
      <c r="O38" t="s">
        <v>68</v>
      </c>
    </row>
    <row r="39" spans="1:15" x14ac:dyDescent="0.35">
      <c r="A39" s="12">
        <v>27</v>
      </c>
      <c r="B39" s="11" t="s">
        <v>58</v>
      </c>
      <c r="C39" s="10">
        <v>3</v>
      </c>
      <c r="D39" s="9" t="s">
        <v>38</v>
      </c>
      <c r="E39" s="8" t="str">
        <f t="shared" si="0"/>
        <v>Significantly Different</v>
      </c>
      <c r="G39">
        <f t="shared" si="1"/>
        <v>3</v>
      </c>
      <c r="H39">
        <f t="shared" si="2"/>
        <v>6</v>
      </c>
      <c r="I39" t="str">
        <f t="shared" si="3"/>
        <v>+/-</v>
      </c>
      <c r="J39" t="str">
        <f t="shared" si="4"/>
        <v>0.2</v>
      </c>
      <c r="K39" s="1">
        <f t="shared" si="5"/>
        <v>0.12158054711246201</v>
      </c>
      <c r="L39" s="1">
        <f t="shared" si="6"/>
        <v>0.70000000000000018</v>
      </c>
      <c r="M39" s="1">
        <f t="shared" si="7"/>
        <v>0.1359311840425404</v>
      </c>
      <c r="N39" s="1">
        <f t="shared" si="8"/>
        <v>5.149664552182017</v>
      </c>
      <c r="O39" t="s">
        <v>44</v>
      </c>
    </row>
    <row r="40" spans="1:15" x14ac:dyDescent="0.35">
      <c r="A40" s="12">
        <v>30</v>
      </c>
      <c r="B40" s="11" t="s">
        <v>80</v>
      </c>
      <c r="C40" s="10">
        <v>2.9</v>
      </c>
      <c r="D40" s="9" t="s">
        <v>38</v>
      </c>
      <c r="E40" s="8" t="str">
        <f t="shared" si="0"/>
        <v>Significantly Different</v>
      </c>
      <c r="G40">
        <f t="shared" si="1"/>
        <v>2.9</v>
      </c>
      <c r="H40">
        <f t="shared" si="2"/>
        <v>6</v>
      </c>
      <c r="I40" t="str">
        <f t="shared" si="3"/>
        <v>+/-</v>
      </c>
      <c r="J40" t="str">
        <f t="shared" si="4"/>
        <v>0.2</v>
      </c>
      <c r="K40" s="1">
        <f t="shared" si="5"/>
        <v>0.12158054711246201</v>
      </c>
      <c r="L40" s="1">
        <f t="shared" si="6"/>
        <v>0.80000000000000027</v>
      </c>
      <c r="M40" s="1">
        <f t="shared" si="7"/>
        <v>0.1359311840425404</v>
      </c>
      <c r="N40" s="1">
        <f t="shared" si="8"/>
        <v>5.8853309167794485</v>
      </c>
      <c r="O40" t="s">
        <v>66</v>
      </c>
    </row>
    <row r="41" spans="1:15" x14ac:dyDescent="0.35">
      <c r="A41" s="12">
        <v>30</v>
      </c>
      <c r="B41" s="11" t="s">
        <v>78</v>
      </c>
      <c r="C41" s="10">
        <v>2.9</v>
      </c>
      <c r="D41" s="9" t="s">
        <v>38</v>
      </c>
      <c r="E41" s="8" t="str">
        <f t="shared" si="0"/>
        <v>Significantly Different</v>
      </c>
      <c r="G41">
        <f t="shared" si="1"/>
        <v>2.9</v>
      </c>
      <c r="H41">
        <f t="shared" si="2"/>
        <v>6</v>
      </c>
      <c r="I41" t="str">
        <f t="shared" si="3"/>
        <v>+/-</v>
      </c>
      <c r="J41" t="str">
        <f t="shared" si="4"/>
        <v>0.2</v>
      </c>
      <c r="K41" s="1">
        <f t="shared" si="5"/>
        <v>0.12158054711246201</v>
      </c>
      <c r="L41" s="1">
        <f t="shared" si="6"/>
        <v>0.80000000000000027</v>
      </c>
      <c r="M41" s="1">
        <f t="shared" si="7"/>
        <v>0.1359311840425404</v>
      </c>
      <c r="N41" s="1">
        <f t="shared" si="8"/>
        <v>5.8853309167794485</v>
      </c>
      <c r="O41" t="s">
        <v>47</v>
      </c>
    </row>
    <row r="42" spans="1:15" x14ac:dyDescent="0.35">
      <c r="A42" s="12">
        <v>30</v>
      </c>
      <c r="B42" s="11" t="s">
        <v>56</v>
      </c>
      <c r="C42" s="10">
        <v>2.9</v>
      </c>
      <c r="D42" s="9" t="s">
        <v>38</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2.9</v>
      </c>
      <c r="H42">
        <f t="shared" ref="H42:H62" si="11">LEN(TRIM(D42))</f>
        <v>6</v>
      </c>
      <c r="I42" t="str">
        <f t="shared" ref="I42:I73" si="12">IF(H42&gt;=3,MID(TRIM(D42),1,3),"NO")</f>
        <v>+/-</v>
      </c>
      <c r="J42" t="str">
        <f t="shared" ref="J42:J73" si="13">IF(TRIM(I42)="+/-",MID(TRIM(D42),4,H42-3),D42)</f>
        <v>0.2</v>
      </c>
      <c r="K42" s="1">
        <f t="shared" ref="K42:K73" si="14">IF(TRIM(J42)="*****",0,IF(ISERROR(VALUE(J42)),"NA",VALUE(J42/$I$4)))</f>
        <v>0.12158054711246201</v>
      </c>
      <c r="L42" s="1">
        <f t="shared" ref="L42:L62" si="15">IF(AND(ISNUMBER(G42),ISNUMBER($I$6)),$I$6-G42,"N/A")</f>
        <v>0.80000000000000027</v>
      </c>
      <c r="M42" s="1">
        <f t="shared" ref="M42:M62" si="16">IF(AND(ISNUMBER(K42),ISNUMBER($I$7)),SQRT(K42^2+($I$7)^2),"N/A")</f>
        <v>0.1359311840425404</v>
      </c>
      <c r="N42" s="1">
        <f t="shared" ref="N42:N73" si="17">IF(AND(ISNUMBER(L42),ISNUMBER(M42),M42&lt;&gt;0),L42/M42,"NA")</f>
        <v>5.8853309167794485</v>
      </c>
      <c r="O42" t="s">
        <v>36</v>
      </c>
    </row>
    <row r="43" spans="1:15" x14ac:dyDescent="0.35">
      <c r="A43" s="12">
        <v>30</v>
      </c>
      <c r="B43" s="11" t="s">
        <v>54</v>
      </c>
      <c r="C43" s="10">
        <v>2.9</v>
      </c>
      <c r="D43" s="9" t="s">
        <v>33</v>
      </c>
      <c r="E43" s="8" t="str">
        <f t="shared" si="9"/>
        <v>Significantly Different</v>
      </c>
      <c r="G43">
        <f t="shared" si="10"/>
        <v>2.9</v>
      </c>
      <c r="H43">
        <f t="shared" si="11"/>
        <v>6</v>
      </c>
      <c r="I43" t="str">
        <f t="shared" si="12"/>
        <v>+/-</v>
      </c>
      <c r="J43" t="str">
        <f t="shared" si="13"/>
        <v>0.1</v>
      </c>
      <c r="K43" s="1">
        <f t="shared" si="14"/>
        <v>6.0790273556231005E-2</v>
      </c>
      <c r="L43" s="1">
        <f t="shared" si="15"/>
        <v>0.80000000000000027</v>
      </c>
      <c r="M43" s="1">
        <f t="shared" si="16"/>
        <v>8.5970429323592404E-2</v>
      </c>
      <c r="N43" s="1">
        <f t="shared" si="17"/>
        <v>9.3055252404149691</v>
      </c>
      <c r="O43" t="s">
        <v>49</v>
      </c>
    </row>
    <row r="44" spans="1:15" x14ac:dyDescent="0.35">
      <c r="A44" s="12">
        <v>34</v>
      </c>
      <c r="B44" s="11" t="s">
        <v>81</v>
      </c>
      <c r="C44" s="10">
        <v>2.8</v>
      </c>
      <c r="D44" s="9" t="s">
        <v>27</v>
      </c>
      <c r="E44" s="8" t="str">
        <f t="shared" si="9"/>
        <v>Significantly Different</v>
      </c>
      <c r="G44">
        <f t="shared" si="10"/>
        <v>2.8</v>
      </c>
      <c r="H44">
        <f t="shared" si="11"/>
        <v>6</v>
      </c>
      <c r="I44" t="str">
        <f t="shared" si="12"/>
        <v>+/-</v>
      </c>
      <c r="J44" t="str">
        <f t="shared" si="13"/>
        <v>0.3</v>
      </c>
      <c r="K44" s="1">
        <f t="shared" si="14"/>
        <v>0.18237082066869301</v>
      </c>
      <c r="L44" s="1">
        <f t="shared" si="15"/>
        <v>0.90000000000000036</v>
      </c>
      <c r="M44" s="1">
        <f t="shared" si="16"/>
        <v>0.19223572402239389</v>
      </c>
      <c r="N44" s="1">
        <f t="shared" si="17"/>
        <v>4.6817520758792872</v>
      </c>
      <c r="O44" t="s">
        <v>63</v>
      </c>
    </row>
    <row r="45" spans="1:15" x14ac:dyDescent="0.35">
      <c r="A45" s="12">
        <v>34</v>
      </c>
      <c r="B45" s="11" t="s">
        <v>75</v>
      </c>
      <c r="C45" s="10">
        <v>2.8</v>
      </c>
      <c r="D45" s="9" t="s">
        <v>33</v>
      </c>
      <c r="E45" s="8" t="str">
        <f t="shared" si="9"/>
        <v>Significantly Different</v>
      </c>
      <c r="G45">
        <f t="shared" si="10"/>
        <v>2.8</v>
      </c>
      <c r="H45">
        <f t="shared" si="11"/>
        <v>6</v>
      </c>
      <c r="I45" t="str">
        <f t="shared" si="12"/>
        <v>+/-</v>
      </c>
      <c r="J45" t="str">
        <f t="shared" si="13"/>
        <v>0.1</v>
      </c>
      <c r="K45" s="1">
        <f t="shared" si="14"/>
        <v>6.0790273556231005E-2</v>
      </c>
      <c r="L45" s="1">
        <f t="shared" si="15"/>
        <v>0.90000000000000036</v>
      </c>
      <c r="M45" s="1">
        <f t="shared" si="16"/>
        <v>8.5970429323592404E-2</v>
      </c>
      <c r="N45" s="1">
        <f t="shared" si="17"/>
        <v>10.46871589546684</v>
      </c>
      <c r="O45" t="s">
        <v>62</v>
      </c>
    </row>
    <row r="46" spans="1:15" x14ac:dyDescent="0.35">
      <c r="A46" s="12">
        <v>36</v>
      </c>
      <c r="B46" s="11" t="s">
        <v>71</v>
      </c>
      <c r="C46" s="10">
        <v>2.6</v>
      </c>
      <c r="D46" s="9" t="s">
        <v>38</v>
      </c>
      <c r="E46" s="8" t="str">
        <f t="shared" si="9"/>
        <v>Significantly Different</v>
      </c>
      <c r="G46">
        <f t="shared" si="10"/>
        <v>2.6</v>
      </c>
      <c r="H46">
        <f t="shared" si="11"/>
        <v>6</v>
      </c>
      <c r="I46" t="str">
        <f t="shared" si="12"/>
        <v>+/-</v>
      </c>
      <c r="J46" t="str">
        <f t="shared" si="13"/>
        <v>0.2</v>
      </c>
      <c r="K46" s="1">
        <f t="shared" si="14"/>
        <v>0.12158054711246201</v>
      </c>
      <c r="L46" s="1">
        <f t="shared" si="15"/>
        <v>1.1000000000000001</v>
      </c>
      <c r="M46" s="1">
        <f t="shared" si="16"/>
        <v>0.1359311840425404</v>
      </c>
      <c r="N46" s="1">
        <f t="shared" si="17"/>
        <v>8.0923300105717395</v>
      </c>
      <c r="O46" t="s">
        <v>60</v>
      </c>
    </row>
    <row r="47" spans="1:15" x14ac:dyDescent="0.35">
      <c r="A47" s="12">
        <v>36</v>
      </c>
      <c r="B47" s="11" t="s">
        <v>66</v>
      </c>
      <c r="C47" s="10">
        <v>2.6</v>
      </c>
      <c r="D47" s="9" t="s">
        <v>43</v>
      </c>
      <c r="E47" s="8" t="str">
        <f t="shared" si="9"/>
        <v>Significantly Different</v>
      </c>
      <c r="G47">
        <f t="shared" si="10"/>
        <v>2.6</v>
      </c>
      <c r="H47">
        <f t="shared" si="11"/>
        <v>6</v>
      </c>
      <c r="I47" t="str">
        <f t="shared" si="12"/>
        <v>+/-</v>
      </c>
      <c r="J47" t="str">
        <f t="shared" si="13"/>
        <v>0.4</v>
      </c>
      <c r="K47" s="1">
        <f t="shared" si="14"/>
        <v>0.24316109422492402</v>
      </c>
      <c r="L47" s="1">
        <f t="shared" si="15"/>
        <v>1.1000000000000001</v>
      </c>
      <c r="M47" s="1">
        <f t="shared" si="16"/>
        <v>0.25064471888253259</v>
      </c>
      <c r="N47" s="1">
        <f t="shared" si="17"/>
        <v>4.388682135032445</v>
      </c>
      <c r="O47" t="s">
        <v>58</v>
      </c>
    </row>
    <row r="48" spans="1:15" x14ac:dyDescent="0.35">
      <c r="A48" s="12">
        <v>36</v>
      </c>
      <c r="B48" s="11" t="s">
        <v>60</v>
      </c>
      <c r="C48" s="10">
        <v>2.6</v>
      </c>
      <c r="D48" s="9" t="s">
        <v>33</v>
      </c>
      <c r="E48" s="8" t="str">
        <f t="shared" si="9"/>
        <v>Significantly Different</v>
      </c>
      <c r="G48">
        <f t="shared" si="10"/>
        <v>2.6</v>
      </c>
      <c r="H48">
        <f t="shared" si="11"/>
        <v>6</v>
      </c>
      <c r="I48" t="str">
        <f t="shared" si="12"/>
        <v>+/-</v>
      </c>
      <c r="J48" t="str">
        <f t="shared" si="13"/>
        <v>0.1</v>
      </c>
      <c r="K48" s="1">
        <f t="shared" si="14"/>
        <v>6.0790273556231005E-2</v>
      </c>
      <c r="L48" s="1">
        <f t="shared" si="15"/>
        <v>1.1000000000000001</v>
      </c>
      <c r="M48" s="1">
        <f t="shared" si="16"/>
        <v>8.5970429323592404E-2</v>
      </c>
      <c r="N48" s="1">
        <f t="shared" si="17"/>
        <v>12.795097205570579</v>
      </c>
      <c r="O48" t="s">
        <v>56</v>
      </c>
    </row>
    <row r="49" spans="1:15" x14ac:dyDescent="0.35">
      <c r="A49" s="12">
        <v>36</v>
      </c>
      <c r="B49" s="11" t="s">
        <v>32</v>
      </c>
      <c r="C49" s="10">
        <v>2.6</v>
      </c>
      <c r="D49" s="9" t="s">
        <v>27</v>
      </c>
      <c r="E49" s="8" t="str">
        <f t="shared" si="9"/>
        <v>Significantly Different</v>
      </c>
      <c r="G49">
        <f t="shared" si="10"/>
        <v>2.6</v>
      </c>
      <c r="H49">
        <f t="shared" si="11"/>
        <v>6</v>
      </c>
      <c r="I49" t="str">
        <f t="shared" si="12"/>
        <v>+/-</v>
      </c>
      <c r="J49" t="str">
        <f t="shared" si="13"/>
        <v>0.3</v>
      </c>
      <c r="K49" s="1">
        <f t="shared" si="14"/>
        <v>0.18237082066869301</v>
      </c>
      <c r="L49" s="1">
        <f t="shared" si="15"/>
        <v>1.1000000000000001</v>
      </c>
      <c r="M49" s="1">
        <f t="shared" si="16"/>
        <v>0.19223572402239389</v>
      </c>
      <c r="N49" s="1">
        <f t="shared" si="17"/>
        <v>5.7221414260746828</v>
      </c>
      <c r="O49" t="s">
        <v>54</v>
      </c>
    </row>
    <row r="50" spans="1:15" x14ac:dyDescent="0.35">
      <c r="A50" s="12">
        <v>40</v>
      </c>
      <c r="B50" s="11" t="s">
        <v>77</v>
      </c>
      <c r="C50" s="10">
        <v>2.5</v>
      </c>
      <c r="D50" s="9" t="s">
        <v>27</v>
      </c>
      <c r="E50" s="8" t="str">
        <f t="shared" si="9"/>
        <v>Significantly Different</v>
      </c>
      <c r="G50">
        <f t="shared" si="10"/>
        <v>2.5</v>
      </c>
      <c r="H50">
        <f t="shared" si="11"/>
        <v>6</v>
      </c>
      <c r="I50" t="str">
        <f t="shared" si="12"/>
        <v>+/-</v>
      </c>
      <c r="J50" t="str">
        <f t="shared" si="13"/>
        <v>0.3</v>
      </c>
      <c r="K50" s="1">
        <f t="shared" si="14"/>
        <v>0.18237082066869301</v>
      </c>
      <c r="L50" s="1">
        <f t="shared" si="15"/>
        <v>1.2000000000000002</v>
      </c>
      <c r="M50" s="1">
        <f t="shared" si="16"/>
        <v>0.19223572402239389</v>
      </c>
      <c r="N50" s="1">
        <f t="shared" si="17"/>
        <v>6.2423361011723815</v>
      </c>
      <c r="O50" t="s">
        <v>52</v>
      </c>
    </row>
    <row r="51" spans="1:15" x14ac:dyDescent="0.35">
      <c r="A51" s="12">
        <v>41</v>
      </c>
      <c r="B51" s="11" t="s">
        <v>31</v>
      </c>
      <c r="C51" s="10">
        <v>2.4</v>
      </c>
      <c r="D51" s="9" t="s">
        <v>30</v>
      </c>
      <c r="E51" s="8" t="str">
        <f t="shared" si="9"/>
        <v>Significantly Different</v>
      </c>
      <c r="G51">
        <f t="shared" si="10"/>
        <v>2.4</v>
      </c>
      <c r="H51">
        <f t="shared" si="11"/>
        <v>6</v>
      </c>
      <c r="I51" t="str">
        <f t="shared" si="12"/>
        <v>+/-</v>
      </c>
      <c r="J51" t="str">
        <f t="shared" si="13"/>
        <v>0.5</v>
      </c>
      <c r="K51" s="1">
        <f t="shared" si="14"/>
        <v>0.303951367781155</v>
      </c>
      <c r="L51" s="1">
        <f t="shared" si="15"/>
        <v>1.3000000000000003</v>
      </c>
      <c r="M51" s="1">
        <f t="shared" si="16"/>
        <v>0.30997079109986531</v>
      </c>
      <c r="N51" s="1">
        <f t="shared" si="17"/>
        <v>4.1939435499300668</v>
      </c>
      <c r="O51" t="s">
        <v>50</v>
      </c>
    </row>
    <row r="52" spans="1:15" x14ac:dyDescent="0.35">
      <c r="A52" s="12">
        <v>42</v>
      </c>
      <c r="B52" s="11" t="s">
        <v>69</v>
      </c>
      <c r="C52" s="10">
        <v>2.2999999999999998</v>
      </c>
      <c r="D52" s="9" t="s">
        <v>43</v>
      </c>
      <c r="E52" s="8" t="str">
        <f t="shared" si="9"/>
        <v>Significantly Different</v>
      </c>
      <c r="G52">
        <f t="shared" si="10"/>
        <v>2.2999999999999998</v>
      </c>
      <c r="H52">
        <f t="shared" si="11"/>
        <v>6</v>
      </c>
      <c r="I52" t="str">
        <f t="shared" si="12"/>
        <v>+/-</v>
      </c>
      <c r="J52" t="str">
        <f t="shared" si="13"/>
        <v>0.4</v>
      </c>
      <c r="K52" s="1">
        <f t="shared" si="14"/>
        <v>0.24316109422492402</v>
      </c>
      <c r="L52" s="1">
        <f t="shared" si="15"/>
        <v>1.4000000000000004</v>
      </c>
      <c r="M52" s="1">
        <f t="shared" si="16"/>
        <v>0.25064471888253259</v>
      </c>
      <c r="N52" s="1">
        <f t="shared" si="17"/>
        <v>5.5855954445867493</v>
      </c>
      <c r="O52" t="s">
        <v>48</v>
      </c>
    </row>
    <row r="53" spans="1:15" x14ac:dyDescent="0.35">
      <c r="A53" s="12">
        <v>43</v>
      </c>
      <c r="B53" s="11" t="s">
        <v>76</v>
      </c>
      <c r="C53" s="10">
        <v>2.1</v>
      </c>
      <c r="D53" s="9" t="s">
        <v>38</v>
      </c>
      <c r="E53" s="8" t="str">
        <f t="shared" si="9"/>
        <v>Significantly Different</v>
      </c>
      <c r="G53">
        <f t="shared" si="10"/>
        <v>2.1</v>
      </c>
      <c r="H53">
        <f t="shared" si="11"/>
        <v>6</v>
      </c>
      <c r="I53" t="str">
        <f t="shared" si="12"/>
        <v>+/-</v>
      </c>
      <c r="J53" t="str">
        <f t="shared" si="13"/>
        <v>0.2</v>
      </c>
      <c r="K53" s="1">
        <f t="shared" si="14"/>
        <v>0.12158054711246201</v>
      </c>
      <c r="L53" s="1">
        <f t="shared" si="15"/>
        <v>1.6</v>
      </c>
      <c r="M53" s="1">
        <f t="shared" si="16"/>
        <v>0.1359311840425404</v>
      </c>
      <c r="N53" s="1">
        <f t="shared" si="17"/>
        <v>11.770661833558894</v>
      </c>
      <c r="O53" t="s">
        <v>46</v>
      </c>
    </row>
    <row r="54" spans="1:15" x14ac:dyDescent="0.35">
      <c r="A54" s="12">
        <v>43</v>
      </c>
      <c r="B54" s="11" t="s">
        <v>68</v>
      </c>
      <c r="C54" s="10">
        <v>2.1</v>
      </c>
      <c r="D54" s="9" t="s">
        <v>27</v>
      </c>
      <c r="E54" s="8" t="str">
        <f t="shared" si="9"/>
        <v>Significantly Different</v>
      </c>
      <c r="G54">
        <f t="shared" si="10"/>
        <v>2.1</v>
      </c>
      <c r="H54">
        <f t="shared" si="11"/>
        <v>6</v>
      </c>
      <c r="I54" t="str">
        <f t="shared" si="12"/>
        <v>+/-</v>
      </c>
      <c r="J54" t="str">
        <f t="shared" si="13"/>
        <v>0.3</v>
      </c>
      <c r="K54" s="1">
        <f t="shared" si="14"/>
        <v>0.18237082066869301</v>
      </c>
      <c r="L54" s="1">
        <f t="shared" si="15"/>
        <v>1.6</v>
      </c>
      <c r="M54" s="1">
        <f t="shared" si="16"/>
        <v>0.19223572402239389</v>
      </c>
      <c r="N54" s="1">
        <f t="shared" si="17"/>
        <v>8.3231148015631753</v>
      </c>
      <c r="O54" t="s">
        <v>39</v>
      </c>
    </row>
    <row r="55" spans="1:15" x14ac:dyDescent="0.35">
      <c r="A55" s="12">
        <v>45</v>
      </c>
      <c r="B55" s="11" t="s">
        <v>74</v>
      </c>
      <c r="C55" s="10">
        <v>2</v>
      </c>
      <c r="D55" s="9" t="s">
        <v>33</v>
      </c>
      <c r="E55" s="8" t="str">
        <f t="shared" si="9"/>
        <v>Significantly Different</v>
      </c>
      <c r="G55">
        <f t="shared" si="10"/>
        <v>2</v>
      </c>
      <c r="H55">
        <f t="shared" si="11"/>
        <v>6</v>
      </c>
      <c r="I55" t="str">
        <f t="shared" si="12"/>
        <v>+/-</v>
      </c>
      <c r="J55" t="str">
        <f t="shared" si="13"/>
        <v>0.1</v>
      </c>
      <c r="K55" s="1">
        <f t="shared" si="14"/>
        <v>6.0790273556231005E-2</v>
      </c>
      <c r="L55" s="1">
        <f t="shared" si="15"/>
        <v>1.7000000000000002</v>
      </c>
      <c r="M55" s="1">
        <f t="shared" si="16"/>
        <v>8.5970429323592404E-2</v>
      </c>
      <c r="N55" s="1">
        <f t="shared" si="17"/>
        <v>19.774241135881805</v>
      </c>
      <c r="O55" t="s">
        <v>42</v>
      </c>
    </row>
    <row r="56" spans="1:15" x14ac:dyDescent="0.35">
      <c r="A56" s="12">
        <v>46</v>
      </c>
      <c r="B56" s="11" t="s">
        <v>48</v>
      </c>
      <c r="C56" s="10">
        <v>1.9</v>
      </c>
      <c r="D56" s="9" t="s">
        <v>43</v>
      </c>
      <c r="E56" s="8" t="str">
        <f t="shared" si="9"/>
        <v>Significantly Different</v>
      </c>
      <c r="G56">
        <f t="shared" si="10"/>
        <v>1.9</v>
      </c>
      <c r="H56">
        <f t="shared" si="11"/>
        <v>6</v>
      </c>
      <c r="I56" t="str">
        <f t="shared" si="12"/>
        <v>+/-</v>
      </c>
      <c r="J56" t="str">
        <f t="shared" si="13"/>
        <v>0.4</v>
      </c>
      <c r="K56" s="1">
        <f t="shared" si="14"/>
        <v>0.24316109422492402</v>
      </c>
      <c r="L56" s="1">
        <f t="shared" si="15"/>
        <v>1.8000000000000003</v>
      </c>
      <c r="M56" s="1">
        <f t="shared" si="16"/>
        <v>0.25064471888253259</v>
      </c>
      <c r="N56" s="1">
        <f t="shared" si="17"/>
        <v>7.1814798573258196</v>
      </c>
      <c r="O56" t="s">
        <v>40</v>
      </c>
    </row>
    <row r="57" spans="1:15" x14ac:dyDescent="0.35">
      <c r="A57" s="12">
        <v>47</v>
      </c>
      <c r="B57" s="11" t="s">
        <v>26</v>
      </c>
      <c r="C57" s="10">
        <v>1.8</v>
      </c>
      <c r="D57" s="9" t="s">
        <v>43</v>
      </c>
      <c r="E57" s="8" t="str">
        <f t="shared" si="9"/>
        <v>Significantly Different</v>
      </c>
      <c r="G57">
        <f t="shared" si="10"/>
        <v>1.8</v>
      </c>
      <c r="H57">
        <f t="shared" si="11"/>
        <v>6</v>
      </c>
      <c r="I57" t="str">
        <f t="shared" si="12"/>
        <v>+/-</v>
      </c>
      <c r="J57" t="str">
        <f t="shared" si="13"/>
        <v>0.4</v>
      </c>
      <c r="K57" s="1">
        <f t="shared" si="14"/>
        <v>0.24316109422492402</v>
      </c>
      <c r="L57" s="1">
        <f t="shared" si="15"/>
        <v>1.9000000000000001</v>
      </c>
      <c r="M57" s="1">
        <f t="shared" si="16"/>
        <v>0.25064471888253259</v>
      </c>
      <c r="N57" s="1">
        <f t="shared" si="17"/>
        <v>7.5804509605105865</v>
      </c>
      <c r="O57" t="s">
        <v>37</v>
      </c>
    </row>
    <row r="58" spans="1:15" x14ac:dyDescent="0.35">
      <c r="A58" s="12">
        <v>48</v>
      </c>
      <c r="B58" s="11" t="s">
        <v>40</v>
      </c>
      <c r="C58" s="10">
        <v>1.7</v>
      </c>
      <c r="D58" s="9" t="s">
        <v>27</v>
      </c>
      <c r="E58" s="8" t="str">
        <f t="shared" si="9"/>
        <v>Significantly Different</v>
      </c>
      <c r="G58">
        <f t="shared" si="10"/>
        <v>1.7</v>
      </c>
      <c r="H58">
        <f t="shared" si="11"/>
        <v>6</v>
      </c>
      <c r="I58" t="str">
        <f t="shared" si="12"/>
        <v>+/-</v>
      </c>
      <c r="J58" t="str">
        <f t="shared" si="13"/>
        <v>0.3</v>
      </c>
      <c r="K58" s="1">
        <f t="shared" si="14"/>
        <v>0.18237082066869301</v>
      </c>
      <c r="L58" s="1">
        <f t="shared" si="15"/>
        <v>2</v>
      </c>
      <c r="M58" s="1">
        <f t="shared" si="16"/>
        <v>0.19223572402239389</v>
      </c>
      <c r="N58" s="1">
        <f t="shared" si="17"/>
        <v>10.403893501953968</v>
      </c>
      <c r="O58" t="s">
        <v>35</v>
      </c>
    </row>
    <row r="59" spans="1:15" x14ac:dyDescent="0.35">
      <c r="A59" s="12">
        <v>49</v>
      </c>
      <c r="B59" s="11" t="s">
        <v>79</v>
      </c>
      <c r="C59" s="10">
        <v>1.5</v>
      </c>
      <c r="D59" s="9" t="s">
        <v>33</v>
      </c>
      <c r="E59" s="8" t="str">
        <f t="shared" si="9"/>
        <v>Significantly Different</v>
      </c>
      <c r="G59">
        <f t="shared" si="10"/>
        <v>1.5</v>
      </c>
      <c r="H59">
        <f t="shared" si="11"/>
        <v>6</v>
      </c>
      <c r="I59" t="str">
        <f t="shared" si="12"/>
        <v>+/-</v>
      </c>
      <c r="J59" t="str">
        <f t="shared" si="13"/>
        <v>0.1</v>
      </c>
      <c r="K59" s="1">
        <f t="shared" si="14"/>
        <v>6.0790273556231005E-2</v>
      </c>
      <c r="L59" s="1">
        <f t="shared" si="15"/>
        <v>2.2000000000000002</v>
      </c>
      <c r="M59" s="1">
        <f t="shared" si="16"/>
        <v>8.5970429323592404E-2</v>
      </c>
      <c r="N59" s="1">
        <f t="shared" si="17"/>
        <v>25.590194411141159</v>
      </c>
      <c r="O59" t="s">
        <v>32</v>
      </c>
    </row>
    <row r="60" spans="1:15" x14ac:dyDescent="0.35">
      <c r="A60" s="12">
        <v>49</v>
      </c>
      <c r="B60" s="11" t="s">
        <v>29</v>
      </c>
      <c r="C60" s="10">
        <v>1.5</v>
      </c>
      <c r="D60" s="9" t="s">
        <v>33</v>
      </c>
      <c r="E60" s="8" t="str">
        <f t="shared" si="9"/>
        <v>Significantly Different</v>
      </c>
      <c r="G60">
        <f t="shared" si="10"/>
        <v>1.5</v>
      </c>
      <c r="H60">
        <f t="shared" si="11"/>
        <v>6</v>
      </c>
      <c r="I60" t="str">
        <f t="shared" si="12"/>
        <v>+/-</v>
      </c>
      <c r="J60" t="str">
        <f t="shared" si="13"/>
        <v>0.1</v>
      </c>
      <c r="K60" s="1">
        <f t="shared" si="14"/>
        <v>6.0790273556231005E-2</v>
      </c>
      <c r="L60" s="1">
        <f t="shared" si="15"/>
        <v>2.2000000000000002</v>
      </c>
      <c r="M60" s="1">
        <f t="shared" si="16"/>
        <v>8.5970429323592404E-2</v>
      </c>
      <c r="N60" s="1">
        <f t="shared" si="17"/>
        <v>25.590194411141159</v>
      </c>
      <c r="O60" t="s">
        <v>29</v>
      </c>
    </row>
    <row r="61" spans="1:15" x14ac:dyDescent="0.35">
      <c r="A61" s="12">
        <v>51</v>
      </c>
      <c r="B61" s="11" t="s">
        <v>62</v>
      </c>
      <c r="C61" s="10">
        <v>1.2</v>
      </c>
      <c r="D61" s="9" t="s">
        <v>27</v>
      </c>
      <c r="E61" s="8" t="str">
        <f t="shared" si="9"/>
        <v>Significantly Different</v>
      </c>
      <c r="G61">
        <f t="shared" si="10"/>
        <v>1.2</v>
      </c>
      <c r="H61">
        <f t="shared" si="11"/>
        <v>6</v>
      </c>
      <c r="I61" t="str">
        <f t="shared" si="12"/>
        <v>+/-</v>
      </c>
      <c r="J61" t="str">
        <f t="shared" si="13"/>
        <v>0.3</v>
      </c>
      <c r="K61" s="1">
        <f t="shared" si="14"/>
        <v>0.18237082066869301</v>
      </c>
      <c r="L61" s="1">
        <f t="shared" si="15"/>
        <v>2.5</v>
      </c>
      <c r="M61" s="1">
        <f t="shared" si="16"/>
        <v>0.19223572402239389</v>
      </c>
      <c r="N61" s="1">
        <f t="shared" si="17"/>
        <v>13.00486687744246</v>
      </c>
      <c r="O61" t="s">
        <v>26</v>
      </c>
    </row>
    <row r="62" spans="1:15" ht="15" thickBot="1" x14ac:dyDescent="0.4">
      <c r="A62" s="7"/>
      <c r="B62" s="6" t="s">
        <v>24</v>
      </c>
      <c r="C62" s="5">
        <v>3.5</v>
      </c>
      <c r="D62" s="4" t="s">
        <v>27</v>
      </c>
      <c r="E62" s="3" t="str">
        <f t="shared" si="9"/>
        <v>Not Significantly Different</v>
      </c>
      <c r="G62">
        <f t="shared" si="10"/>
        <v>3.5</v>
      </c>
      <c r="H62">
        <f t="shared" si="11"/>
        <v>6</v>
      </c>
      <c r="I62" t="str">
        <f t="shared" si="12"/>
        <v>+/-</v>
      </c>
      <c r="J62" t="str">
        <f t="shared" si="13"/>
        <v>0.3</v>
      </c>
      <c r="K62" s="1">
        <f t="shared" si="14"/>
        <v>0.18237082066869301</v>
      </c>
      <c r="L62" s="1">
        <f t="shared" si="15"/>
        <v>0.20000000000000018</v>
      </c>
      <c r="M62" s="1">
        <f t="shared" si="16"/>
        <v>0.19223572402239389</v>
      </c>
      <c r="N62" s="1">
        <f t="shared" si="17"/>
        <v>1.0403893501953976</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299" priority="1" operator="equal">
      <formula>"OTHER ERROR"</formula>
    </cfRule>
    <cfRule type="cellIs" dxfId="298" priority="2" operator="equal">
      <formula>"Statistical Test not applicable"</formula>
    </cfRule>
    <cfRule type="cellIs" dxfId="297" priority="3" operator="equal">
      <formula>"Geography Selected"</formula>
    </cfRule>
  </conditionalFormatting>
  <conditionalFormatting sqref="E10:J62">
    <cfRule type="cellIs" dxfId="296" priority="4" operator="equal">
      <formula>"Not Significantly Different"</formula>
    </cfRule>
  </conditionalFormatting>
  <conditionalFormatting sqref="F10:J62">
    <cfRule type="cellIs" dxfId="29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EF6BC74D-921F-4A92-BCCC-9631BA19AC3D}">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AA2BBA7D-A295-44CB-B746-453B354DE19E}"/>
    <hyperlink ref="A68" r:id="rId2" xr:uid="{697B0E6C-A9D8-4053-89EA-DC2E9D7414CA}"/>
    <hyperlink ref="A66" r:id="rId3" xr:uid="{C81B07A0-1057-4208-B83B-EA65846AA3BA}"/>
    <hyperlink ref="A67" r:id="rId4" xr:uid="{9085E781-4509-4678-AC25-A7309CB20E8A}"/>
  </hyperlinks>
  <pageMargins left="0.7" right="0.7" top="0.75" bottom="0.75" header="0.3" footer="0.3"/>
  <pageSetup orientation="portrait" r:id="rId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2372D-375F-4EAB-BD7D-1CD7E3DC6EB5}">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234</v>
      </c>
    </row>
    <row r="2" spans="1:16" x14ac:dyDescent="0.35">
      <c r="A2" s="26" t="s">
        <v>106</v>
      </c>
      <c r="B2" t="s">
        <v>233</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37.200000000000003</v>
      </c>
      <c r="C6" t="s">
        <v>100</v>
      </c>
      <c r="H6" s="14" t="s">
        <v>99</v>
      </c>
      <c r="I6">
        <f>VLOOKUP($B$4,$B$9:$K$62,6,FALSE)</f>
        <v>37.200000000000003</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37.200000000000003</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37.200000000000003</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31</v>
      </c>
      <c r="C11" s="10">
        <v>56.6</v>
      </c>
      <c r="D11" s="13" t="s">
        <v>155</v>
      </c>
      <c r="E11" s="8" t="str">
        <f t="shared" si="0"/>
        <v>Significantly Different</v>
      </c>
      <c r="G11">
        <f t="shared" si="1"/>
        <v>56.6</v>
      </c>
      <c r="H11">
        <f t="shared" si="2"/>
        <v>6</v>
      </c>
      <c r="I11" t="str">
        <f t="shared" si="3"/>
        <v>+/-</v>
      </c>
      <c r="J11" t="str">
        <f t="shared" si="4"/>
        <v>1.8</v>
      </c>
      <c r="K11" s="1">
        <f t="shared" si="5"/>
        <v>1.094224924012158</v>
      </c>
      <c r="L11" s="1">
        <f t="shared" si="6"/>
        <v>-19.399999999999999</v>
      </c>
      <c r="M11" s="1">
        <f t="shared" si="7"/>
        <v>1.0959122417823675</v>
      </c>
      <c r="N11" s="1">
        <f t="shared" si="8"/>
        <v>-17.702147362135737</v>
      </c>
      <c r="O11" t="s">
        <v>67</v>
      </c>
    </row>
    <row r="12" spans="1:16" x14ac:dyDescent="0.35">
      <c r="A12" s="12">
        <v>2</v>
      </c>
      <c r="B12" s="11" t="s">
        <v>34</v>
      </c>
      <c r="C12" s="10">
        <v>41.4</v>
      </c>
      <c r="D12" s="9" t="s">
        <v>38</v>
      </c>
      <c r="E12" s="8" t="str">
        <f t="shared" si="0"/>
        <v>Significantly Different</v>
      </c>
      <c r="G12">
        <f t="shared" si="1"/>
        <v>41.4</v>
      </c>
      <c r="H12">
        <f t="shared" si="2"/>
        <v>6</v>
      </c>
      <c r="I12" t="str">
        <f t="shared" si="3"/>
        <v>+/-</v>
      </c>
      <c r="J12" t="str">
        <f t="shared" si="4"/>
        <v>0.2</v>
      </c>
      <c r="K12" s="1">
        <f t="shared" si="5"/>
        <v>0.12158054711246201</v>
      </c>
      <c r="L12" s="1">
        <f t="shared" si="6"/>
        <v>-4.1999999999999957</v>
      </c>
      <c r="M12" s="1">
        <f t="shared" si="7"/>
        <v>0.1359311840425404</v>
      </c>
      <c r="N12" s="1">
        <f t="shared" si="8"/>
        <v>-30.897987313092063</v>
      </c>
      <c r="O12" t="s">
        <v>59</v>
      </c>
    </row>
    <row r="13" spans="1:16" x14ac:dyDescent="0.35">
      <c r="A13" s="12">
        <v>2</v>
      </c>
      <c r="B13" s="11" t="s">
        <v>52</v>
      </c>
      <c r="C13" s="10">
        <v>41.4</v>
      </c>
      <c r="D13" s="9" t="s">
        <v>134</v>
      </c>
      <c r="E13" s="8" t="str">
        <f t="shared" si="0"/>
        <v>Significantly Different</v>
      </c>
      <c r="G13">
        <f t="shared" si="1"/>
        <v>41.4</v>
      </c>
      <c r="H13">
        <f t="shared" si="2"/>
        <v>6</v>
      </c>
      <c r="I13" t="str">
        <f t="shared" si="3"/>
        <v>+/-</v>
      </c>
      <c r="J13" t="str">
        <f t="shared" si="4"/>
        <v>1.3</v>
      </c>
      <c r="K13" s="1">
        <f t="shared" si="5"/>
        <v>0.79027355623100304</v>
      </c>
      <c r="L13" s="1">
        <f t="shared" si="6"/>
        <v>-4.1999999999999957</v>
      </c>
      <c r="M13" s="1">
        <f t="shared" si="7"/>
        <v>0.79260819516141623</v>
      </c>
      <c r="N13" s="1">
        <f t="shared" si="8"/>
        <v>-5.2989611079464769</v>
      </c>
      <c r="O13" t="s">
        <v>57</v>
      </c>
    </row>
    <row r="14" spans="1:16" x14ac:dyDescent="0.35">
      <c r="A14" s="12">
        <v>4</v>
      </c>
      <c r="B14" s="11" t="s">
        <v>49</v>
      </c>
      <c r="C14" s="10">
        <v>41</v>
      </c>
      <c r="D14" s="9" t="s">
        <v>27</v>
      </c>
      <c r="E14" s="8" t="str">
        <f t="shared" si="0"/>
        <v>Significantly Different</v>
      </c>
      <c r="G14">
        <f t="shared" si="1"/>
        <v>41</v>
      </c>
      <c r="H14">
        <f t="shared" si="2"/>
        <v>6</v>
      </c>
      <c r="I14" t="str">
        <f t="shared" si="3"/>
        <v>+/-</v>
      </c>
      <c r="J14" t="str">
        <f t="shared" si="4"/>
        <v>0.3</v>
      </c>
      <c r="K14" s="1">
        <f t="shared" si="5"/>
        <v>0.18237082066869301</v>
      </c>
      <c r="L14" s="1">
        <f t="shared" si="6"/>
        <v>-3.7999999999999972</v>
      </c>
      <c r="M14" s="1">
        <f t="shared" si="7"/>
        <v>0.19223572402239389</v>
      </c>
      <c r="N14" s="1">
        <f t="shared" si="8"/>
        <v>-19.767397653712525</v>
      </c>
      <c r="O14" t="s">
        <v>72</v>
      </c>
    </row>
    <row r="15" spans="1:16" x14ac:dyDescent="0.35">
      <c r="A15" s="12">
        <v>5</v>
      </c>
      <c r="B15" s="11" t="s">
        <v>55</v>
      </c>
      <c r="C15" s="10">
        <v>40.1</v>
      </c>
      <c r="D15" s="9" t="s">
        <v>25</v>
      </c>
      <c r="E15" s="8" t="str">
        <f t="shared" si="0"/>
        <v>Significantly Different</v>
      </c>
      <c r="G15">
        <f t="shared" si="1"/>
        <v>40.1</v>
      </c>
      <c r="H15">
        <f t="shared" si="2"/>
        <v>6</v>
      </c>
      <c r="I15" t="str">
        <f t="shared" si="3"/>
        <v>+/-</v>
      </c>
      <c r="J15" t="str">
        <f t="shared" si="4"/>
        <v>0.7</v>
      </c>
      <c r="K15" s="1">
        <f t="shared" si="5"/>
        <v>0.42553191489361697</v>
      </c>
      <c r="L15" s="1">
        <f t="shared" si="6"/>
        <v>-2.8999999999999986</v>
      </c>
      <c r="M15" s="1">
        <f t="shared" si="7"/>
        <v>0.42985214661796195</v>
      </c>
      <c r="N15" s="1">
        <f t="shared" si="8"/>
        <v>-6.7465057993008477</v>
      </c>
      <c r="O15" t="s">
        <v>34</v>
      </c>
    </row>
    <row r="16" spans="1:16" x14ac:dyDescent="0.35">
      <c r="A16" s="12">
        <v>6</v>
      </c>
      <c r="B16" s="11" t="s">
        <v>70</v>
      </c>
      <c r="C16" s="10">
        <v>40</v>
      </c>
      <c r="D16" s="9" t="s">
        <v>43</v>
      </c>
      <c r="E16" s="8" t="str">
        <f t="shared" si="0"/>
        <v>Significantly Different</v>
      </c>
      <c r="G16">
        <f t="shared" si="1"/>
        <v>40</v>
      </c>
      <c r="H16">
        <f t="shared" si="2"/>
        <v>6</v>
      </c>
      <c r="I16" t="str">
        <f t="shared" si="3"/>
        <v>+/-</v>
      </c>
      <c r="J16" t="str">
        <f t="shared" si="4"/>
        <v>0.4</v>
      </c>
      <c r="K16" s="1">
        <f t="shared" si="5"/>
        <v>0.24316109422492402</v>
      </c>
      <c r="L16" s="1">
        <f t="shared" si="6"/>
        <v>-2.7999999999999972</v>
      </c>
      <c r="M16" s="1">
        <f t="shared" si="7"/>
        <v>0.25064471888253259</v>
      </c>
      <c r="N16" s="1">
        <f t="shared" si="8"/>
        <v>-11.171190889173484</v>
      </c>
      <c r="O16" t="s">
        <v>73</v>
      </c>
    </row>
    <row r="17" spans="1:15" x14ac:dyDescent="0.35">
      <c r="A17" s="12">
        <v>7</v>
      </c>
      <c r="B17" s="11" t="s">
        <v>36</v>
      </c>
      <c r="C17" s="10">
        <v>39.9</v>
      </c>
      <c r="D17" s="9" t="s">
        <v>121</v>
      </c>
      <c r="E17" s="8" t="str">
        <f t="shared" si="0"/>
        <v>Significantly Different</v>
      </c>
      <c r="G17">
        <f t="shared" si="1"/>
        <v>39.9</v>
      </c>
      <c r="H17">
        <f t="shared" si="2"/>
        <v>6</v>
      </c>
      <c r="I17" t="str">
        <f t="shared" si="3"/>
        <v>+/-</v>
      </c>
      <c r="J17" t="str">
        <f t="shared" si="4"/>
        <v>0.8</v>
      </c>
      <c r="K17" s="1">
        <f t="shared" si="5"/>
        <v>0.48632218844984804</v>
      </c>
      <c r="L17" s="1">
        <f t="shared" si="6"/>
        <v>-2.6999999999999957</v>
      </c>
      <c r="M17" s="1">
        <f t="shared" si="7"/>
        <v>0.49010685399991183</v>
      </c>
      <c r="N17" s="1">
        <f t="shared" si="8"/>
        <v>-5.509002736779685</v>
      </c>
      <c r="O17" t="s">
        <v>65</v>
      </c>
    </row>
    <row r="18" spans="1:15" x14ac:dyDescent="0.35">
      <c r="A18" s="12">
        <v>8</v>
      </c>
      <c r="B18" s="11" t="s">
        <v>65</v>
      </c>
      <c r="C18" s="10">
        <v>39.200000000000003</v>
      </c>
      <c r="D18" s="9" t="s">
        <v>109</v>
      </c>
      <c r="E18" s="8" t="str">
        <f t="shared" si="0"/>
        <v>Significantly Different</v>
      </c>
      <c r="G18">
        <f t="shared" si="1"/>
        <v>39.200000000000003</v>
      </c>
      <c r="H18">
        <f t="shared" si="2"/>
        <v>6</v>
      </c>
      <c r="I18" t="str">
        <f t="shared" si="3"/>
        <v>+/-</v>
      </c>
      <c r="J18" t="str">
        <f t="shared" si="4"/>
        <v>0.6</v>
      </c>
      <c r="K18" s="1">
        <f t="shared" si="5"/>
        <v>0.36474164133738601</v>
      </c>
      <c r="L18" s="1">
        <f t="shared" si="6"/>
        <v>-2</v>
      </c>
      <c r="M18" s="1">
        <f t="shared" si="7"/>
        <v>0.36977279819442066</v>
      </c>
      <c r="N18" s="1">
        <f t="shared" si="8"/>
        <v>-5.4087266823462548</v>
      </c>
      <c r="O18" t="s">
        <v>61</v>
      </c>
    </row>
    <row r="19" spans="1:15" x14ac:dyDescent="0.35">
      <c r="A19" s="12">
        <v>9</v>
      </c>
      <c r="B19" s="11" t="s">
        <v>64</v>
      </c>
      <c r="C19" s="10">
        <v>39</v>
      </c>
      <c r="D19" s="9" t="s">
        <v>27</v>
      </c>
      <c r="E19" s="8" t="str">
        <f t="shared" si="0"/>
        <v>Significantly Different</v>
      </c>
      <c r="G19">
        <f t="shared" si="1"/>
        <v>39</v>
      </c>
      <c r="H19">
        <f t="shared" si="2"/>
        <v>6</v>
      </c>
      <c r="I19" t="str">
        <f t="shared" si="3"/>
        <v>+/-</v>
      </c>
      <c r="J19" t="str">
        <f t="shared" si="4"/>
        <v>0.3</v>
      </c>
      <c r="K19" s="1">
        <f t="shared" si="5"/>
        <v>0.18237082066869301</v>
      </c>
      <c r="L19" s="1">
        <f t="shared" si="6"/>
        <v>-1.7999999999999972</v>
      </c>
      <c r="M19" s="1">
        <f t="shared" si="7"/>
        <v>0.19223572402239389</v>
      </c>
      <c r="N19" s="1">
        <f t="shared" si="8"/>
        <v>-9.3635041517585567</v>
      </c>
      <c r="O19" t="s">
        <v>31</v>
      </c>
    </row>
    <row r="20" spans="1:15" x14ac:dyDescent="0.35">
      <c r="A20" s="12">
        <v>10</v>
      </c>
      <c r="B20" s="11" t="s">
        <v>59</v>
      </c>
      <c r="C20" s="10">
        <v>38.9</v>
      </c>
      <c r="D20" s="13" t="s">
        <v>134</v>
      </c>
      <c r="E20" s="8" t="str">
        <f t="shared" si="0"/>
        <v>Significantly Different</v>
      </c>
      <c r="G20">
        <f t="shared" si="1"/>
        <v>38.9</v>
      </c>
      <c r="H20">
        <f t="shared" si="2"/>
        <v>6</v>
      </c>
      <c r="I20" t="str">
        <f t="shared" si="3"/>
        <v>+/-</v>
      </c>
      <c r="J20" t="str">
        <f t="shared" si="4"/>
        <v>1.3</v>
      </c>
      <c r="K20" s="1">
        <f t="shared" si="5"/>
        <v>0.79027355623100304</v>
      </c>
      <c r="L20" s="1">
        <f t="shared" si="6"/>
        <v>-1.6999999999999957</v>
      </c>
      <c r="M20" s="1">
        <f t="shared" si="7"/>
        <v>0.79260819516141623</v>
      </c>
      <c r="N20" s="1">
        <f t="shared" si="8"/>
        <v>-2.144817591311666</v>
      </c>
      <c r="O20" t="s">
        <v>53</v>
      </c>
    </row>
    <row r="21" spans="1:15" x14ac:dyDescent="0.35">
      <c r="A21" s="12">
        <v>11</v>
      </c>
      <c r="B21" s="11" t="s">
        <v>28</v>
      </c>
      <c r="C21" s="10">
        <v>38.799999999999997</v>
      </c>
      <c r="D21" s="9" t="s">
        <v>118</v>
      </c>
      <c r="E21" s="8" t="str">
        <f t="shared" si="0"/>
        <v>Significantly Different</v>
      </c>
      <c r="G21">
        <f t="shared" si="1"/>
        <v>38.799999999999997</v>
      </c>
      <c r="H21">
        <f t="shared" si="2"/>
        <v>6</v>
      </c>
      <c r="I21" t="str">
        <f t="shared" si="3"/>
        <v>+/-</v>
      </c>
      <c r="J21" t="str">
        <f t="shared" si="4"/>
        <v>0.9</v>
      </c>
      <c r="K21" s="1">
        <f t="shared" si="5"/>
        <v>0.54711246200607899</v>
      </c>
      <c r="L21" s="1">
        <f t="shared" si="6"/>
        <v>-1.5999999999999943</v>
      </c>
      <c r="M21" s="1">
        <f t="shared" si="7"/>
        <v>0.55047933970440222</v>
      </c>
      <c r="N21" s="1">
        <f t="shared" si="8"/>
        <v>-2.9065577662899509</v>
      </c>
      <c r="O21" t="s">
        <v>45</v>
      </c>
    </row>
    <row r="22" spans="1:15" x14ac:dyDescent="0.35">
      <c r="A22" s="12">
        <v>12</v>
      </c>
      <c r="B22" s="11" t="s">
        <v>44</v>
      </c>
      <c r="C22" s="10">
        <v>38.299999999999997</v>
      </c>
      <c r="D22" s="9" t="s">
        <v>25</v>
      </c>
      <c r="E22" s="8" t="str">
        <f t="shared" si="0"/>
        <v>Significantly Different</v>
      </c>
      <c r="G22">
        <f t="shared" si="1"/>
        <v>38.299999999999997</v>
      </c>
      <c r="H22">
        <f t="shared" si="2"/>
        <v>6</v>
      </c>
      <c r="I22" t="str">
        <f t="shared" si="3"/>
        <v>+/-</v>
      </c>
      <c r="J22" t="str">
        <f t="shared" si="4"/>
        <v>0.7</v>
      </c>
      <c r="K22" s="1">
        <f t="shared" si="5"/>
        <v>0.42553191489361697</v>
      </c>
      <c r="L22" s="1">
        <f t="shared" si="6"/>
        <v>-1.0999999999999943</v>
      </c>
      <c r="M22" s="1">
        <f t="shared" si="7"/>
        <v>0.42985214661796195</v>
      </c>
      <c r="N22" s="1">
        <f t="shared" si="8"/>
        <v>-2.5590194411141027</v>
      </c>
      <c r="O22" t="s">
        <v>28</v>
      </c>
    </row>
    <row r="23" spans="1:15" x14ac:dyDescent="0.35">
      <c r="A23" s="12">
        <v>13</v>
      </c>
      <c r="B23" s="11" t="s">
        <v>57</v>
      </c>
      <c r="C23" s="10">
        <v>37.9</v>
      </c>
      <c r="D23" s="9" t="s">
        <v>43</v>
      </c>
      <c r="E23" s="8" t="str">
        <f t="shared" si="0"/>
        <v>Significantly Different</v>
      </c>
      <c r="G23">
        <f t="shared" si="1"/>
        <v>37.9</v>
      </c>
      <c r="H23">
        <f t="shared" si="2"/>
        <v>6</v>
      </c>
      <c r="I23" t="str">
        <f t="shared" si="3"/>
        <v>+/-</v>
      </c>
      <c r="J23" t="str">
        <f t="shared" si="4"/>
        <v>0.4</v>
      </c>
      <c r="K23" s="1">
        <f t="shared" si="5"/>
        <v>0.24316109422492402</v>
      </c>
      <c r="L23" s="1">
        <f t="shared" si="6"/>
        <v>-0.69999999999999574</v>
      </c>
      <c r="M23" s="1">
        <f t="shared" si="7"/>
        <v>0.25064471888253259</v>
      </c>
      <c r="N23" s="1">
        <f t="shared" si="8"/>
        <v>-2.7927977222933569</v>
      </c>
      <c r="O23" t="s">
        <v>81</v>
      </c>
    </row>
    <row r="24" spans="1:15" x14ac:dyDescent="0.35">
      <c r="A24" s="12">
        <v>14</v>
      </c>
      <c r="B24" s="11" t="s">
        <v>41</v>
      </c>
      <c r="C24" s="10">
        <v>37.799999999999997</v>
      </c>
      <c r="D24" s="9" t="s">
        <v>30</v>
      </c>
      <c r="E24" s="8" t="str">
        <f t="shared" si="0"/>
        <v>Significantly Different</v>
      </c>
      <c r="G24">
        <f t="shared" si="1"/>
        <v>37.799999999999997</v>
      </c>
      <c r="H24">
        <f t="shared" si="2"/>
        <v>6</v>
      </c>
      <c r="I24" t="str">
        <f t="shared" si="3"/>
        <v>+/-</v>
      </c>
      <c r="J24" t="str">
        <f t="shared" si="4"/>
        <v>0.5</v>
      </c>
      <c r="K24" s="1">
        <f t="shared" si="5"/>
        <v>0.303951367781155</v>
      </c>
      <c r="L24" s="1">
        <f t="shared" si="6"/>
        <v>-0.59999999999999432</v>
      </c>
      <c r="M24" s="1">
        <f t="shared" si="7"/>
        <v>0.30997079109986531</v>
      </c>
      <c r="N24" s="1">
        <f t="shared" si="8"/>
        <v>-1.9356662538138583</v>
      </c>
      <c r="O24" t="s">
        <v>64</v>
      </c>
    </row>
    <row r="25" spans="1:15" x14ac:dyDescent="0.35">
      <c r="A25" s="12">
        <v>15</v>
      </c>
      <c r="B25" s="11" t="s">
        <v>75</v>
      </c>
      <c r="C25" s="10">
        <v>37.5</v>
      </c>
      <c r="D25" s="9" t="s">
        <v>43</v>
      </c>
      <c r="E25" s="8" t="str">
        <f t="shared" si="0"/>
        <v>Not Significantly Different</v>
      </c>
      <c r="G25">
        <f t="shared" si="1"/>
        <v>37.5</v>
      </c>
      <c r="H25">
        <f t="shared" si="2"/>
        <v>6</v>
      </c>
      <c r="I25" t="str">
        <f t="shared" si="3"/>
        <v>+/-</v>
      </c>
      <c r="J25" t="str">
        <f t="shared" si="4"/>
        <v>0.4</v>
      </c>
      <c r="K25" s="1">
        <f t="shared" si="5"/>
        <v>0.24316109422492402</v>
      </c>
      <c r="L25" s="1">
        <f t="shared" si="6"/>
        <v>-0.29999999999999716</v>
      </c>
      <c r="M25" s="1">
        <f t="shared" si="7"/>
        <v>0.25064471888253259</v>
      </c>
      <c r="N25" s="1">
        <f t="shared" si="8"/>
        <v>-1.1969133095542916</v>
      </c>
      <c r="O25" t="s">
        <v>80</v>
      </c>
    </row>
    <row r="26" spans="1:15" x14ac:dyDescent="0.35">
      <c r="A26" s="12">
        <v>16</v>
      </c>
      <c r="B26" s="11" t="s">
        <v>45</v>
      </c>
      <c r="C26" s="10">
        <v>37.299999999999997</v>
      </c>
      <c r="D26" s="9" t="s">
        <v>43</v>
      </c>
      <c r="E26" s="8" t="str">
        <f t="shared" si="0"/>
        <v>Not Significantly Different</v>
      </c>
      <c r="G26">
        <f t="shared" si="1"/>
        <v>37.299999999999997</v>
      </c>
      <c r="H26">
        <f t="shared" si="2"/>
        <v>6</v>
      </c>
      <c r="I26" t="str">
        <f t="shared" si="3"/>
        <v>+/-</v>
      </c>
      <c r="J26" t="str">
        <f t="shared" si="4"/>
        <v>0.4</v>
      </c>
      <c r="K26" s="1">
        <f t="shared" si="5"/>
        <v>0.24316109422492402</v>
      </c>
      <c r="L26" s="1">
        <f t="shared" si="6"/>
        <v>-9.9999999999994316E-2</v>
      </c>
      <c r="M26" s="1">
        <f t="shared" si="7"/>
        <v>0.25064471888253259</v>
      </c>
      <c r="N26" s="1">
        <f t="shared" si="8"/>
        <v>-0.39897110318474499</v>
      </c>
      <c r="O26" t="s">
        <v>79</v>
      </c>
    </row>
    <row r="27" spans="1:15" x14ac:dyDescent="0.35">
      <c r="A27" s="12">
        <v>16</v>
      </c>
      <c r="B27" s="11" t="s">
        <v>47</v>
      </c>
      <c r="C27" s="10">
        <v>37.299999999999997</v>
      </c>
      <c r="D27" s="9" t="s">
        <v>43</v>
      </c>
      <c r="E27" s="8" t="str">
        <f t="shared" si="0"/>
        <v>Not Significantly Different</v>
      </c>
      <c r="G27">
        <f t="shared" si="1"/>
        <v>37.299999999999997</v>
      </c>
      <c r="H27">
        <f t="shared" si="2"/>
        <v>6</v>
      </c>
      <c r="I27" t="str">
        <f t="shared" si="3"/>
        <v>+/-</v>
      </c>
      <c r="J27" t="str">
        <f t="shared" si="4"/>
        <v>0.4</v>
      </c>
      <c r="K27" s="1">
        <f t="shared" si="5"/>
        <v>0.24316109422492402</v>
      </c>
      <c r="L27" s="1">
        <f t="shared" si="6"/>
        <v>-9.9999999999994316E-2</v>
      </c>
      <c r="M27" s="1">
        <f t="shared" si="7"/>
        <v>0.25064471888253259</v>
      </c>
      <c r="N27" s="1">
        <f t="shared" si="8"/>
        <v>-0.39897110318474499</v>
      </c>
      <c r="O27" t="s">
        <v>77</v>
      </c>
    </row>
    <row r="28" spans="1:15" x14ac:dyDescent="0.35">
      <c r="A28" s="12">
        <v>18</v>
      </c>
      <c r="B28" s="11" t="s">
        <v>62</v>
      </c>
      <c r="C28" s="10">
        <v>37.1</v>
      </c>
      <c r="D28" s="9" t="s">
        <v>135</v>
      </c>
      <c r="E28" s="8" t="str">
        <f t="shared" si="0"/>
        <v>Not Significantly Different</v>
      </c>
      <c r="G28">
        <f t="shared" si="1"/>
        <v>37.1</v>
      </c>
      <c r="H28">
        <f t="shared" si="2"/>
        <v>6</v>
      </c>
      <c r="I28" t="str">
        <f t="shared" si="3"/>
        <v>+/-</v>
      </c>
      <c r="J28" t="str">
        <f t="shared" si="4"/>
        <v>1.6</v>
      </c>
      <c r="K28" s="1">
        <f t="shared" si="5"/>
        <v>0.97264437689969607</v>
      </c>
      <c r="L28" s="1">
        <f t="shared" si="6"/>
        <v>0.10000000000000142</v>
      </c>
      <c r="M28" s="1">
        <f t="shared" si="7"/>
        <v>0.97454222139096647</v>
      </c>
      <c r="N28" s="1">
        <f t="shared" si="8"/>
        <v>0.10261228072527342</v>
      </c>
      <c r="O28" t="s">
        <v>78</v>
      </c>
    </row>
    <row r="29" spans="1:15" x14ac:dyDescent="0.35">
      <c r="A29" s="12">
        <v>18</v>
      </c>
      <c r="B29" s="11" t="s">
        <v>54</v>
      </c>
      <c r="C29" s="10">
        <v>37.1</v>
      </c>
      <c r="D29" s="9" t="s">
        <v>27</v>
      </c>
      <c r="E29" s="8" t="str">
        <f t="shared" si="0"/>
        <v>Not Significantly Different</v>
      </c>
      <c r="G29">
        <f t="shared" si="1"/>
        <v>37.1</v>
      </c>
      <c r="H29">
        <f t="shared" si="2"/>
        <v>6</v>
      </c>
      <c r="I29" t="str">
        <f t="shared" si="3"/>
        <v>+/-</v>
      </c>
      <c r="J29" t="str">
        <f t="shared" si="4"/>
        <v>0.3</v>
      </c>
      <c r="K29" s="1">
        <f t="shared" si="5"/>
        <v>0.18237082066869301</v>
      </c>
      <c r="L29" s="1">
        <f t="shared" si="6"/>
        <v>0.10000000000000142</v>
      </c>
      <c r="M29" s="1">
        <f t="shared" si="7"/>
        <v>0.19223572402239389</v>
      </c>
      <c r="N29" s="1">
        <f t="shared" si="8"/>
        <v>0.52019467509770578</v>
      </c>
      <c r="O29" t="s">
        <v>55</v>
      </c>
    </row>
    <row r="30" spans="1:15" x14ac:dyDescent="0.35">
      <c r="A30" s="12">
        <v>18</v>
      </c>
      <c r="B30" s="11" t="s">
        <v>39</v>
      </c>
      <c r="C30" s="10">
        <v>37.1</v>
      </c>
      <c r="D30" s="9" t="s">
        <v>27</v>
      </c>
      <c r="E30" s="8" t="str">
        <f t="shared" si="0"/>
        <v>Not Significantly Different</v>
      </c>
      <c r="G30">
        <f t="shared" si="1"/>
        <v>37.1</v>
      </c>
      <c r="H30">
        <f t="shared" si="2"/>
        <v>6</v>
      </c>
      <c r="I30" t="str">
        <f t="shared" si="3"/>
        <v>+/-</v>
      </c>
      <c r="J30" t="str">
        <f t="shared" si="4"/>
        <v>0.3</v>
      </c>
      <c r="K30" s="1">
        <f t="shared" si="5"/>
        <v>0.18237082066869301</v>
      </c>
      <c r="L30" s="1">
        <f t="shared" si="6"/>
        <v>0.10000000000000142</v>
      </c>
      <c r="M30" s="1">
        <f t="shared" si="7"/>
        <v>0.19223572402239389</v>
      </c>
      <c r="N30" s="1">
        <f t="shared" si="8"/>
        <v>0.52019467509770578</v>
      </c>
      <c r="O30" t="s">
        <v>76</v>
      </c>
    </row>
    <row r="31" spans="1:15" x14ac:dyDescent="0.35">
      <c r="A31" s="12">
        <v>21</v>
      </c>
      <c r="B31" s="11" t="s">
        <v>73</v>
      </c>
      <c r="C31" s="10">
        <v>36.9</v>
      </c>
      <c r="D31" s="9" t="s">
        <v>43</v>
      </c>
      <c r="E31" s="8" t="str">
        <f t="shared" si="0"/>
        <v>Not Significantly Different</v>
      </c>
      <c r="G31">
        <f t="shared" si="1"/>
        <v>36.9</v>
      </c>
      <c r="H31">
        <f t="shared" si="2"/>
        <v>6</v>
      </c>
      <c r="I31" t="str">
        <f t="shared" si="3"/>
        <v>+/-</v>
      </c>
      <c r="J31" t="str">
        <f t="shared" si="4"/>
        <v>0.4</v>
      </c>
      <c r="K31" s="1">
        <f t="shared" si="5"/>
        <v>0.24316109422492402</v>
      </c>
      <c r="L31" s="1">
        <f t="shared" si="6"/>
        <v>0.30000000000000426</v>
      </c>
      <c r="M31" s="1">
        <f t="shared" si="7"/>
        <v>0.25064471888253259</v>
      </c>
      <c r="N31" s="1">
        <f t="shared" si="8"/>
        <v>1.1969133095543201</v>
      </c>
      <c r="O31" t="s">
        <v>41</v>
      </c>
    </row>
    <row r="32" spans="1:15" x14ac:dyDescent="0.35">
      <c r="A32" s="12">
        <v>22</v>
      </c>
      <c r="B32" s="11" t="s">
        <v>56</v>
      </c>
      <c r="C32" s="10">
        <v>36.5</v>
      </c>
      <c r="D32" s="9" t="s">
        <v>30</v>
      </c>
      <c r="E32" s="8" t="str">
        <f t="shared" si="0"/>
        <v>Significantly Different</v>
      </c>
      <c r="G32">
        <f t="shared" si="1"/>
        <v>36.5</v>
      </c>
      <c r="H32">
        <f t="shared" si="2"/>
        <v>6</v>
      </c>
      <c r="I32" t="str">
        <f t="shared" si="3"/>
        <v>+/-</v>
      </c>
      <c r="J32" t="str">
        <f t="shared" si="4"/>
        <v>0.5</v>
      </c>
      <c r="K32" s="1">
        <f t="shared" si="5"/>
        <v>0.303951367781155</v>
      </c>
      <c r="L32" s="1">
        <f t="shared" si="6"/>
        <v>0.70000000000000284</v>
      </c>
      <c r="M32" s="1">
        <f t="shared" si="7"/>
        <v>0.30997079109986531</v>
      </c>
      <c r="N32" s="1">
        <f t="shared" si="8"/>
        <v>2.2582772961161983</v>
      </c>
      <c r="O32" t="s">
        <v>70</v>
      </c>
    </row>
    <row r="33" spans="1:15" x14ac:dyDescent="0.35">
      <c r="A33" s="12">
        <v>23</v>
      </c>
      <c r="B33" s="11" t="s">
        <v>51</v>
      </c>
      <c r="C33" s="10">
        <v>36.4</v>
      </c>
      <c r="D33" s="9" t="s">
        <v>25</v>
      </c>
      <c r="E33" s="8" t="str">
        <f t="shared" si="0"/>
        <v>Significantly Different</v>
      </c>
      <c r="G33">
        <f t="shared" si="1"/>
        <v>36.4</v>
      </c>
      <c r="H33">
        <f t="shared" si="2"/>
        <v>6</v>
      </c>
      <c r="I33" t="str">
        <f t="shared" si="3"/>
        <v>+/-</v>
      </c>
      <c r="J33" t="str">
        <f t="shared" si="4"/>
        <v>0.7</v>
      </c>
      <c r="K33" s="1">
        <f t="shared" si="5"/>
        <v>0.42553191489361697</v>
      </c>
      <c r="L33" s="1">
        <f t="shared" si="6"/>
        <v>0.80000000000000426</v>
      </c>
      <c r="M33" s="1">
        <f t="shared" si="7"/>
        <v>0.42985214661796195</v>
      </c>
      <c r="N33" s="1">
        <f t="shared" si="8"/>
        <v>1.8611050480830034</v>
      </c>
      <c r="O33" t="s">
        <v>75</v>
      </c>
    </row>
    <row r="34" spans="1:15" x14ac:dyDescent="0.35">
      <c r="A34" s="12">
        <v>23</v>
      </c>
      <c r="B34" s="11" t="s">
        <v>60</v>
      </c>
      <c r="C34" s="10">
        <v>36.4</v>
      </c>
      <c r="D34" s="9" t="s">
        <v>27</v>
      </c>
      <c r="E34" s="8" t="str">
        <f t="shared" si="0"/>
        <v>Significantly Different</v>
      </c>
      <c r="G34">
        <f t="shared" si="1"/>
        <v>36.4</v>
      </c>
      <c r="H34">
        <f t="shared" si="2"/>
        <v>6</v>
      </c>
      <c r="I34" t="str">
        <f t="shared" si="3"/>
        <v>+/-</v>
      </c>
      <c r="J34" t="str">
        <f t="shared" si="4"/>
        <v>0.3</v>
      </c>
      <c r="K34" s="1">
        <f t="shared" si="5"/>
        <v>0.18237082066869301</v>
      </c>
      <c r="L34" s="1">
        <f t="shared" si="6"/>
        <v>0.80000000000000426</v>
      </c>
      <c r="M34" s="1">
        <f t="shared" si="7"/>
        <v>0.19223572402239389</v>
      </c>
      <c r="N34" s="1">
        <f t="shared" si="8"/>
        <v>4.161557400781609</v>
      </c>
      <c r="O34" t="s">
        <v>74</v>
      </c>
    </row>
    <row r="35" spans="1:15" x14ac:dyDescent="0.35">
      <c r="A35" s="12">
        <v>23</v>
      </c>
      <c r="B35" s="11" t="s">
        <v>29</v>
      </c>
      <c r="C35" s="10">
        <v>36.4</v>
      </c>
      <c r="D35" s="9" t="s">
        <v>30</v>
      </c>
      <c r="E35" s="8" t="str">
        <f t="shared" si="0"/>
        <v>Significantly Different</v>
      </c>
      <c r="G35">
        <f t="shared" si="1"/>
        <v>36.4</v>
      </c>
      <c r="H35">
        <f t="shared" si="2"/>
        <v>6</v>
      </c>
      <c r="I35" t="str">
        <f t="shared" si="3"/>
        <v>+/-</v>
      </c>
      <c r="J35" t="str">
        <f t="shared" si="4"/>
        <v>0.5</v>
      </c>
      <c r="K35" s="1">
        <f t="shared" si="5"/>
        <v>0.303951367781155</v>
      </c>
      <c r="L35" s="1">
        <f t="shared" si="6"/>
        <v>0.80000000000000426</v>
      </c>
      <c r="M35" s="1">
        <f t="shared" si="7"/>
        <v>0.30997079109986531</v>
      </c>
      <c r="N35" s="1">
        <f t="shared" si="8"/>
        <v>2.5808883384185157</v>
      </c>
      <c r="O35" t="s">
        <v>51</v>
      </c>
    </row>
    <row r="36" spans="1:15" x14ac:dyDescent="0.35">
      <c r="A36" s="12">
        <v>26</v>
      </c>
      <c r="B36" s="11" t="s">
        <v>37</v>
      </c>
      <c r="C36" s="10">
        <v>36</v>
      </c>
      <c r="D36" s="9" t="s">
        <v>27</v>
      </c>
      <c r="E36" s="8" t="str">
        <f t="shared" si="0"/>
        <v>Significantly Different</v>
      </c>
      <c r="G36">
        <f t="shared" si="1"/>
        <v>36</v>
      </c>
      <c r="H36">
        <f t="shared" si="2"/>
        <v>6</v>
      </c>
      <c r="I36" t="str">
        <f t="shared" si="3"/>
        <v>+/-</v>
      </c>
      <c r="J36" t="str">
        <f t="shared" si="4"/>
        <v>0.3</v>
      </c>
      <c r="K36" s="1">
        <f t="shared" si="5"/>
        <v>0.18237082066869301</v>
      </c>
      <c r="L36" s="1">
        <f t="shared" si="6"/>
        <v>1.2000000000000028</v>
      </c>
      <c r="M36" s="1">
        <f t="shared" si="7"/>
        <v>0.19223572402239389</v>
      </c>
      <c r="N36" s="1">
        <f t="shared" si="8"/>
        <v>6.2423361011723957</v>
      </c>
      <c r="O36" t="s">
        <v>71</v>
      </c>
    </row>
    <row r="37" spans="1:15" x14ac:dyDescent="0.35">
      <c r="A37" s="12">
        <v>26</v>
      </c>
      <c r="B37" s="11" t="s">
        <v>35</v>
      </c>
      <c r="C37" s="10">
        <v>36</v>
      </c>
      <c r="D37" s="9" t="s">
        <v>43</v>
      </c>
      <c r="E37" s="8" t="str">
        <f t="shared" si="0"/>
        <v>Significantly Different</v>
      </c>
      <c r="G37">
        <f t="shared" si="1"/>
        <v>36</v>
      </c>
      <c r="H37">
        <f t="shared" si="2"/>
        <v>6</v>
      </c>
      <c r="I37" t="str">
        <f t="shared" si="3"/>
        <v>+/-</v>
      </c>
      <c r="J37" t="str">
        <f t="shared" si="4"/>
        <v>0.4</v>
      </c>
      <c r="K37" s="1">
        <f t="shared" si="5"/>
        <v>0.24316109422492402</v>
      </c>
      <c r="L37" s="1">
        <f t="shared" si="6"/>
        <v>1.2000000000000028</v>
      </c>
      <c r="M37" s="1">
        <f t="shared" si="7"/>
        <v>0.25064471888253259</v>
      </c>
      <c r="N37" s="1">
        <f t="shared" si="8"/>
        <v>4.7876532382172234</v>
      </c>
      <c r="O37" t="s">
        <v>69</v>
      </c>
    </row>
    <row r="38" spans="1:15" x14ac:dyDescent="0.35">
      <c r="A38" s="12">
        <v>28</v>
      </c>
      <c r="B38" s="11" t="s">
        <v>74</v>
      </c>
      <c r="C38" s="10">
        <v>35.799999999999997</v>
      </c>
      <c r="D38" s="9" t="s">
        <v>30</v>
      </c>
      <c r="E38" s="8" t="str">
        <f t="shared" si="0"/>
        <v>Significantly Different</v>
      </c>
      <c r="G38">
        <f t="shared" si="1"/>
        <v>35.799999999999997</v>
      </c>
      <c r="H38">
        <f t="shared" si="2"/>
        <v>6</v>
      </c>
      <c r="I38" t="str">
        <f t="shared" si="3"/>
        <v>+/-</v>
      </c>
      <c r="J38" t="str">
        <f t="shared" si="4"/>
        <v>0.5</v>
      </c>
      <c r="K38" s="1">
        <f t="shared" si="5"/>
        <v>0.303951367781155</v>
      </c>
      <c r="L38" s="1">
        <f t="shared" si="6"/>
        <v>1.4000000000000057</v>
      </c>
      <c r="M38" s="1">
        <f t="shared" si="7"/>
        <v>0.30997079109986531</v>
      </c>
      <c r="N38" s="1">
        <f t="shared" si="8"/>
        <v>4.5165545922323966</v>
      </c>
      <c r="O38" t="s">
        <v>68</v>
      </c>
    </row>
    <row r="39" spans="1:15" x14ac:dyDescent="0.35">
      <c r="A39" s="12">
        <v>29</v>
      </c>
      <c r="B39" s="11" t="s">
        <v>48</v>
      </c>
      <c r="C39" s="10">
        <v>35.5</v>
      </c>
      <c r="D39" s="9" t="s">
        <v>129</v>
      </c>
      <c r="E39" s="8" t="str">
        <f t="shared" si="0"/>
        <v>Significantly Different</v>
      </c>
      <c r="G39">
        <f t="shared" si="1"/>
        <v>35.5</v>
      </c>
      <c r="H39">
        <f t="shared" si="2"/>
        <v>6</v>
      </c>
      <c r="I39" t="str">
        <f t="shared" si="3"/>
        <v>+/-</v>
      </c>
      <c r="J39" t="str">
        <f t="shared" si="4"/>
        <v>1.1</v>
      </c>
      <c r="K39" s="1">
        <f t="shared" si="5"/>
        <v>0.66869300911854113</v>
      </c>
      <c r="L39" s="1">
        <f t="shared" si="6"/>
        <v>1.7000000000000028</v>
      </c>
      <c r="M39" s="1">
        <f t="shared" si="7"/>
        <v>0.67145051776214359</v>
      </c>
      <c r="N39" s="1">
        <f t="shared" si="8"/>
        <v>2.5318321380790345</v>
      </c>
      <c r="O39" t="s">
        <v>44</v>
      </c>
    </row>
    <row r="40" spans="1:15" x14ac:dyDescent="0.35">
      <c r="A40" s="12">
        <v>30</v>
      </c>
      <c r="B40" s="11" t="s">
        <v>40</v>
      </c>
      <c r="C40" s="10">
        <v>35.200000000000003</v>
      </c>
      <c r="D40" s="9" t="s">
        <v>122</v>
      </c>
      <c r="E40" s="8" t="str">
        <f t="shared" si="0"/>
        <v>Significantly Different</v>
      </c>
      <c r="G40">
        <f t="shared" si="1"/>
        <v>35.200000000000003</v>
      </c>
      <c r="H40">
        <f t="shared" si="2"/>
        <v>6</v>
      </c>
      <c r="I40" t="str">
        <f t="shared" si="3"/>
        <v>+/-</v>
      </c>
      <c r="J40" t="str">
        <f t="shared" si="4"/>
        <v>1.0</v>
      </c>
      <c r="K40" s="1">
        <f t="shared" si="5"/>
        <v>0.60790273556231</v>
      </c>
      <c r="L40" s="1">
        <f t="shared" si="6"/>
        <v>2</v>
      </c>
      <c r="M40" s="1">
        <f t="shared" si="7"/>
        <v>0.61093468821403585</v>
      </c>
      <c r="N40" s="1">
        <f t="shared" si="8"/>
        <v>3.2736723557908642</v>
      </c>
      <c r="O40" t="s">
        <v>66</v>
      </c>
    </row>
    <row r="41" spans="1:15" x14ac:dyDescent="0.35">
      <c r="A41" s="12">
        <v>31</v>
      </c>
      <c r="B41" s="11" t="s">
        <v>69</v>
      </c>
      <c r="C41" s="10">
        <v>34.9</v>
      </c>
      <c r="D41" s="9" t="s">
        <v>118</v>
      </c>
      <c r="E41" s="8" t="str">
        <f t="shared" si="0"/>
        <v>Significantly Different</v>
      </c>
      <c r="G41">
        <f t="shared" si="1"/>
        <v>34.9</v>
      </c>
      <c r="H41">
        <f t="shared" si="2"/>
        <v>6</v>
      </c>
      <c r="I41" t="str">
        <f t="shared" si="3"/>
        <v>+/-</v>
      </c>
      <c r="J41" t="str">
        <f t="shared" si="4"/>
        <v>0.9</v>
      </c>
      <c r="K41" s="1">
        <f t="shared" si="5"/>
        <v>0.54711246200607899</v>
      </c>
      <c r="L41" s="1">
        <f t="shared" si="6"/>
        <v>2.3000000000000043</v>
      </c>
      <c r="M41" s="1">
        <f t="shared" si="7"/>
        <v>0.55047933970440222</v>
      </c>
      <c r="N41" s="1">
        <f t="shared" si="8"/>
        <v>4.1781767890418271</v>
      </c>
      <c r="O41" t="s">
        <v>47</v>
      </c>
    </row>
    <row r="42" spans="1:15" x14ac:dyDescent="0.35">
      <c r="A42" s="12">
        <v>31</v>
      </c>
      <c r="B42" s="11" t="s">
        <v>68</v>
      </c>
      <c r="C42" s="10">
        <v>34.9</v>
      </c>
      <c r="D42" s="9" t="s">
        <v>25</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34.9</v>
      </c>
      <c r="H42">
        <f t="shared" ref="H42:H62" si="11">LEN(TRIM(D42))</f>
        <v>6</v>
      </c>
      <c r="I42" t="str">
        <f t="shared" ref="I42:I73" si="12">IF(H42&gt;=3,MID(TRIM(D42),1,3),"NO")</f>
        <v>+/-</v>
      </c>
      <c r="J42" t="str">
        <f t="shared" ref="J42:J73" si="13">IF(TRIM(I42)="+/-",MID(TRIM(D42),4,H42-3),D42)</f>
        <v>0.7</v>
      </c>
      <c r="K42" s="1">
        <f t="shared" ref="K42:K73" si="14">IF(TRIM(J42)="*****",0,IF(ISERROR(VALUE(J42)),"NA",VALUE(J42/$I$4)))</f>
        <v>0.42553191489361697</v>
      </c>
      <c r="L42" s="1">
        <f t="shared" ref="L42:L62" si="15">IF(AND(ISNUMBER(G42),ISNUMBER($I$6)),$I$6-G42,"N/A")</f>
        <v>2.3000000000000043</v>
      </c>
      <c r="M42" s="1">
        <f t="shared" ref="M42:M62" si="16">IF(AND(ISNUMBER(K42),ISNUMBER($I$7)),SQRT(K42^2+($I$7)^2),"N/A")</f>
        <v>0.42985214661796195</v>
      </c>
      <c r="N42" s="1">
        <f t="shared" ref="N42:N73" si="17">IF(AND(ISNUMBER(L42),ISNUMBER(M42),M42&lt;&gt;0),L42/M42,"NA")</f>
        <v>5.3506770132386157</v>
      </c>
      <c r="O42" t="s">
        <v>36</v>
      </c>
    </row>
    <row r="43" spans="1:15" x14ac:dyDescent="0.35">
      <c r="A43" s="12">
        <v>31</v>
      </c>
      <c r="B43" s="11" t="s">
        <v>63</v>
      </c>
      <c r="C43" s="10">
        <v>34.9</v>
      </c>
      <c r="D43" s="9" t="s">
        <v>43</v>
      </c>
      <c r="E43" s="8" t="str">
        <f t="shared" si="9"/>
        <v>Significantly Different</v>
      </c>
      <c r="G43">
        <f t="shared" si="10"/>
        <v>34.9</v>
      </c>
      <c r="H43">
        <f t="shared" si="11"/>
        <v>6</v>
      </c>
      <c r="I43" t="str">
        <f t="shared" si="12"/>
        <v>+/-</v>
      </c>
      <c r="J43" t="str">
        <f t="shared" si="13"/>
        <v>0.4</v>
      </c>
      <c r="K43" s="1">
        <f t="shared" si="14"/>
        <v>0.24316109422492402</v>
      </c>
      <c r="L43" s="1">
        <f t="shared" si="15"/>
        <v>2.3000000000000043</v>
      </c>
      <c r="M43" s="1">
        <f t="shared" si="16"/>
        <v>0.25064471888253259</v>
      </c>
      <c r="N43" s="1">
        <f t="shared" si="17"/>
        <v>9.1763353732496746</v>
      </c>
      <c r="O43" t="s">
        <v>49</v>
      </c>
    </row>
    <row r="44" spans="1:15" x14ac:dyDescent="0.35">
      <c r="A44" s="12">
        <v>34</v>
      </c>
      <c r="B44" s="11" t="s">
        <v>71</v>
      </c>
      <c r="C44" s="10">
        <v>34.799999999999997</v>
      </c>
      <c r="D44" s="9" t="s">
        <v>30</v>
      </c>
      <c r="E44" s="8" t="str">
        <f t="shared" si="9"/>
        <v>Significantly Different</v>
      </c>
      <c r="G44">
        <f t="shared" si="10"/>
        <v>34.799999999999997</v>
      </c>
      <c r="H44">
        <f t="shared" si="11"/>
        <v>6</v>
      </c>
      <c r="I44" t="str">
        <f t="shared" si="12"/>
        <v>+/-</v>
      </c>
      <c r="J44" t="str">
        <f t="shared" si="13"/>
        <v>0.5</v>
      </c>
      <c r="K44" s="1">
        <f t="shared" si="14"/>
        <v>0.303951367781155</v>
      </c>
      <c r="L44" s="1">
        <f t="shared" si="15"/>
        <v>2.4000000000000057</v>
      </c>
      <c r="M44" s="1">
        <f t="shared" si="16"/>
        <v>0.30997079109986531</v>
      </c>
      <c r="N44" s="1">
        <f t="shared" si="17"/>
        <v>7.7426650152555245</v>
      </c>
      <c r="O44" t="s">
        <v>63</v>
      </c>
    </row>
    <row r="45" spans="1:15" x14ac:dyDescent="0.35">
      <c r="A45" s="12">
        <v>35</v>
      </c>
      <c r="B45" s="11" t="s">
        <v>79</v>
      </c>
      <c r="C45" s="10">
        <v>34.700000000000003</v>
      </c>
      <c r="D45" s="9" t="s">
        <v>30</v>
      </c>
      <c r="E45" s="8" t="str">
        <f t="shared" si="9"/>
        <v>Significantly Different</v>
      </c>
      <c r="G45">
        <f t="shared" si="10"/>
        <v>34.700000000000003</v>
      </c>
      <c r="H45">
        <f t="shared" si="11"/>
        <v>6</v>
      </c>
      <c r="I45" t="str">
        <f t="shared" si="12"/>
        <v>+/-</v>
      </c>
      <c r="J45" t="str">
        <f t="shared" si="13"/>
        <v>0.5</v>
      </c>
      <c r="K45" s="1">
        <f t="shared" si="14"/>
        <v>0.303951367781155</v>
      </c>
      <c r="L45" s="1">
        <f t="shared" si="15"/>
        <v>2.5</v>
      </c>
      <c r="M45" s="1">
        <f t="shared" si="16"/>
        <v>0.30997079109986531</v>
      </c>
      <c r="N45" s="1">
        <f t="shared" si="17"/>
        <v>8.0652760575578188</v>
      </c>
      <c r="O45" t="s">
        <v>62</v>
      </c>
    </row>
    <row r="46" spans="1:15" x14ac:dyDescent="0.35">
      <c r="A46" s="12">
        <v>35</v>
      </c>
      <c r="B46" s="11" t="s">
        <v>50</v>
      </c>
      <c r="C46" s="10">
        <v>34.700000000000003</v>
      </c>
      <c r="D46" s="9" t="s">
        <v>30</v>
      </c>
      <c r="E46" s="8" t="str">
        <f t="shared" si="9"/>
        <v>Significantly Different</v>
      </c>
      <c r="G46">
        <f t="shared" si="10"/>
        <v>34.700000000000003</v>
      </c>
      <c r="H46">
        <f t="shared" si="11"/>
        <v>6</v>
      </c>
      <c r="I46" t="str">
        <f t="shared" si="12"/>
        <v>+/-</v>
      </c>
      <c r="J46" t="str">
        <f t="shared" si="13"/>
        <v>0.5</v>
      </c>
      <c r="K46" s="1">
        <f t="shared" si="14"/>
        <v>0.303951367781155</v>
      </c>
      <c r="L46" s="1">
        <f t="shared" si="15"/>
        <v>2.5</v>
      </c>
      <c r="M46" s="1">
        <f t="shared" si="16"/>
        <v>0.30997079109986531</v>
      </c>
      <c r="N46" s="1">
        <f t="shared" si="17"/>
        <v>8.0652760575578188</v>
      </c>
      <c r="O46" t="s">
        <v>60</v>
      </c>
    </row>
    <row r="47" spans="1:15" x14ac:dyDescent="0.35">
      <c r="A47" s="12">
        <v>37</v>
      </c>
      <c r="B47" s="11" t="s">
        <v>80</v>
      </c>
      <c r="C47" s="10">
        <v>34.6</v>
      </c>
      <c r="D47" s="9" t="s">
        <v>43</v>
      </c>
      <c r="E47" s="8" t="str">
        <f t="shared" si="9"/>
        <v>Significantly Different</v>
      </c>
      <c r="G47">
        <f t="shared" si="10"/>
        <v>34.6</v>
      </c>
      <c r="H47">
        <f t="shared" si="11"/>
        <v>6</v>
      </c>
      <c r="I47" t="str">
        <f t="shared" si="12"/>
        <v>+/-</v>
      </c>
      <c r="J47" t="str">
        <f t="shared" si="13"/>
        <v>0.4</v>
      </c>
      <c r="K47" s="1">
        <f t="shared" si="14"/>
        <v>0.24316109422492402</v>
      </c>
      <c r="L47" s="1">
        <f t="shared" si="15"/>
        <v>2.6000000000000014</v>
      </c>
      <c r="M47" s="1">
        <f t="shared" si="16"/>
        <v>0.25064471888253259</v>
      </c>
      <c r="N47" s="1">
        <f t="shared" si="17"/>
        <v>10.373248682803965</v>
      </c>
      <c r="O47" t="s">
        <v>58</v>
      </c>
    </row>
    <row r="48" spans="1:15" x14ac:dyDescent="0.35">
      <c r="A48" s="12">
        <v>38</v>
      </c>
      <c r="B48" s="11" t="s">
        <v>53</v>
      </c>
      <c r="C48" s="10">
        <v>34.5</v>
      </c>
      <c r="D48" s="9" t="s">
        <v>27</v>
      </c>
      <c r="E48" s="8" t="str">
        <f t="shared" si="9"/>
        <v>Significantly Different</v>
      </c>
      <c r="G48">
        <f t="shared" si="10"/>
        <v>34.5</v>
      </c>
      <c r="H48">
        <f t="shared" si="11"/>
        <v>6</v>
      </c>
      <c r="I48" t="str">
        <f t="shared" si="12"/>
        <v>+/-</v>
      </c>
      <c r="J48" t="str">
        <f t="shared" si="13"/>
        <v>0.3</v>
      </c>
      <c r="K48" s="1">
        <f t="shared" si="14"/>
        <v>0.18237082066869301</v>
      </c>
      <c r="L48" s="1">
        <f t="shared" si="15"/>
        <v>2.7000000000000028</v>
      </c>
      <c r="M48" s="1">
        <f t="shared" si="16"/>
        <v>0.19223572402239389</v>
      </c>
      <c r="N48" s="1">
        <f t="shared" si="17"/>
        <v>14.045256227637871</v>
      </c>
      <c r="O48" t="s">
        <v>56</v>
      </c>
    </row>
    <row r="49" spans="1:15" x14ac:dyDescent="0.35">
      <c r="A49" s="12">
        <v>38</v>
      </c>
      <c r="B49" s="11" t="s">
        <v>77</v>
      </c>
      <c r="C49" s="10">
        <v>34.5</v>
      </c>
      <c r="D49" s="9" t="s">
        <v>109</v>
      </c>
      <c r="E49" s="8" t="str">
        <f t="shared" si="9"/>
        <v>Significantly Different</v>
      </c>
      <c r="G49">
        <f t="shared" si="10"/>
        <v>34.5</v>
      </c>
      <c r="H49">
        <f t="shared" si="11"/>
        <v>6</v>
      </c>
      <c r="I49" t="str">
        <f t="shared" si="12"/>
        <v>+/-</v>
      </c>
      <c r="J49" t="str">
        <f t="shared" si="13"/>
        <v>0.6</v>
      </c>
      <c r="K49" s="1">
        <f t="shared" si="14"/>
        <v>0.36474164133738601</v>
      </c>
      <c r="L49" s="1">
        <f t="shared" si="15"/>
        <v>2.7000000000000028</v>
      </c>
      <c r="M49" s="1">
        <f t="shared" si="16"/>
        <v>0.36977279819442066</v>
      </c>
      <c r="N49" s="1">
        <f t="shared" si="17"/>
        <v>7.3017810211674519</v>
      </c>
      <c r="O49" t="s">
        <v>54</v>
      </c>
    </row>
    <row r="50" spans="1:15" x14ac:dyDescent="0.35">
      <c r="A50" s="12">
        <v>40</v>
      </c>
      <c r="B50" s="11" t="s">
        <v>42</v>
      </c>
      <c r="C50" s="10">
        <v>34.299999999999997</v>
      </c>
      <c r="D50" s="9" t="s">
        <v>109</v>
      </c>
      <c r="E50" s="8" t="str">
        <f t="shared" si="9"/>
        <v>Significantly Different</v>
      </c>
      <c r="G50">
        <f t="shared" si="10"/>
        <v>34.299999999999997</v>
      </c>
      <c r="H50">
        <f t="shared" si="11"/>
        <v>6</v>
      </c>
      <c r="I50" t="str">
        <f t="shared" si="12"/>
        <v>+/-</v>
      </c>
      <c r="J50" t="str">
        <f t="shared" si="13"/>
        <v>0.6</v>
      </c>
      <c r="K50" s="1">
        <f t="shared" si="14"/>
        <v>0.36474164133738601</v>
      </c>
      <c r="L50" s="1">
        <f t="shared" si="15"/>
        <v>2.9000000000000057</v>
      </c>
      <c r="M50" s="1">
        <f t="shared" si="16"/>
        <v>0.36977279819442066</v>
      </c>
      <c r="N50" s="1">
        <f t="shared" si="17"/>
        <v>7.8426536894020842</v>
      </c>
      <c r="O50" t="s">
        <v>52</v>
      </c>
    </row>
    <row r="51" spans="1:15" x14ac:dyDescent="0.35">
      <c r="A51" s="12">
        <v>41</v>
      </c>
      <c r="B51" s="11" t="s">
        <v>61</v>
      </c>
      <c r="C51" s="10">
        <v>34.200000000000003</v>
      </c>
      <c r="D51" s="9" t="s">
        <v>129</v>
      </c>
      <c r="E51" s="8" t="str">
        <f t="shared" si="9"/>
        <v>Significantly Different</v>
      </c>
      <c r="G51">
        <f t="shared" si="10"/>
        <v>34.200000000000003</v>
      </c>
      <c r="H51">
        <f t="shared" si="11"/>
        <v>6</v>
      </c>
      <c r="I51" t="str">
        <f t="shared" si="12"/>
        <v>+/-</v>
      </c>
      <c r="J51" t="str">
        <f t="shared" si="13"/>
        <v>1.1</v>
      </c>
      <c r="K51" s="1">
        <f t="shared" si="14"/>
        <v>0.66869300911854113</v>
      </c>
      <c r="L51" s="1">
        <f t="shared" si="15"/>
        <v>3</v>
      </c>
      <c r="M51" s="1">
        <f t="shared" si="16"/>
        <v>0.67145051776214359</v>
      </c>
      <c r="N51" s="1">
        <f t="shared" si="17"/>
        <v>4.467939067198289</v>
      </c>
      <c r="O51" t="s">
        <v>50</v>
      </c>
    </row>
    <row r="52" spans="1:15" x14ac:dyDescent="0.35">
      <c r="A52" s="12">
        <v>42</v>
      </c>
      <c r="B52" s="11" t="s">
        <v>67</v>
      </c>
      <c r="C52" s="10">
        <v>34.1</v>
      </c>
      <c r="D52" s="9" t="s">
        <v>109</v>
      </c>
      <c r="E52" s="8" t="str">
        <f t="shared" si="9"/>
        <v>Significantly Different</v>
      </c>
      <c r="G52">
        <f t="shared" si="10"/>
        <v>34.1</v>
      </c>
      <c r="H52">
        <f t="shared" si="11"/>
        <v>6</v>
      </c>
      <c r="I52" t="str">
        <f t="shared" si="12"/>
        <v>+/-</v>
      </c>
      <c r="J52" t="str">
        <f t="shared" si="13"/>
        <v>0.6</v>
      </c>
      <c r="K52" s="1">
        <f t="shared" si="14"/>
        <v>0.36474164133738601</v>
      </c>
      <c r="L52" s="1">
        <f t="shared" si="15"/>
        <v>3.1000000000000014</v>
      </c>
      <c r="M52" s="1">
        <f t="shared" si="16"/>
        <v>0.36977279819442066</v>
      </c>
      <c r="N52" s="1">
        <f t="shared" si="17"/>
        <v>8.3835263576366987</v>
      </c>
      <c r="O52" t="s">
        <v>48</v>
      </c>
    </row>
    <row r="53" spans="1:15" x14ac:dyDescent="0.35">
      <c r="A53" s="12">
        <v>42</v>
      </c>
      <c r="B53" s="11" t="s">
        <v>66</v>
      </c>
      <c r="C53" s="10">
        <v>34.1</v>
      </c>
      <c r="D53" s="9" t="s">
        <v>118</v>
      </c>
      <c r="E53" s="8" t="str">
        <f t="shared" si="9"/>
        <v>Significantly Different</v>
      </c>
      <c r="G53">
        <f t="shared" si="10"/>
        <v>34.1</v>
      </c>
      <c r="H53">
        <f t="shared" si="11"/>
        <v>6</v>
      </c>
      <c r="I53" t="str">
        <f t="shared" si="12"/>
        <v>+/-</v>
      </c>
      <c r="J53" t="str">
        <f t="shared" si="13"/>
        <v>0.9</v>
      </c>
      <c r="K53" s="1">
        <f t="shared" si="14"/>
        <v>0.54711246200607899</v>
      </c>
      <c r="L53" s="1">
        <f t="shared" si="15"/>
        <v>3.1000000000000014</v>
      </c>
      <c r="M53" s="1">
        <f t="shared" si="16"/>
        <v>0.55047933970440222</v>
      </c>
      <c r="N53" s="1">
        <f t="shared" si="17"/>
        <v>5.6314556721868021</v>
      </c>
      <c r="O53" t="s">
        <v>46</v>
      </c>
    </row>
    <row r="54" spans="1:15" x14ac:dyDescent="0.35">
      <c r="A54" s="12">
        <v>44</v>
      </c>
      <c r="B54" s="11" t="s">
        <v>58</v>
      </c>
      <c r="C54" s="10">
        <v>33.6</v>
      </c>
      <c r="D54" s="9" t="s">
        <v>43</v>
      </c>
      <c r="E54" s="8" t="str">
        <f t="shared" si="9"/>
        <v>Significantly Different</v>
      </c>
      <c r="G54">
        <f t="shared" si="10"/>
        <v>33.6</v>
      </c>
      <c r="H54">
        <f t="shared" si="11"/>
        <v>6</v>
      </c>
      <c r="I54" t="str">
        <f t="shared" si="12"/>
        <v>+/-</v>
      </c>
      <c r="J54" t="str">
        <f t="shared" si="13"/>
        <v>0.4</v>
      </c>
      <c r="K54" s="1">
        <f t="shared" si="14"/>
        <v>0.24316109422492402</v>
      </c>
      <c r="L54" s="1">
        <f t="shared" si="15"/>
        <v>3.6000000000000014</v>
      </c>
      <c r="M54" s="1">
        <f t="shared" si="16"/>
        <v>0.25064471888253259</v>
      </c>
      <c r="N54" s="1">
        <f t="shared" si="17"/>
        <v>14.362959714651643</v>
      </c>
      <c r="O54" t="s">
        <v>39</v>
      </c>
    </row>
    <row r="55" spans="1:15" x14ac:dyDescent="0.35">
      <c r="A55" s="12">
        <v>44</v>
      </c>
      <c r="B55" s="11" t="s">
        <v>46</v>
      </c>
      <c r="C55" s="10">
        <v>33.6</v>
      </c>
      <c r="D55" s="9" t="s">
        <v>30</v>
      </c>
      <c r="E55" s="8" t="str">
        <f t="shared" si="9"/>
        <v>Significantly Different</v>
      </c>
      <c r="G55">
        <f t="shared" si="10"/>
        <v>33.6</v>
      </c>
      <c r="H55">
        <f t="shared" si="11"/>
        <v>6</v>
      </c>
      <c r="I55" t="str">
        <f t="shared" si="12"/>
        <v>+/-</v>
      </c>
      <c r="J55" t="str">
        <f t="shared" si="13"/>
        <v>0.5</v>
      </c>
      <c r="K55" s="1">
        <f t="shared" si="14"/>
        <v>0.303951367781155</v>
      </c>
      <c r="L55" s="1">
        <f t="shared" si="15"/>
        <v>3.6000000000000014</v>
      </c>
      <c r="M55" s="1">
        <f t="shared" si="16"/>
        <v>0.30997079109986531</v>
      </c>
      <c r="N55" s="1">
        <f t="shared" si="17"/>
        <v>11.613997522883265</v>
      </c>
      <c r="O55" t="s">
        <v>42</v>
      </c>
    </row>
    <row r="56" spans="1:15" x14ac:dyDescent="0.35">
      <c r="A56" s="12">
        <v>46</v>
      </c>
      <c r="B56" s="11" t="s">
        <v>32</v>
      </c>
      <c r="C56" s="10">
        <v>33.4</v>
      </c>
      <c r="D56" s="9" t="s">
        <v>25</v>
      </c>
      <c r="E56" s="8" t="str">
        <f t="shared" si="9"/>
        <v>Significantly Different</v>
      </c>
      <c r="G56">
        <f t="shared" si="10"/>
        <v>33.4</v>
      </c>
      <c r="H56">
        <f t="shared" si="11"/>
        <v>6</v>
      </c>
      <c r="I56" t="str">
        <f t="shared" si="12"/>
        <v>+/-</v>
      </c>
      <c r="J56" t="str">
        <f t="shared" si="13"/>
        <v>0.7</v>
      </c>
      <c r="K56" s="1">
        <f t="shared" si="14"/>
        <v>0.42553191489361697</v>
      </c>
      <c r="L56" s="1">
        <f t="shared" si="15"/>
        <v>3.8000000000000043</v>
      </c>
      <c r="M56" s="1">
        <f t="shared" si="16"/>
        <v>0.42985214661796195</v>
      </c>
      <c r="N56" s="1">
        <f t="shared" si="17"/>
        <v>8.8402489783942286</v>
      </c>
      <c r="O56" t="s">
        <v>40</v>
      </c>
    </row>
    <row r="57" spans="1:15" x14ac:dyDescent="0.35">
      <c r="A57" s="12">
        <v>47</v>
      </c>
      <c r="B57" s="11" t="s">
        <v>78</v>
      </c>
      <c r="C57" s="10">
        <v>33.1</v>
      </c>
      <c r="D57" s="9" t="s">
        <v>109</v>
      </c>
      <c r="E57" s="8" t="str">
        <f t="shared" si="9"/>
        <v>Significantly Different</v>
      </c>
      <c r="G57">
        <f t="shared" si="10"/>
        <v>33.1</v>
      </c>
      <c r="H57">
        <f t="shared" si="11"/>
        <v>6</v>
      </c>
      <c r="I57" t="str">
        <f t="shared" si="12"/>
        <v>+/-</v>
      </c>
      <c r="J57" t="str">
        <f t="shared" si="13"/>
        <v>0.6</v>
      </c>
      <c r="K57" s="1">
        <f t="shared" si="14"/>
        <v>0.36474164133738601</v>
      </c>
      <c r="L57" s="1">
        <f t="shared" si="15"/>
        <v>4.1000000000000014</v>
      </c>
      <c r="M57" s="1">
        <f t="shared" si="16"/>
        <v>0.36977279819442066</v>
      </c>
      <c r="N57" s="1">
        <f t="shared" si="17"/>
        <v>11.087889698809827</v>
      </c>
      <c r="O57" t="s">
        <v>37</v>
      </c>
    </row>
    <row r="58" spans="1:15" x14ac:dyDescent="0.35">
      <c r="A58" s="12">
        <v>48</v>
      </c>
      <c r="B58" s="11" t="s">
        <v>76</v>
      </c>
      <c r="C58" s="10">
        <v>32.5</v>
      </c>
      <c r="D58" s="9" t="s">
        <v>118</v>
      </c>
      <c r="E58" s="8" t="str">
        <f t="shared" si="9"/>
        <v>Significantly Different</v>
      </c>
      <c r="G58">
        <f t="shared" si="10"/>
        <v>32.5</v>
      </c>
      <c r="H58">
        <f t="shared" si="11"/>
        <v>6</v>
      </c>
      <c r="I58" t="str">
        <f t="shared" si="12"/>
        <v>+/-</v>
      </c>
      <c r="J58" t="str">
        <f t="shared" si="13"/>
        <v>0.9</v>
      </c>
      <c r="K58" s="1">
        <f t="shared" si="14"/>
        <v>0.54711246200607899</v>
      </c>
      <c r="L58" s="1">
        <f t="shared" si="15"/>
        <v>4.7000000000000028</v>
      </c>
      <c r="M58" s="1">
        <f t="shared" si="16"/>
        <v>0.55047933970440222</v>
      </c>
      <c r="N58" s="1">
        <f t="shared" si="17"/>
        <v>8.5380134384767654</v>
      </c>
      <c r="O58" t="s">
        <v>35</v>
      </c>
    </row>
    <row r="59" spans="1:15" x14ac:dyDescent="0.35">
      <c r="A59" s="12">
        <v>49</v>
      </c>
      <c r="B59" s="11" t="s">
        <v>26</v>
      </c>
      <c r="C59" s="10">
        <v>32.4</v>
      </c>
      <c r="D59" s="9" t="s">
        <v>135</v>
      </c>
      <c r="E59" s="8" t="str">
        <f t="shared" si="9"/>
        <v>Significantly Different</v>
      </c>
      <c r="G59">
        <f t="shared" si="10"/>
        <v>32.4</v>
      </c>
      <c r="H59">
        <f t="shared" si="11"/>
        <v>6</v>
      </c>
      <c r="I59" t="str">
        <f t="shared" si="12"/>
        <v>+/-</v>
      </c>
      <c r="J59" t="str">
        <f t="shared" si="13"/>
        <v>1.6</v>
      </c>
      <c r="K59" s="1">
        <f t="shared" si="14"/>
        <v>0.97264437689969607</v>
      </c>
      <c r="L59" s="1">
        <f t="shared" si="15"/>
        <v>4.8000000000000043</v>
      </c>
      <c r="M59" s="1">
        <f t="shared" si="16"/>
        <v>0.97454222139096647</v>
      </c>
      <c r="N59" s="1">
        <f t="shared" si="17"/>
        <v>4.9253894748130591</v>
      </c>
      <c r="O59" t="s">
        <v>32</v>
      </c>
    </row>
    <row r="60" spans="1:15" x14ac:dyDescent="0.35">
      <c r="A60" s="12">
        <v>50</v>
      </c>
      <c r="B60" s="11" t="s">
        <v>72</v>
      </c>
      <c r="C60" s="10">
        <v>32.1</v>
      </c>
      <c r="D60" s="9" t="s">
        <v>109</v>
      </c>
      <c r="E60" s="8" t="str">
        <f t="shared" si="9"/>
        <v>Significantly Different</v>
      </c>
      <c r="G60">
        <f t="shared" si="10"/>
        <v>32.1</v>
      </c>
      <c r="H60">
        <f t="shared" si="11"/>
        <v>6</v>
      </c>
      <c r="I60" t="str">
        <f t="shared" si="12"/>
        <v>+/-</v>
      </c>
      <c r="J60" t="str">
        <f t="shared" si="13"/>
        <v>0.6</v>
      </c>
      <c r="K60" s="1">
        <f t="shared" si="14"/>
        <v>0.36474164133738601</v>
      </c>
      <c r="L60" s="1">
        <f t="shared" si="15"/>
        <v>5.1000000000000014</v>
      </c>
      <c r="M60" s="1">
        <f t="shared" si="16"/>
        <v>0.36977279819442066</v>
      </c>
      <c r="N60" s="1">
        <f t="shared" si="17"/>
        <v>13.792253039982953</v>
      </c>
      <c r="O60" t="s">
        <v>29</v>
      </c>
    </row>
    <row r="61" spans="1:15" x14ac:dyDescent="0.35">
      <c r="A61" s="12">
        <v>51</v>
      </c>
      <c r="B61" s="11" t="s">
        <v>81</v>
      </c>
      <c r="C61" s="10">
        <v>31.9</v>
      </c>
      <c r="D61" s="9" t="s">
        <v>25</v>
      </c>
      <c r="E61" s="8" t="str">
        <f t="shared" si="9"/>
        <v>Significantly Different</v>
      </c>
      <c r="G61">
        <f t="shared" si="10"/>
        <v>31.9</v>
      </c>
      <c r="H61">
        <f t="shared" si="11"/>
        <v>6</v>
      </c>
      <c r="I61" t="str">
        <f t="shared" si="12"/>
        <v>+/-</v>
      </c>
      <c r="J61" t="str">
        <f t="shared" si="13"/>
        <v>0.7</v>
      </c>
      <c r="K61" s="1">
        <f t="shared" si="14"/>
        <v>0.42553191489361697</v>
      </c>
      <c r="L61" s="1">
        <f t="shared" si="15"/>
        <v>5.3000000000000043</v>
      </c>
      <c r="M61" s="1">
        <f t="shared" si="16"/>
        <v>0.42985214661796195</v>
      </c>
      <c r="N61" s="1">
        <f t="shared" si="17"/>
        <v>12.329820943549841</v>
      </c>
      <c r="O61" t="s">
        <v>26</v>
      </c>
    </row>
    <row r="62" spans="1:15" ht="15" thickBot="1" x14ac:dyDescent="0.4">
      <c r="A62" s="7"/>
      <c r="B62" s="6" t="s">
        <v>24</v>
      </c>
      <c r="C62" s="5">
        <v>45.2</v>
      </c>
      <c r="D62" s="4" t="s">
        <v>109</v>
      </c>
      <c r="E62" s="3" t="str">
        <f t="shared" si="9"/>
        <v>Significantly Different</v>
      </c>
      <c r="G62">
        <f t="shared" si="10"/>
        <v>45.2</v>
      </c>
      <c r="H62">
        <f t="shared" si="11"/>
        <v>6</v>
      </c>
      <c r="I62" t="str">
        <f t="shared" si="12"/>
        <v>+/-</v>
      </c>
      <c r="J62" t="str">
        <f t="shared" si="13"/>
        <v>0.6</v>
      </c>
      <c r="K62" s="1">
        <f t="shared" si="14"/>
        <v>0.36474164133738601</v>
      </c>
      <c r="L62" s="1">
        <f t="shared" si="15"/>
        <v>-8</v>
      </c>
      <c r="M62" s="1">
        <f t="shared" si="16"/>
        <v>0.36977279819442066</v>
      </c>
      <c r="N62" s="1">
        <f t="shared" si="17"/>
        <v>-21.634906729385019</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294" priority="1" operator="equal">
      <formula>"OTHER ERROR"</formula>
    </cfRule>
    <cfRule type="cellIs" dxfId="293" priority="2" operator="equal">
      <formula>"Statistical Test not applicable"</formula>
    </cfRule>
    <cfRule type="cellIs" dxfId="292" priority="3" operator="equal">
      <formula>"Geography Selected"</formula>
    </cfRule>
  </conditionalFormatting>
  <conditionalFormatting sqref="E10:J62">
    <cfRule type="cellIs" dxfId="291" priority="4" operator="equal">
      <formula>"Not Significantly Different"</formula>
    </cfRule>
  </conditionalFormatting>
  <conditionalFormatting sqref="F10:J62">
    <cfRule type="cellIs" dxfId="29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E0F3C8D3-73BC-4481-B15F-19B7267D3BCB}">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58B91BE3-575E-4E7E-BBC0-52F829FCECFC}"/>
    <hyperlink ref="A68" r:id="rId2" xr:uid="{7A000AF2-948A-434E-8AF3-22E4D3DA06D6}"/>
    <hyperlink ref="A66" r:id="rId3" xr:uid="{BDBFA014-A8AF-4B80-8A67-6B6B1E8BBB3A}"/>
    <hyperlink ref="A67" r:id="rId4" xr:uid="{DE7D87F7-B244-4693-9978-FE8400A5F8F3}"/>
  </hyperlinks>
  <pageMargins left="0.7" right="0.7" top="0.75" bottom="0.75" header="0.3" footer="0.3"/>
  <pageSetup orientation="portrait" r:id="rId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B231E-2BCE-4673-8275-426E8100B960}">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236</v>
      </c>
    </row>
    <row r="2" spans="1:16" x14ac:dyDescent="0.35">
      <c r="A2" s="26" t="s">
        <v>106</v>
      </c>
      <c r="B2" t="s">
        <v>235</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31.6</v>
      </c>
      <c r="C6" t="s">
        <v>100</v>
      </c>
      <c r="H6" s="14" t="s">
        <v>99</v>
      </c>
      <c r="I6">
        <f>VLOOKUP($B$4,$B$9:$K$62,6,FALSE)</f>
        <v>31.6</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31.6</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31.6</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31</v>
      </c>
      <c r="C11" s="10">
        <v>55.2</v>
      </c>
      <c r="D11" s="13" t="s">
        <v>155</v>
      </c>
      <c r="E11" s="8" t="str">
        <f t="shared" si="0"/>
        <v>Significantly Different</v>
      </c>
      <c r="G11">
        <f t="shared" si="1"/>
        <v>55.2</v>
      </c>
      <c r="H11">
        <f t="shared" si="2"/>
        <v>6</v>
      </c>
      <c r="I11" t="str">
        <f t="shared" si="3"/>
        <v>+/-</v>
      </c>
      <c r="J11" t="str">
        <f t="shared" si="4"/>
        <v>1.8</v>
      </c>
      <c r="K11" s="1">
        <f t="shared" si="5"/>
        <v>1.094224924012158</v>
      </c>
      <c r="L11" s="1">
        <f t="shared" si="6"/>
        <v>-23.6</v>
      </c>
      <c r="M11" s="1">
        <f t="shared" si="7"/>
        <v>1.0959122417823675</v>
      </c>
      <c r="N11" s="1">
        <f t="shared" si="8"/>
        <v>-21.53457101785585</v>
      </c>
      <c r="O11" t="s">
        <v>67</v>
      </c>
    </row>
    <row r="12" spans="1:16" x14ac:dyDescent="0.35">
      <c r="A12" s="12">
        <v>2</v>
      </c>
      <c r="B12" s="11" t="s">
        <v>49</v>
      </c>
      <c r="C12" s="10">
        <v>36.700000000000003</v>
      </c>
      <c r="D12" s="9" t="s">
        <v>27</v>
      </c>
      <c r="E12" s="8" t="str">
        <f t="shared" si="0"/>
        <v>Significantly Different</v>
      </c>
      <c r="G12">
        <f t="shared" si="1"/>
        <v>36.700000000000003</v>
      </c>
      <c r="H12">
        <f t="shared" si="2"/>
        <v>6</v>
      </c>
      <c r="I12" t="str">
        <f t="shared" si="3"/>
        <v>+/-</v>
      </c>
      <c r="J12" t="str">
        <f t="shared" si="4"/>
        <v>0.3</v>
      </c>
      <c r="K12" s="1">
        <f t="shared" si="5"/>
        <v>0.18237082066869301</v>
      </c>
      <c r="L12" s="1">
        <f t="shared" si="6"/>
        <v>-5.1000000000000014</v>
      </c>
      <c r="M12" s="1">
        <f t="shared" si="7"/>
        <v>0.19223572402239389</v>
      </c>
      <c r="N12" s="1">
        <f t="shared" si="8"/>
        <v>-26.529928429982625</v>
      </c>
      <c r="O12" t="s">
        <v>59</v>
      </c>
    </row>
    <row r="13" spans="1:16" x14ac:dyDescent="0.35">
      <c r="A13" s="12">
        <v>3</v>
      </c>
      <c r="B13" s="11" t="s">
        <v>70</v>
      </c>
      <c r="C13" s="10">
        <v>35.799999999999997</v>
      </c>
      <c r="D13" s="9" t="s">
        <v>43</v>
      </c>
      <c r="E13" s="8" t="str">
        <f t="shared" si="0"/>
        <v>Significantly Different</v>
      </c>
      <c r="G13">
        <f t="shared" si="1"/>
        <v>35.799999999999997</v>
      </c>
      <c r="H13">
        <f t="shared" si="2"/>
        <v>6</v>
      </c>
      <c r="I13" t="str">
        <f t="shared" si="3"/>
        <v>+/-</v>
      </c>
      <c r="J13" t="str">
        <f t="shared" si="4"/>
        <v>0.4</v>
      </c>
      <c r="K13" s="1">
        <f t="shared" si="5"/>
        <v>0.24316109422492402</v>
      </c>
      <c r="L13" s="1">
        <f t="shared" si="6"/>
        <v>-4.1999999999999957</v>
      </c>
      <c r="M13" s="1">
        <f t="shared" si="7"/>
        <v>0.25064471888253259</v>
      </c>
      <c r="N13" s="1">
        <f t="shared" si="8"/>
        <v>-16.756786333760225</v>
      </c>
      <c r="O13" t="s">
        <v>57</v>
      </c>
    </row>
    <row r="14" spans="1:16" x14ac:dyDescent="0.35">
      <c r="A14" s="12">
        <v>4</v>
      </c>
      <c r="B14" s="11" t="s">
        <v>34</v>
      </c>
      <c r="C14" s="10">
        <v>35.299999999999997</v>
      </c>
      <c r="D14" s="9" t="s">
        <v>38</v>
      </c>
      <c r="E14" s="8" t="str">
        <f t="shared" si="0"/>
        <v>Significantly Different</v>
      </c>
      <c r="G14">
        <f t="shared" si="1"/>
        <v>35.299999999999997</v>
      </c>
      <c r="H14">
        <f t="shared" si="2"/>
        <v>6</v>
      </c>
      <c r="I14" t="str">
        <f t="shared" si="3"/>
        <v>+/-</v>
      </c>
      <c r="J14" t="str">
        <f t="shared" si="4"/>
        <v>0.2</v>
      </c>
      <c r="K14" s="1">
        <f t="shared" si="5"/>
        <v>0.12158054711246201</v>
      </c>
      <c r="L14" s="1">
        <f t="shared" si="6"/>
        <v>-3.6999999999999957</v>
      </c>
      <c r="M14" s="1">
        <f t="shared" si="7"/>
        <v>0.1359311840425404</v>
      </c>
      <c r="N14" s="1">
        <f t="shared" si="8"/>
        <v>-27.219655490104909</v>
      </c>
      <c r="O14" t="s">
        <v>72</v>
      </c>
    </row>
    <row r="15" spans="1:16" x14ac:dyDescent="0.35">
      <c r="A15" s="12">
        <v>5</v>
      </c>
      <c r="B15" s="11" t="s">
        <v>52</v>
      </c>
      <c r="C15" s="10">
        <v>35</v>
      </c>
      <c r="D15" s="9" t="s">
        <v>118</v>
      </c>
      <c r="E15" s="8" t="str">
        <f t="shared" si="0"/>
        <v>Significantly Different</v>
      </c>
      <c r="G15">
        <f t="shared" si="1"/>
        <v>35</v>
      </c>
      <c r="H15">
        <f t="shared" si="2"/>
        <v>6</v>
      </c>
      <c r="I15" t="str">
        <f t="shared" si="3"/>
        <v>+/-</v>
      </c>
      <c r="J15" t="str">
        <f t="shared" si="4"/>
        <v>0.9</v>
      </c>
      <c r="K15" s="1">
        <f t="shared" si="5"/>
        <v>0.54711246200607899</v>
      </c>
      <c r="L15" s="1">
        <f t="shared" si="6"/>
        <v>-3.3999999999999986</v>
      </c>
      <c r="M15" s="1">
        <f t="shared" si="7"/>
        <v>0.55047933970440222</v>
      </c>
      <c r="N15" s="1">
        <f t="shared" si="8"/>
        <v>-6.1764352533661651</v>
      </c>
      <c r="O15" t="s">
        <v>34</v>
      </c>
    </row>
    <row r="16" spans="1:16" x14ac:dyDescent="0.35">
      <c r="A16" s="12">
        <v>6</v>
      </c>
      <c r="B16" s="11" t="s">
        <v>64</v>
      </c>
      <c r="C16" s="10">
        <v>33.9</v>
      </c>
      <c r="D16" s="9" t="s">
        <v>27</v>
      </c>
      <c r="E16" s="8" t="str">
        <f t="shared" si="0"/>
        <v>Significantly Different</v>
      </c>
      <c r="G16">
        <f t="shared" si="1"/>
        <v>33.9</v>
      </c>
      <c r="H16">
        <f t="shared" si="2"/>
        <v>6</v>
      </c>
      <c r="I16" t="str">
        <f t="shared" si="3"/>
        <v>+/-</v>
      </c>
      <c r="J16" t="str">
        <f t="shared" si="4"/>
        <v>0.3</v>
      </c>
      <c r="K16" s="1">
        <f t="shared" si="5"/>
        <v>0.18237082066869301</v>
      </c>
      <c r="L16" s="1">
        <f t="shared" si="6"/>
        <v>-2.2999999999999972</v>
      </c>
      <c r="M16" s="1">
        <f t="shared" si="7"/>
        <v>0.19223572402239389</v>
      </c>
      <c r="N16" s="1">
        <f t="shared" si="8"/>
        <v>-11.964477527247048</v>
      </c>
      <c r="O16" t="s">
        <v>73</v>
      </c>
    </row>
    <row r="17" spans="1:15" x14ac:dyDescent="0.35">
      <c r="A17" s="12">
        <v>6</v>
      </c>
      <c r="B17" s="11" t="s">
        <v>41</v>
      </c>
      <c r="C17" s="10">
        <v>33.9</v>
      </c>
      <c r="D17" s="9" t="s">
        <v>30</v>
      </c>
      <c r="E17" s="8" t="str">
        <f t="shared" si="0"/>
        <v>Significantly Different</v>
      </c>
      <c r="G17">
        <f t="shared" si="1"/>
        <v>33.9</v>
      </c>
      <c r="H17">
        <f t="shared" si="2"/>
        <v>6</v>
      </c>
      <c r="I17" t="str">
        <f t="shared" si="3"/>
        <v>+/-</v>
      </c>
      <c r="J17" t="str">
        <f t="shared" si="4"/>
        <v>0.5</v>
      </c>
      <c r="K17" s="1">
        <f t="shared" si="5"/>
        <v>0.303951367781155</v>
      </c>
      <c r="L17" s="1">
        <f t="shared" si="6"/>
        <v>-2.2999999999999972</v>
      </c>
      <c r="M17" s="1">
        <f t="shared" si="7"/>
        <v>0.30997079109986531</v>
      </c>
      <c r="N17" s="1">
        <f t="shared" si="8"/>
        <v>-7.4200539729531849</v>
      </c>
      <c r="O17" t="s">
        <v>65</v>
      </c>
    </row>
    <row r="18" spans="1:15" x14ac:dyDescent="0.35">
      <c r="A18" s="12">
        <v>8</v>
      </c>
      <c r="B18" s="11" t="s">
        <v>65</v>
      </c>
      <c r="C18" s="10">
        <v>33.799999999999997</v>
      </c>
      <c r="D18" s="9" t="s">
        <v>30</v>
      </c>
      <c r="E18" s="8" t="str">
        <f t="shared" si="0"/>
        <v>Significantly Different</v>
      </c>
      <c r="G18">
        <f t="shared" si="1"/>
        <v>33.799999999999997</v>
      </c>
      <c r="H18">
        <f t="shared" si="2"/>
        <v>6</v>
      </c>
      <c r="I18" t="str">
        <f t="shared" si="3"/>
        <v>+/-</v>
      </c>
      <c r="J18" t="str">
        <f t="shared" si="4"/>
        <v>0.5</v>
      </c>
      <c r="K18" s="1">
        <f t="shared" si="5"/>
        <v>0.303951367781155</v>
      </c>
      <c r="L18" s="1">
        <f t="shared" si="6"/>
        <v>-2.1999999999999957</v>
      </c>
      <c r="M18" s="1">
        <f t="shared" si="7"/>
        <v>0.30997079109986531</v>
      </c>
      <c r="N18" s="1">
        <f t="shared" si="8"/>
        <v>-7.0974429306508675</v>
      </c>
      <c r="O18" t="s">
        <v>61</v>
      </c>
    </row>
    <row r="19" spans="1:15" x14ac:dyDescent="0.35">
      <c r="A19" s="12">
        <v>9</v>
      </c>
      <c r="B19" s="11" t="s">
        <v>55</v>
      </c>
      <c r="C19" s="10">
        <v>33.700000000000003</v>
      </c>
      <c r="D19" s="9" t="s">
        <v>109</v>
      </c>
      <c r="E19" s="8" t="str">
        <f t="shared" si="0"/>
        <v>Significantly Different</v>
      </c>
      <c r="G19">
        <f t="shared" si="1"/>
        <v>33.700000000000003</v>
      </c>
      <c r="H19">
        <f t="shared" si="2"/>
        <v>6</v>
      </c>
      <c r="I19" t="str">
        <f t="shared" si="3"/>
        <v>+/-</v>
      </c>
      <c r="J19" t="str">
        <f t="shared" si="4"/>
        <v>0.6</v>
      </c>
      <c r="K19" s="1">
        <f t="shared" si="5"/>
        <v>0.36474164133738601</v>
      </c>
      <c r="L19" s="1">
        <f t="shared" si="6"/>
        <v>-2.1000000000000014</v>
      </c>
      <c r="M19" s="1">
        <f t="shared" si="7"/>
        <v>0.36977279819442066</v>
      </c>
      <c r="N19" s="1">
        <f t="shared" si="8"/>
        <v>-5.6791630164635709</v>
      </c>
      <c r="O19" t="s">
        <v>31</v>
      </c>
    </row>
    <row r="20" spans="1:15" x14ac:dyDescent="0.35">
      <c r="A20" s="12">
        <v>9</v>
      </c>
      <c r="B20" s="11" t="s">
        <v>36</v>
      </c>
      <c r="C20" s="10">
        <v>33.700000000000003</v>
      </c>
      <c r="D20" s="13" t="s">
        <v>118</v>
      </c>
      <c r="E20" s="8" t="str">
        <f t="shared" si="0"/>
        <v>Significantly Different</v>
      </c>
      <c r="G20">
        <f t="shared" si="1"/>
        <v>33.700000000000003</v>
      </c>
      <c r="H20">
        <f t="shared" si="2"/>
        <v>6</v>
      </c>
      <c r="I20" t="str">
        <f t="shared" si="3"/>
        <v>+/-</v>
      </c>
      <c r="J20" t="str">
        <f t="shared" si="4"/>
        <v>0.9</v>
      </c>
      <c r="K20" s="1">
        <f t="shared" si="5"/>
        <v>0.54711246200607899</v>
      </c>
      <c r="L20" s="1">
        <f t="shared" si="6"/>
        <v>-2.1000000000000014</v>
      </c>
      <c r="M20" s="1">
        <f t="shared" si="7"/>
        <v>0.55047933970440222</v>
      </c>
      <c r="N20" s="1">
        <f t="shared" si="8"/>
        <v>-3.8148570682555767</v>
      </c>
      <c r="O20" t="s">
        <v>53</v>
      </c>
    </row>
    <row r="21" spans="1:15" x14ac:dyDescent="0.35">
      <c r="A21" s="12">
        <v>11</v>
      </c>
      <c r="B21" s="11" t="s">
        <v>45</v>
      </c>
      <c r="C21" s="10">
        <v>32.4</v>
      </c>
      <c r="D21" s="9" t="s">
        <v>27</v>
      </c>
      <c r="E21" s="8" t="str">
        <f t="shared" si="0"/>
        <v>Significantly Different</v>
      </c>
      <c r="G21">
        <f t="shared" si="1"/>
        <v>32.4</v>
      </c>
      <c r="H21">
        <f t="shared" si="2"/>
        <v>6</v>
      </c>
      <c r="I21" t="str">
        <f t="shared" si="3"/>
        <v>+/-</v>
      </c>
      <c r="J21" t="str">
        <f t="shared" si="4"/>
        <v>0.3</v>
      </c>
      <c r="K21" s="1">
        <f t="shared" si="5"/>
        <v>0.18237082066869301</v>
      </c>
      <c r="L21" s="1">
        <f t="shared" si="6"/>
        <v>-0.79999999999999716</v>
      </c>
      <c r="M21" s="1">
        <f t="shared" si="7"/>
        <v>0.19223572402239389</v>
      </c>
      <c r="N21" s="1">
        <f t="shared" si="8"/>
        <v>-4.1615574007815725</v>
      </c>
      <c r="O21" t="s">
        <v>45</v>
      </c>
    </row>
    <row r="22" spans="1:15" x14ac:dyDescent="0.35">
      <c r="A22" s="12">
        <v>11</v>
      </c>
      <c r="B22" s="11" t="s">
        <v>47</v>
      </c>
      <c r="C22" s="10">
        <v>32.4</v>
      </c>
      <c r="D22" s="9" t="s">
        <v>43</v>
      </c>
      <c r="E22" s="8" t="str">
        <f t="shared" si="0"/>
        <v>Significantly Different</v>
      </c>
      <c r="G22">
        <f t="shared" si="1"/>
        <v>32.4</v>
      </c>
      <c r="H22">
        <f t="shared" si="2"/>
        <v>6</v>
      </c>
      <c r="I22" t="str">
        <f t="shared" si="3"/>
        <v>+/-</v>
      </c>
      <c r="J22" t="str">
        <f t="shared" si="4"/>
        <v>0.4</v>
      </c>
      <c r="K22" s="1">
        <f t="shared" si="5"/>
        <v>0.24316109422492402</v>
      </c>
      <c r="L22" s="1">
        <f t="shared" si="6"/>
        <v>-0.79999999999999716</v>
      </c>
      <c r="M22" s="1">
        <f t="shared" si="7"/>
        <v>0.25064471888253259</v>
      </c>
      <c r="N22" s="1">
        <f t="shared" si="8"/>
        <v>-3.19176882547813</v>
      </c>
      <c r="O22" t="s">
        <v>28</v>
      </c>
    </row>
    <row r="23" spans="1:15" x14ac:dyDescent="0.35">
      <c r="A23" s="12">
        <v>13</v>
      </c>
      <c r="B23" s="11" t="s">
        <v>51</v>
      </c>
      <c r="C23" s="10">
        <v>32</v>
      </c>
      <c r="D23" s="9" t="s">
        <v>109</v>
      </c>
      <c r="E23" s="8" t="str">
        <f t="shared" si="0"/>
        <v>Not Significantly Different</v>
      </c>
      <c r="G23">
        <f t="shared" si="1"/>
        <v>32</v>
      </c>
      <c r="H23">
        <f t="shared" si="2"/>
        <v>6</v>
      </c>
      <c r="I23" t="str">
        <f t="shared" si="3"/>
        <v>+/-</v>
      </c>
      <c r="J23" t="str">
        <f t="shared" si="4"/>
        <v>0.6</v>
      </c>
      <c r="K23" s="1">
        <f t="shared" si="5"/>
        <v>0.36474164133738601</v>
      </c>
      <c r="L23" s="1">
        <f t="shared" si="6"/>
        <v>-0.39999999999999858</v>
      </c>
      <c r="M23" s="1">
        <f t="shared" si="7"/>
        <v>0.36977279819442066</v>
      </c>
      <c r="N23" s="1">
        <f t="shared" si="8"/>
        <v>-1.0817453364692471</v>
      </c>
      <c r="O23" t="s">
        <v>81</v>
      </c>
    </row>
    <row r="24" spans="1:15" x14ac:dyDescent="0.35">
      <c r="A24" s="12">
        <v>14</v>
      </c>
      <c r="B24" s="11" t="s">
        <v>54</v>
      </c>
      <c r="C24" s="10">
        <v>31.8</v>
      </c>
      <c r="D24" s="9" t="s">
        <v>27</v>
      </c>
      <c r="E24" s="8" t="str">
        <f t="shared" si="0"/>
        <v>Not Significantly Different</v>
      </c>
      <c r="G24">
        <f t="shared" si="1"/>
        <v>31.8</v>
      </c>
      <c r="H24">
        <f t="shared" si="2"/>
        <v>6</v>
      </c>
      <c r="I24" t="str">
        <f t="shared" si="3"/>
        <v>+/-</v>
      </c>
      <c r="J24" t="str">
        <f t="shared" si="4"/>
        <v>0.3</v>
      </c>
      <c r="K24" s="1">
        <f t="shared" si="5"/>
        <v>0.18237082066869301</v>
      </c>
      <c r="L24" s="1">
        <f t="shared" si="6"/>
        <v>-0.19999999999999929</v>
      </c>
      <c r="M24" s="1">
        <f t="shared" si="7"/>
        <v>0.19223572402239389</v>
      </c>
      <c r="N24" s="1">
        <f t="shared" si="8"/>
        <v>-1.0403893501953931</v>
      </c>
      <c r="O24" t="s">
        <v>64</v>
      </c>
    </row>
    <row r="25" spans="1:15" x14ac:dyDescent="0.35">
      <c r="A25" s="12">
        <v>15</v>
      </c>
      <c r="B25" s="11" t="s">
        <v>39</v>
      </c>
      <c r="C25" s="10">
        <v>31.5</v>
      </c>
      <c r="D25" s="9" t="s">
        <v>38</v>
      </c>
      <c r="E25" s="8" t="str">
        <f t="shared" si="0"/>
        <v>Not Significantly Different</v>
      </c>
      <c r="G25">
        <f t="shared" si="1"/>
        <v>31.5</v>
      </c>
      <c r="H25">
        <f t="shared" si="2"/>
        <v>6</v>
      </c>
      <c r="I25" t="str">
        <f t="shared" si="3"/>
        <v>+/-</v>
      </c>
      <c r="J25" t="str">
        <f t="shared" si="4"/>
        <v>0.2</v>
      </c>
      <c r="K25" s="1">
        <f t="shared" si="5"/>
        <v>0.12158054711246201</v>
      </c>
      <c r="L25" s="1">
        <f t="shared" si="6"/>
        <v>0.10000000000000142</v>
      </c>
      <c r="M25" s="1">
        <f t="shared" si="7"/>
        <v>0.1359311840425404</v>
      </c>
      <c r="N25" s="1">
        <f t="shared" si="8"/>
        <v>0.73566636459744128</v>
      </c>
      <c r="O25" t="s">
        <v>80</v>
      </c>
    </row>
    <row r="26" spans="1:15" x14ac:dyDescent="0.35">
      <c r="A26" s="12">
        <v>16</v>
      </c>
      <c r="B26" s="11" t="s">
        <v>75</v>
      </c>
      <c r="C26" s="10">
        <v>31.4</v>
      </c>
      <c r="D26" s="9" t="s">
        <v>27</v>
      </c>
      <c r="E26" s="8" t="str">
        <f t="shared" si="0"/>
        <v>Not Significantly Different</v>
      </c>
      <c r="G26">
        <f t="shared" si="1"/>
        <v>31.4</v>
      </c>
      <c r="H26">
        <f t="shared" si="2"/>
        <v>6</v>
      </c>
      <c r="I26" t="str">
        <f t="shared" si="3"/>
        <v>+/-</v>
      </c>
      <c r="J26" t="str">
        <f t="shared" si="4"/>
        <v>0.3</v>
      </c>
      <c r="K26" s="1">
        <f t="shared" si="5"/>
        <v>0.18237082066869301</v>
      </c>
      <c r="L26" s="1">
        <f t="shared" si="6"/>
        <v>0.20000000000000284</v>
      </c>
      <c r="M26" s="1">
        <f t="shared" si="7"/>
        <v>0.19223572402239389</v>
      </c>
      <c r="N26" s="1">
        <f t="shared" si="8"/>
        <v>1.0403893501954116</v>
      </c>
      <c r="O26" t="s">
        <v>79</v>
      </c>
    </row>
    <row r="27" spans="1:15" x14ac:dyDescent="0.35">
      <c r="A27" s="12">
        <v>17</v>
      </c>
      <c r="B27" s="11" t="s">
        <v>57</v>
      </c>
      <c r="C27" s="10">
        <v>31.1</v>
      </c>
      <c r="D27" s="9" t="s">
        <v>43</v>
      </c>
      <c r="E27" s="8" t="str">
        <f t="shared" si="0"/>
        <v>Significantly Different</v>
      </c>
      <c r="G27">
        <f t="shared" si="1"/>
        <v>31.1</v>
      </c>
      <c r="H27">
        <f t="shared" si="2"/>
        <v>6</v>
      </c>
      <c r="I27" t="str">
        <f t="shared" si="3"/>
        <v>+/-</v>
      </c>
      <c r="J27" t="str">
        <f t="shared" si="4"/>
        <v>0.4</v>
      </c>
      <c r="K27" s="1">
        <f t="shared" si="5"/>
        <v>0.24316109422492402</v>
      </c>
      <c r="L27" s="1">
        <f t="shared" si="6"/>
        <v>0.5</v>
      </c>
      <c r="M27" s="1">
        <f t="shared" si="7"/>
        <v>0.25064471888253259</v>
      </c>
      <c r="N27" s="1">
        <f t="shared" si="8"/>
        <v>1.9948555159238384</v>
      </c>
      <c r="O27" t="s">
        <v>77</v>
      </c>
    </row>
    <row r="28" spans="1:15" x14ac:dyDescent="0.35">
      <c r="A28" s="12">
        <v>18</v>
      </c>
      <c r="B28" s="11" t="s">
        <v>61</v>
      </c>
      <c r="C28" s="10">
        <v>30.9</v>
      </c>
      <c r="D28" s="9" t="s">
        <v>122</v>
      </c>
      <c r="E28" s="8" t="str">
        <f t="shared" si="0"/>
        <v>Not Significantly Different</v>
      </c>
      <c r="G28">
        <f t="shared" si="1"/>
        <v>30.9</v>
      </c>
      <c r="H28">
        <f t="shared" si="2"/>
        <v>6</v>
      </c>
      <c r="I28" t="str">
        <f t="shared" si="3"/>
        <v>+/-</v>
      </c>
      <c r="J28" t="str">
        <f t="shared" si="4"/>
        <v>1.0</v>
      </c>
      <c r="K28" s="1">
        <f t="shared" si="5"/>
        <v>0.60790273556231</v>
      </c>
      <c r="L28" s="1">
        <f t="shared" si="6"/>
        <v>0.70000000000000284</v>
      </c>
      <c r="M28" s="1">
        <f t="shared" si="7"/>
        <v>0.61093468821403585</v>
      </c>
      <c r="N28" s="1">
        <f t="shared" si="8"/>
        <v>1.1457853245268073</v>
      </c>
      <c r="O28" t="s">
        <v>78</v>
      </c>
    </row>
    <row r="29" spans="1:15" x14ac:dyDescent="0.35">
      <c r="A29" s="12">
        <v>18</v>
      </c>
      <c r="B29" s="11" t="s">
        <v>44</v>
      </c>
      <c r="C29" s="10">
        <v>30.9</v>
      </c>
      <c r="D29" s="9" t="s">
        <v>25</v>
      </c>
      <c r="E29" s="8" t="str">
        <f t="shared" si="0"/>
        <v>Not Significantly Different</v>
      </c>
      <c r="G29">
        <f t="shared" si="1"/>
        <v>30.9</v>
      </c>
      <c r="H29">
        <f t="shared" si="2"/>
        <v>6</v>
      </c>
      <c r="I29" t="str">
        <f t="shared" si="3"/>
        <v>+/-</v>
      </c>
      <c r="J29" t="str">
        <f t="shared" si="4"/>
        <v>0.7</v>
      </c>
      <c r="K29" s="1">
        <f t="shared" si="5"/>
        <v>0.42553191489361697</v>
      </c>
      <c r="L29" s="1">
        <f t="shared" si="6"/>
        <v>0.70000000000000284</v>
      </c>
      <c r="M29" s="1">
        <f t="shared" si="7"/>
        <v>0.42985214661796195</v>
      </c>
      <c r="N29" s="1">
        <f t="shared" si="8"/>
        <v>1.6284669170726258</v>
      </c>
      <c r="O29" t="s">
        <v>55</v>
      </c>
    </row>
    <row r="30" spans="1:15" x14ac:dyDescent="0.35">
      <c r="A30" s="12">
        <v>20</v>
      </c>
      <c r="B30" s="11" t="s">
        <v>60</v>
      </c>
      <c r="C30" s="10">
        <v>30.7</v>
      </c>
      <c r="D30" s="9" t="s">
        <v>27</v>
      </c>
      <c r="E30" s="8" t="str">
        <f t="shared" si="0"/>
        <v>Significantly Different</v>
      </c>
      <c r="G30">
        <f t="shared" si="1"/>
        <v>30.7</v>
      </c>
      <c r="H30">
        <f t="shared" si="2"/>
        <v>6</v>
      </c>
      <c r="I30" t="str">
        <f t="shared" si="3"/>
        <v>+/-</v>
      </c>
      <c r="J30" t="str">
        <f t="shared" si="4"/>
        <v>0.3</v>
      </c>
      <c r="K30" s="1">
        <f t="shared" si="5"/>
        <v>0.18237082066869301</v>
      </c>
      <c r="L30" s="1">
        <f t="shared" si="6"/>
        <v>0.90000000000000213</v>
      </c>
      <c r="M30" s="1">
        <f t="shared" si="7"/>
        <v>0.19223572402239389</v>
      </c>
      <c r="N30" s="1">
        <f t="shared" si="8"/>
        <v>4.6817520758792961</v>
      </c>
      <c r="O30" t="s">
        <v>76</v>
      </c>
    </row>
    <row r="31" spans="1:15" x14ac:dyDescent="0.35">
      <c r="A31" s="12">
        <v>20</v>
      </c>
      <c r="B31" s="11" t="s">
        <v>37</v>
      </c>
      <c r="C31" s="10">
        <v>30.7</v>
      </c>
      <c r="D31" s="9" t="s">
        <v>43</v>
      </c>
      <c r="E31" s="8" t="str">
        <f t="shared" si="0"/>
        <v>Significantly Different</v>
      </c>
      <c r="G31">
        <f t="shared" si="1"/>
        <v>30.7</v>
      </c>
      <c r="H31">
        <f t="shared" si="2"/>
        <v>6</v>
      </c>
      <c r="I31" t="str">
        <f t="shared" si="3"/>
        <v>+/-</v>
      </c>
      <c r="J31" t="str">
        <f t="shared" si="4"/>
        <v>0.4</v>
      </c>
      <c r="K31" s="1">
        <f t="shared" si="5"/>
        <v>0.24316109422492402</v>
      </c>
      <c r="L31" s="1">
        <f t="shared" si="6"/>
        <v>0.90000000000000213</v>
      </c>
      <c r="M31" s="1">
        <f t="shared" si="7"/>
        <v>0.25064471888253259</v>
      </c>
      <c r="N31" s="1">
        <f t="shared" si="8"/>
        <v>3.5907399286629178</v>
      </c>
      <c r="O31" t="s">
        <v>41</v>
      </c>
    </row>
    <row r="32" spans="1:15" x14ac:dyDescent="0.35">
      <c r="A32" s="12">
        <v>22</v>
      </c>
      <c r="B32" s="11" t="s">
        <v>59</v>
      </c>
      <c r="C32" s="10">
        <v>30.5</v>
      </c>
      <c r="D32" s="9" t="s">
        <v>137</v>
      </c>
      <c r="E32" s="8" t="str">
        <f t="shared" si="0"/>
        <v>Not Significantly Different</v>
      </c>
      <c r="G32">
        <f t="shared" si="1"/>
        <v>30.5</v>
      </c>
      <c r="H32">
        <f t="shared" si="2"/>
        <v>6</v>
      </c>
      <c r="I32" t="str">
        <f t="shared" si="3"/>
        <v>+/-</v>
      </c>
      <c r="J32" t="str">
        <f t="shared" si="4"/>
        <v>1.2</v>
      </c>
      <c r="K32" s="1">
        <f t="shared" si="5"/>
        <v>0.72948328267477203</v>
      </c>
      <c r="L32" s="1">
        <f t="shared" si="6"/>
        <v>1.1000000000000014</v>
      </c>
      <c r="M32" s="1">
        <f t="shared" si="7"/>
        <v>0.73201182849801194</v>
      </c>
      <c r="N32" s="1">
        <f t="shared" si="8"/>
        <v>1.5027079579534266</v>
      </c>
      <c r="O32" t="s">
        <v>70</v>
      </c>
    </row>
    <row r="33" spans="1:15" x14ac:dyDescent="0.35">
      <c r="A33" s="12">
        <v>23</v>
      </c>
      <c r="B33" s="11" t="s">
        <v>29</v>
      </c>
      <c r="C33" s="10">
        <v>30.4</v>
      </c>
      <c r="D33" s="9" t="s">
        <v>43</v>
      </c>
      <c r="E33" s="8" t="str">
        <f t="shared" si="0"/>
        <v>Significantly Different</v>
      </c>
      <c r="G33">
        <f t="shared" si="1"/>
        <v>30.4</v>
      </c>
      <c r="H33">
        <f t="shared" si="2"/>
        <v>6</v>
      </c>
      <c r="I33" t="str">
        <f t="shared" si="3"/>
        <v>+/-</v>
      </c>
      <c r="J33" t="str">
        <f t="shared" si="4"/>
        <v>0.4</v>
      </c>
      <c r="K33" s="1">
        <f t="shared" si="5"/>
        <v>0.24316109422492402</v>
      </c>
      <c r="L33" s="1">
        <f t="shared" si="6"/>
        <v>1.2000000000000028</v>
      </c>
      <c r="M33" s="1">
        <f t="shared" si="7"/>
        <v>0.25064471888253259</v>
      </c>
      <c r="N33" s="1">
        <f t="shared" si="8"/>
        <v>4.7876532382172234</v>
      </c>
      <c r="O33" t="s">
        <v>75</v>
      </c>
    </row>
    <row r="34" spans="1:15" x14ac:dyDescent="0.35">
      <c r="A34" s="12">
        <v>24</v>
      </c>
      <c r="B34" s="11" t="s">
        <v>74</v>
      </c>
      <c r="C34" s="10">
        <v>30.3</v>
      </c>
      <c r="D34" s="9" t="s">
        <v>43</v>
      </c>
      <c r="E34" s="8" t="str">
        <f t="shared" si="0"/>
        <v>Significantly Different</v>
      </c>
      <c r="G34">
        <f t="shared" si="1"/>
        <v>30.3</v>
      </c>
      <c r="H34">
        <f t="shared" si="2"/>
        <v>6</v>
      </c>
      <c r="I34" t="str">
        <f t="shared" si="3"/>
        <v>+/-</v>
      </c>
      <c r="J34" t="str">
        <f t="shared" si="4"/>
        <v>0.4</v>
      </c>
      <c r="K34" s="1">
        <f t="shared" si="5"/>
        <v>0.24316109422492402</v>
      </c>
      <c r="L34" s="1">
        <f t="shared" si="6"/>
        <v>1.3000000000000007</v>
      </c>
      <c r="M34" s="1">
        <f t="shared" si="7"/>
        <v>0.25064471888253259</v>
      </c>
      <c r="N34" s="1">
        <f t="shared" si="8"/>
        <v>5.1866243414019824</v>
      </c>
      <c r="O34" t="s">
        <v>74</v>
      </c>
    </row>
    <row r="35" spans="1:15" x14ac:dyDescent="0.35">
      <c r="A35" s="12">
        <v>25</v>
      </c>
      <c r="B35" s="11" t="s">
        <v>28</v>
      </c>
      <c r="C35" s="10">
        <v>30.2</v>
      </c>
      <c r="D35" s="9" t="s">
        <v>121</v>
      </c>
      <c r="E35" s="8" t="str">
        <f t="shared" si="0"/>
        <v>Significantly Different</v>
      </c>
      <c r="G35">
        <f t="shared" si="1"/>
        <v>30.2</v>
      </c>
      <c r="H35">
        <f t="shared" si="2"/>
        <v>6</v>
      </c>
      <c r="I35" t="str">
        <f t="shared" si="3"/>
        <v>+/-</v>
      </c>
      <c r="J35" t="str">
        <f t="shared" si="4"/>
        <v>0.8</v>
      </c>
      <c r="K35" s="1">
        <f t="shared" si="5"/>
        <v>0.48632218844984804</v>
      </c>
      <c r="L35" s="1">
        <f t="shared" si="6"/>
        <v>1.4000000000000021</v>
      </c>
      <c r="M35" s="1">
        <f t="shared" si="7"/>
        <v>0.49010685399991183</v>
      </c>
      <c r="N35" s="1">
        <f t="shared" si="8"/>
        <v>2.856519937589475</v>
      </c>
      <c r="O35" t="s">
        <v>51</v>
      </c>
    </row>
    <row r="36" spans="1:15" x14ac:dyDescent="0.35">
      <c r="A36" s="12">
        <v>26</v>
      </c>
      <c r="B36" s="11" t="s">
        <v>63</v>
      </c>
      <c r="C36" s="10">
        <v>30.1</v>
      </c>
      <c r="D36" s="9" t="s">
        <v>43</v>
      </c>
      <c r="E36" s="8" t="str">
        <f t="shared" si="0"/>
        <v>Significantly Different</v>
      </c>
      <c r="G36">
        <f t="shared" si="1"/>
        <v>30.1</v>
      </c>
      <c r="H36">
        <f t="shared" si="2"/>
        <v>6</v>
      </c>
      <c r="I36" t="str">
        <f t="shared" si="3"/>
        <v>+/-</v>
      </c>
      <c r="J36" t="str">
        <f t="shared" si="4"/>
        <v>0.4</v>
      </c>
      <c r="K36" s="1">
        <f t="shared" si="5"/>
        <v>0.24316109422492402</v>
      </c>
      <c r="L36" s="1">
        <f t="shared" si="6"/>
        <v>1.5</v>
      </c>
      <c r="M36" s="1">
        <f t="shared" si="7"/>
        <v>0.25064471888253259</v>
      </c>
      <c r="N36" s="1">
        <f t="shared" si="8"/>
        <v>5.9845665477715153</v>
      </c>
      <c r="O36" t="s">
        <v>71</v>
      </c>
    </row>
    <row r="37" spans="1:15" x14ac:dyDescent="0.35">
      <c r="A37" s="12">
        <v>27</v>
      </c>
      <c r="B37" s="11" t="s">
        <v>73</v>
      </c>
      <c r="C37" s="10">
        <v>29.7</v>
      </c>
      <c r="D37" s="9" t="s">
        <v>30</v>
      </c>
      <c r="E37" s="8" t="str">
        <f t="shared" si="0"/>
        <v>Significantly Different</v>
      </c>
      <c r="G37">
        <f t="shared" si="1"/>
        <v>29.7</v>
      </c>
      <c r="H37">
        <f t="shared" si="2"/>
        <v>6</v>
      </c>
      <c r="I37" t="str">
        <f t="shared" si="3"/>
        <v>+/-</v>
      </c>
      <c r="J37" t="str">
        <f t="shared" si="4"/>
        <v>0.5</v>
      </c>
      <c r="K37" s="1">
        <f t="shared" si="5"/>
        <v>0.303951367781155</v>
      </c>
      <c r="L37" s="1">
        <f t="shared" si="6"/>
        <v>1.9000000000000021</v>
      </c>
      <c r="M37" s="1">
        <f t="shared" si="7"/>
        <v>0.30997079109986531</v>
      </c>
      <c r="N37" s="1">
        <f t="shared" si="8"/>
        <v>6.129609803743949</v>
      </c>
      <c r="O37" t="s">
        <v>69</v>
      </c>
    </row>
    <row r="38" spans="1:15" x14ac:dyDescent="0.35">
      <c r="A38" s="12">
        <v>27</v>
      </c>
      <c r="B38" s="11" t="s">
        <v>56</v>
      </c>
      <c r="C38" s="10">
        <v>29.7</v>
      </c>
      <c r="D38" s="9" t="s">
        <v>30</v>
      </c>
      <c r="E38" s="8" t="str">
        <f t="shared" si="0"/>
        <v>Significantly Different</v>
      </c>
      <c r="G38">
        <f t="shared" si="1"/>
        <v>29.7</v>
      </c>
      <c r="H38">
        <f t="shared" si="2"/>
        <v>6</v>
      </c>
      <c r="I38" t="str">
        <f t="shared" si="3"/>
        <v>+/-</v>
      </c>
      <c r="J38" t="str">
        <f t="shared" si="4"/>
        <v>0.5</v>
      </c>
      <c r="K38" s="1">
        <f t="shared" si="5"/>
        <v>0.303951367781155</v>
      </c>
      <c r="L38" s="1">
        <f t="shared" si="6"/>
        <v>1.9000000000000021</v>
      </c>
      <c r="M38" s="1">
        <f t="shared" si="7"/>
        <v>0.30997079109986531</v>
      </c>
      <c r="N38" s="1">
        <f t="shared" si="8"/>
        <v>6.129609803743949</v>
      </c>
      <c r="O38" t="s">
        <v>68</v>
      </c>
    </row>
    <row r="39" spans="1:15" x14ac:dyDescent="0.35">
      <c r="A39" s="12">
        <v>27</v>
      </c>
      <c r="B39" s="11" t="s">
        <v>50</v>
      </c>
      <c r="C39" s="10">
        <v>29.7</v>
      </c>
      <c r="D39" s="9" t="s">
        <v>30</v>
      </c>
      <c r="E39" s="8" t="str">
        <f t="shared" si="0"/>
        <v>Significantly Different</v>
      </c>
      <c r="G39">
        <f t="shared" si="1"/>
        <v>29.7</v>
      </c>
      <c r="H39">
        <f t="shared" si="2"/>
        <v>6</v>
      </c>
      <c r="I39" t="str">
        <f t="shared" si="3"/>
        <v>+/-</v>
      </c>
      <c r="J39" t="str">
        <f t="shared" si="4"/>
        <v>0.5</v>
      </c>
      <c r="K39" s="1">
        <f t="shared" si="5"/>
        <v>0.303951367781155</v>
      </c>
      <c r="L39" s="1">
        <f t="shared" si="6"/>
        <v>1.9000000000000021</v>
      </c>
      <c r="M39" s="1">
        <f t="shared" si="7"/>
        <v>0.30997079109986531</v>
      </c>
      <c r="N39" s="1">
        <f t="shared" si="8"/>
        <v>6.129609803743949</v>
      </c>
      <c r="O39" t="s">
        <v>44</v>
      </c>
    </row>
    <row r="40" spans="1:15" x14ac:dyDescent="0.35">
      <c r="A40" s="12">
        <v>30</v>
      </c>
      <c r="B40" s="11" t="s">
        <v>35</v>
      </c>
      <c r="C40" s="10">
        <v>29.3</v>
      </c>
      <c r="D40" s="9" t="s">
        <v>27</v>
      </c>
      <c r="E40" s="8" t="str">
        <f t="shared" si="0"/>
        <v>Significantly Different</v>
      </c>
      <c r="G40">
        <f t="shared" si="1"/>
        <v>29.3</v>
      </c>
      <c r="H40">
        <f t="shared" si="2"/>
        <v>6</v>
      </c>
      <c r="I40" t="str">
        <f t="shared" si="3"/>
        <v>+/-</v>
      </c>
      <c r="J40" t="str">
        <f t="shared" si="4"/>
        <v>0.3</v>
      </c>
      <c r="K40" s="1">
        <f t="shared" si="5"/>
        <v>0.18237082066869301</v>
      </c>
      <c r="L40" s="1">
        <f t="shared" si="6"/>
        <v>2.3000000000000007</v>
      </c>
      <c r="M40" s="1">
        <f t="shared" si="7"/>
        <v>0.19223572402239389</v>
      </c>
      <c r="N40" s="1">
        <f t="shared" si="8"/>
        <v>11.964477527247066</v>
      </c>
      <c r="O40" t="s">
        <v>66</v>
      </c>
    </row>
    <row r="41" spans="1:15" x14ac:dyDescent="0.35">
      <c r="A41" s="12">
        <v>31</v>
      </c>
      <c r="B41" s="11" t="s">
        <v>42</v>
      </c>
      <c r="C41" s="10">
        <v>29.1</v>
      </c>
      <c r="D41" s="9" t="s">
        <v>109</v>
      </c>
      <c r="E41" s="8" t="str">
        <f t="shared" si="0"/>
        <v>Significantly Different</v>
      </c>
      <c r="G41">
        <f t="shared" si="1"/>
        <v>29.1</v>
      </c>
      <c r="H41">
        <f t="shared" si="2"/>
        <v>6</v>
      </c>
      <c r="I41" t="str">
        <f t="shared" si="3"/>
        <v>+/-</v>
      </c>
      <c r="J41" t="str">
        <f t="shared" si="4"/>
        <v>0.6</v>
      </c>
      <c r="K41" s="1">
        <f t="shared" si="5"/>
        <v>0.36474164133738601</v>
      </c>
      <c r="L41" s="1">
        <f t="shared" si="6"/>
        <v>2.5</v>
      </c>
      <c r="M41" s="1">
        <f t="shared" si="7"/>
        <v>0.36977279819442066</v>
      </c>
      <c r="N41" s="1">
        <f t="shared" si="8"/>
        <v>6.7609083529328187</v>
      </c>
      <c r="O41" t="s">
        <v>47</v>
      </c>
    </row>
    <row r="42" spans="1:15" x14ac:dyDescent="0.35">
      <c r="A42" s="12">
        <v>32</v>
      </c>
      <c r="B42" s="11" t="s">
        <v>67</v>
      </c>
      <c r="C42" s="10">
        <v>28.9</v>
      </c>
      <c r="D42" s="9" t="s">
        <v>30</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28.9</v>
      </c>
      <c r="H42">
        <f t="shared" ref="H42:H62" si="11">LEN(TRIM(D42))</f>
        <v>6</v>
      </c>
      <c r="I42" t="str">
        <f t="shared" ref="I42:I73" si="12">IF(H42&gt;=3,MID(TRIM(D42),1,3),"NO")</f>
        <v>+/-</v>
      </c>
      <c r="J42" t="str">
        <f t="shared" ref="J42:J73" si="13">IF(TRIM(I42)="+/-",MID(TRIM(D42),4,H42-3),D42)</f>
        <v>0.5</v>
      </c>
      <c r="K42" s="1">
        <f t="shared" ref="K42:K73" si="14">IF(TRIM(J42)="*****",0,IF(ISERROR(VALUE(J42)),"NA",VALUE(J42/$I$4)))</f>
        <v>0.303951367781155</v>
      </c>
      <c r="L42" s="1">
        <f t="shared" ref="L42:L62" si="15">IF(AND(ISNUMBER(G42),ISNUMBER($I$6)),$I$6-G42,"N/A")</f>
        <v>2.7000000000000028</v>
      </c>
      <c r="M42" s="1">
        <f t="shared" ref="M42:M62" si="16">IF(AND(ISNUMBER(K42),ISNUMBER($I$7)),SQRT(K42^2+($I$7)^2),"N/A")</f>
        <v>0.30997079109986531</v>
      </c>
      <c r="N42" s="1">
        <f t="shared" ref="N42:N73" si="17">IF(AND(ISNUMBER(L42),ISNUMBER(M42),M42&lt;&gt;0),L42/M42,"NA")</f>
        <v>8.7104981421624537</v>
      </c>
      <c r="O42" t="s">
        <v>36</v>
      </c>
    </row>
    <row r="43" spans="1:15" x14ac:dyDescent="0.35">
      <c r="A43" s="12">
        <v>33</v>
      </c>
      <c r="B43" s="11" t="s">
        <v>53</v>
      </c>
      <c r="C43" s="10">
        <v>28.8</v>
      </c>
      <c r="D43" s="9" t="s">
        <v>27</v>
      </c>
      <c r="E43" s="8" t="str">
        <f t="shared" si="9"/>
        <v>Significantly Different</v>
      </c>
      <c r="G43">
        <f t="shared" si="10"/>
        <v>28.8</v>
      </c>
      <c r="H43">
        <f t="shared" si="11"/>
        <v>6</v>
      </c>
      <c r="I43" t="str">
        <f t="shared" si="12"/>
        <v>+/-</v>
      </c>
      <c r="J43" t="str">
        <f t="shared" si="13"/>
        <v>0.3</v>
      </c>
      <c r="K43" s="1">
        <f t="shared" si="14"/>
        <v>0.18237082066869301</v>
      </c>
      <c r="L43" s="1">
        <f t="shared" si="15"/>
        <v>2.8000000000000007</v>
      </c>
      <c r="M43" s="1">
        <f t="shared" si="16"/>
        <v>0.19223572402239389</v>
      </c>
      <c r="N43" s="1">
        <f t="shared" si="17"/>
        <v>14.565450902735558</v>
      </c>
      <c r="O43" t="s">
        <v>49</v>
      </c>
    </row>
    <row r="44" spans="1:15" x14ac:dyDescent="0.35">
      <c r="A44" s="12">
        <v>33</v>
      </c>
      <c r="B44" s="11" t="s">
        <v>80</v>
      </c>
      <c r="C44" s="10">
        <v>28.8</v>
      </c>
      <c r="D44" s="9" t="s">
        <v>43</v>
      </c>
      <c r="E44" s="8" t="str">
        <f t="shared" si="9"/>
        <v>Significantly Different</v>
      </c>
      <c r="G44">
        <f t="shared" si="10"/>
        <v>28.8</v>
      </c>
      <c r="H44">
        <f t="shared" si="11"/>
        <v>6</v>
      </c>
      <c r="I44" t="str">
        <f t="shared" si="12"/>
        <v>+/-</v>
      </c>
      <c r="J44" t="str">
        <f t="shared" si="13"/>
        <v>0.4</v>
      </c>
      <c r="K44" s="1">
        <f t="shared" si="14"/>
        <v>0.24316109422492402</v>
      </c>
      <c r="L44" s="1">
        <f t="shared" si="15"/>
        <v>2.8000000000000007</v>
      </c>
      <c r="M44" s="1">
        <f t="shared" si="16"/>
        <v>0.25064471888253259</v>
      </c>
      <c r="N44" s="1">
        <f t="shared" si="17"/>
        <v>11.171190889173499</v>
      </c>
      <c r="O44" t="s">
        <v>63</v>
      </c>
    </row>
    <row r="45" spans="1:15" x14ac:dyDescent="0.35">
      <c r="A45" s="12">
        <v>33</v>
      </c>
      <c r="B45" s="11" t="s">
        <v>71</v>
      </c>
      <c r="C45" s="10">
        <v>28.8</v>
      </c>
      <c r="D45" s="9" t="s">
        <v>43</v>
      </c>
      <c r="E45" s="8" t="str">
        <f t="shared" si="9"/>
        <v>Significantly Different</v>
      </c>
      <c r="G45">
        <f t="shared" si="10"/>
        <v>28.8</v>
      </c>
      <c r="H45">
        <f t="shared" si="11"/>
        <v>6</v>
      </c>
      <c r="I45" t="str">
        <f t="shared" si="12"/>
        <v>+/-</v>
      </c>
      <c r="J45" t="str">
        <f t="shared" si="13"/>
        <v>0.4</v>
      </c>
      <c r="K45" s="1">
        <f t="shared" si="14"/>
        <v>0.24316109422492402</v>
      </c>
      <c r="L45" s="1">
        <f t="shared" si="15"/>
        <v>2.8000000000000007</v>
      </c>
      <c r="M45" s="1">
        <f t="shared" si="16"/>
        <v>0.25064471888253259</v>
      </c>
      <c r="N45" s="1">
        <f t="shared" si="17"/>
        <v>11.171190889173499</v>
      </c>
      <c r="O45" t="s">
        <v>62</v>
      </c>
    </row>
    <row r="46" spans="1:15" x14ac:dyDescent="0.35">
      <c r="A46" s="12">
        <v>33</v>
      </c>
      <c r="B46" s="11" t="s">
        <v>40</v>
      </c>
      <c r="C46" s="10">
        <v>28.8</v>
      </c>
      <c r="D46" s="9" t="s">
        <v>129</v>
      </c>
      <c r="E46" s="8" t="str">
        <f t="shared" si="9"/>
        <v>Significantly Different</v>
      </c>
      <c r="G46">
        <f t="shared" si="10"/>
        <v>28.8</v>
      </c>
      <c r="H46">
        <f t="shared" si="11"/>
        <v>6</v>
      </c>
      <c r="I46" t="str">
        <f t="shared" si="12"/>
        <v>+/-</v>
      </c>
      <c r="J46" t="str">
        <f t="shared" si="13"/>
        <v>1.1</v>
      </c>
      <c r="K46" s="1">
        <f t="shared" si="14"/>
        <v>0.66869300911854113</v>
      </c>
      <c r="L46" s="1">
        <f t="shared" si="15"/>
        <v>2.8000000000000007</v>
      </c>
      <c r="M46" s="1">
        <f t="shared" si="16"/>
        <v>0.67145051776214359</v>
      </c>
      <c r="N46" s="1">
        <f t="shared" si="17"/>
        <v>4.1700764627184039</v>
      </c>
      <c r="O46" t="s">
        <v>60</v>
      </c>
    </row>
    <row r="47" spans="1:15" x14ac:dyDescent="0.35">
      <c r="A47" s="12">
        <v>37</v>
      </c>
      <c r="B47" s="11" t="s">
        <v>46</v>
      </c>
      <c r="C47" s="10">
        <v>28.5</v>
      </c>
      <c r="D47" s="9" t="s">
        <v>43</v>
      </c>
      <c r="E47" s="8" t="str">
        <f t="shared" si="9"/>
        <v>Significantly Different</v>
      </c>
      <c r="G47">
        <f t="shared" si="10"/>
        <v>28.5</v>
      </c>
      <c r="H47">
        <f t="shared" si="11"/>
        <v>6</v>
      </c>
      <c r="I47" t="str">
        <f t="shared" si="12"/>
        <v>+/-</v>
      </c>
      <c r="J47" t="str">
        <f t="shared" si="13"/>
        <v>0.4</v>
      </c>
      <c r="K47" s="1">
        <f t="shared" si="14"/>
        <v>0.24316109422492402</v>
      </c>
      <c r="L47" s="1">
        <f t="shared" si="15"/>
        <v>3.1000000000000014</v>
      </c>
      <c r="M47" s="1">
        <f t="shared" si="16"/>
        <v>0.25064471888253259</v>
      </c>
      <c r="N47" s="1">
        <f t="shared" si="17"/>
        <v>12.368104198727805</v>
      </c>
      <c r="O47" t="s">
        <v>58</v>
      </c>
    </row>
    <row r="48" spans="1:15" x14ac:dyDescent="0.35">
      <c r="A48" s="12">
        <v>38</v>
      </c>
      <c r="B48" s="11" t="s">
        <v>68</v>
      </c>
      <c r="C48" s="10">
        <v>28.3</v>
      </c>
      <c r="D48" s="9" t="s">
        <v>25</v>
      </c>
      <c r="E48" s="8" t="str">
        <f t="shared" si="9"/>
        <v>Significantly Different</v>
      </c>
      <c r="G48">
        <f t="shared" si="10"/>
        <v>28.3</v>
      </c>
      <c r="H48">
        <f t="shared" si="11"/>
        <v>6</v>
      </c>
      <c r="I48" t="str">
        <f t="shared" si="12"/>
        <v>+/-</v>
      </c>
      <c r="J48" t="str">
        <f t="shared" si="13"/>
        <v>0.7</v>
      </c>
      <c r="K48" s="1">
        <f t="shared" si="14"/>
        <v>0.42553191489361697</v>
      </c>
      <c r="L48" s="1">
        <f t="shared" si="15"/>
        <v>3.3000000000000007</v>
      </c>
      <c r="M48" s="1">
        <f t="shared" si="16"/>
        <v>0.42985214661796195</v>
      </c>
      <c r="N48" s="1">
        <f t="shared" si="17"/>
        <v>7.6770583233423491</v>
      </c>
      <c r="O48" t="s">
        <v>56</v>
      </c>
    </row>
    <row r="49" spans="1:15" x14ac:dyDescent="0.35">
      <c r="A49" s="12">
        <v>39</v>
      </c>
      <c r="B49" s="11" t="s">
        <v>62</v>
      </c>
      <c r="C49" s="10">
        <v>28.2</v>
      </c>
      <c r="D49" s="9" t="s">
        <v>137</v>
      </c>
      <c r="E49" s="8" t="str">
        <f t="shared" si="9"/>
        <v>Significantly Different</v>
      </c>
      <c r="G49">
        <f t="shared" si="10"/>
        <v>28.2</v>
      </c>
      <c r="H49">
        <f t="shared" si="11"/>
        <v>6</v>
      </c>
      <c r="I49" t="str">
        <f t="shared" si="12"/>
        <v>+/-</v>
      </c>
      <c r="J49" t="str">
        <f t="shared" si="13"/>
        <v>1.2</v>
      </c>
      <c r="K49" s="1">
        <f t="shared" si="14"/>
        <v>0.72948328267477203</v>
      </c>
      <c r="L49" s="1">
        <f t="shared" si="15"/>
        <v>3.4000000000000021</v>
      </c>
      <c r="M49" s="1">
        <f t="shared" si="16"/>
        <v>0.73201182849801194</v>
      </c>
      <c r="N49" s="1">
        <f t="shared" si="17"/>
        <v>4.644733688219679</v>
      </c>
      <c r="O49" t="s">
        <v>54</v>
      </c>
    </row>
    <row r="50" spans="1:15" x14ac:dyDescent="0.35">
      <c r="A50" s="12">
        <v>40</v>
      </c>
      <c r="B50" s="11" t="s">
        <v>79</v>
      </c>
      <c r="C50" s="10">
        <v>28.1</v>
      </c>
      <c r="D50" s="9" t="s">
        <v>30</v>
      </c>
      <c r="E50" s="8" t="str">
        <f t="shared" si="9"/>
        <v>Significantly Different</v>
      </c>
      <c r="G50">
        <f t="shared" si="10"/>
        <v>28.1</v>
      </c>
      <c r="H50">
        <f t="shared" si="11"/>
        <v>6</v>
      </c>
      <c r="I50" t="str">
        <f t="shared" si="12"/>
        <v>+/-</v>
      </c>
      <c r="J50" t="str">
        <f t="shared" si="13"/>
        <v>0.5</v>
      </c>
      <c r="K50" s="1">
        <f t="shared" si="14"/>
        <v>0.303951367781155</v>
      </c>
      <c r="L50" s="1">
        <f t="shared" si="15"/>
        <v>3.5</v>
      </c>
      <c r="M50" s="1">
        <f t="shared" si="16"/>
        <v>0.30997079109986531</v>
      </c>
      <c r="N50" s="1">
        <f t="shared" si="17"/>
        <v>11.291386480580947</v>
      </c>
      <c r="O50" t="s">
        <v>52</v>
      </c>
    </row>
    <row r="51" spans="1:15" x14ac:dyDescent="0.35">
      <c r="A51" s="12">
        <v>41</v>
      </c>
      <c r="B51" s="11" t="s">
        <v>77</v>
      </c>
      <c r="C51" s="10">
        <v>27.7</v>
      </c>
      <c r="D51" s="9" t="s">
        <v>30</v>
      </c>
      <c r="E51" s="8" t="str">
        <f t="shared" si="9"/>
        <v>Significantly Different</v>
      </c>
      <c r="G51">
        <f t="shared" si="10"/>
        <v>27.7</v>
      </c>
      <c r="H51">
        <f t="shared" si="11"/>
        <v>6</v>
      </c>
      <c r="I51" t="str">
        <f t="shared" si="12"/>
        <v>+/-</v>
      </c>
      <c r="J51" t="str">
        <f t="shared" si="13"/>
        <v>0.5</v>
      </c>
      <c r="K51" s="1">
        <f t="shared" si="14"/>
        <v>0.303951367781155</v>
      </c>
      <c r="L51" s="1">
        <f t="shared" si="15"/>
        <v>3.9000000000000021</v>
      </c>
      <c r="M51" s="1">
        <f t="shared" si="16"/>
        <v>0.30997079109986531</v>
      </c>
      <c r="N51" s="1">
        <f t="shared" si="17"/>
        <v>12.581830649790204</v>
      </c>
      <c r="O51" t="s">
        <v>50</v>
      </c>
    </row>
    <row r="52" spans="1:15" x14ac:dyDescent="0.35">
      <c r="A52" s="12">
        <v>42</v>
      </c>
      <c r="B52" s="11" t="s">
        <v>66</v>
      </c>
      <c r="C52" s="10">
        <v>27.1</v>
      </c>
      <c r="D52" s="9" t="s">
        <v>118</v>
      </c>
      <c r="E52" s="8" t="str">
        <f t="shared" si="9"/>
        <v>Significantly Different</v>
      </c>
      <c r="G52">
        <f t="shared" si="10"/>
        <v>27.1</v>
      </c>
      <c r="H52">
        <f t="shared" si="11"/>
        <v>6</v>
      </c>
      <c r="I52" t="str">
        <f t="shared" si="12"/>
        <v>+/-</v>
      </c>
      <c r="J52" t="str">
        <f t="shared" si="13"/>
        <v>0.9</v>
      </c>
      <c r="K52" s="1">
        <f t="shared" si="14"/>
        <v>0.54711246200607899</v>
      </c>
      <c r="L52" s="1">
        <f t="shared" si="15"/>
        <v>4.5</v>
      </c>
      <c r="M52" s="1">
        <f t="shared" si="16"/>
        <v>0.55047933970440222</v>
      </c>
      <c r="N52" s="1">
        <f t="shared" si="17"/>
        <v>8.1746937176905163</v>
      </c>
      <c r="O52" t="s">
        <v>48</v>
      </c>
    </row>
    <row r="53" spans="1:15" x14ac:dyDescent="0.35">
      <c r="A53" s="12">
        <v>42</v>
      </c>
      <c r="B53" s="11" t="s">
        <v>58</v>
      </c>
      <c r="C53" s="10">
        <v>27.1</v>
      </c>
      <c r="D53" s="9" t="s">
        <v>43</v>
      </c>
      <c r="E53" s="8" t="str">
        <f t="shared" si="9"/>
        <v>Significantly Different</v>
      </c>
      <c r="G53">
        <f t="shared" si="10"/>
        <v>27.1</v>
      </c>
      <c r="H53">
        <f t="shared" si="11"/>
        <v>6</v>
      </c>
      <c r="I53" t="str">
        <f t="shared" si="12"/>
        <v>+/-</v>
      </c>
      <c r="J53" t="str">
        <f t="shared" si="13"/>
        <v>0.4</v>
      </c>
      <c r="K53" s="1">
        <f t="shared" si="14"/>
        <v>0.24316109422492402</v>
      </c>
      <c r="L53" s="1">
        <f t="shared" si="15"/>
        <v>4.5</v>
      </c>
      <c r="M53" s="1">
        <f t="shared" si="16"/>
        <v>0.25064471888253259</v>
      </c>
      <c r="N53" s="1">
        <f t="shared" si="17"/>
        <v>17.953699643314547</v>
      </c>
      <c r="O53" t="s">
        <v>46</v>
      </c>
    </row>
    <row r="54" spans="1:15" x14ac:dyDescent="0.35">
      <c r="A54" s="12">
        <v>44</v>
      </c>
      <c r="B54" s="11" t="s">
        <v>48</v>
      </c>
      <c r="C54" s="10">
        <v>26.6</v>
      </c>
      <c r="D54" s="9" t="s">
        <v>122</v>
      </c>
      <c r="E54" s="8" t="str">
        <f t="shared" si="9"/>
        <v>Significantly Different</v>
      </c>
      <c r="G54">
        <f t="shared" si="10"/>
        <v>26.6</v>
      </c>
      <c r="H54">
        <f t="shared" si="11"/>
        <v>6</v>
      </c>
      <c r="I54" t="str">
        <f t="shared" si="12"/>
        <v>+/-</v>
      </c>
      <c r="J54" t="str">
        <f t="shared" si="13"/>
        <v>1.0</v>
      </c>
      <c r="K54" s="1">
        <f t="shared" si="14"/>
        <v>0.60790273556231</v>
      </c>
      <c r="L54" s="1">
        <f t="shared" si="15"/>
        <v>5</v>
      </c>
      <c r="M54" s="1">
        <f t="shared" si="16"/>
        <v>0.61093468821403585</v>
      </c>
      <c r="N54" s="1">
        <f t="shared" si="17"/>
        <v>8.1841808894771617</v>
      </c>
      <c r="O54" t="s">
        <v>39</v>
      </c>
    </row>
    <row r="55" spans="1:15" x14ac:dyDescent="0.35">
      <c r="A55" s="12">
        <v>45</v>
      </c>
      <c r="B55" s="11" t="s">
        <v>72</v>
      </c>
      <c r="C55" s="10">
        <v>26.5</v>
      </c>
      <c r="D55" s="9" t="s">
        <v>43</v>
      </c>
      <c r="E55" s="8" t="str">
        <f t="shared" si="9"/>
        <v>Significantly Different</v>
      </c>
      <c r="G55">
        <f t="shared" si="10"/>
        <v>26.5</v>
      </c>
      <c r="H55">
        <f t="shared" si="11"/>
        <v>6</v>
      </c>
      <c r="I55" t="str">
        <f t="shared" si="12"/>
        <v>+/-</v>
      </c>
      <c r="J55" t="str">
        <f t="shared" si="13"/>
        <v>0.4</v>
      </c>
      <c r="K55" s="1">
        <f t="shared" si="14"/>
        <v>0.24316109422492402</v>
      </c>
      <c r="L55" s="1">
        <f t="shared" si="15"/>
        <v>5.1000000000000014</v>
      </c>
      <c r="M55" s="1">
        <f t="shared" si="16"/>
        <v>0.25064471888253259</v>
      </c>
      <c r="N55" s="1">
        <f t="shared" si="17"/>
        <v>20.347526262423159</v>
      </c>
      <c r="O55" t="s">
        <v>42</v>
      </c>
    </row>
    <row r="56" spans="1:15" x14ac:dyDescent="0.35">
      <c r="A56" s="12">
        <v>45</v>
      </c>
      <c r="B56" s="11" t="s">
        <v>78</v>
      </c>
      <c r="C56" s="10">
        <v>26.5</v>
      </c>
      <c r="D56" s="9" t="s">
        <v>27</v>
      </c>
      <c r="E56" s="8" t="str">
        <f t="shared" si="9"/>
        <v>Significantly Different</v>
      </c>
      <c r="G56">
        <f t="shared" si="10"/>
        <v>26.5</v>
      </c>
      <c r="H56">
        <f t="shared" si="11"/>
        <v>6</v>
      </c>
      <c r="I56" t="str">
        <f t="shared" si="12"/>
        <v>+/-</v>
      </c>
      <c r="J56" t="str">
        <f t="shared" si="13"/>
        <v>0.3</v>
      </c>
      <c r="K56" s="1">
        <f t="shared" si="14"/>
        <v>0.18237082066869301</v>
      </c>
      <c r="L56" s="1">
        <f t="shared" si="15"/>
        <v>5.1000000000000014</v>
      </c>
      <c r="M56" s="1">
        <f t="shared" si="16"/>
        <v>0.19223572402239389</v>
      </c>
      <c r="N56" s="1">
        <f t="shared" si="17"/>
        <v>26.529928429982625</v>
      </c>
      <c r="O56" t="s">
        <v>40</v>
      </c>
    </row>
    <row r="57" spans="1:15" x14ac:dyDescent="0.35">
      <c r="A57" s="12">
        <v>47</v>
      </c>
      <c r="B57" s="11" t="s">
        <v>76</v>
      </c>
      <c r="C57" s="10">
        <v>26.1</v>
      </c>
      <c r="D57" s="9" t="s">
        <v>121</v>
      </c>
      <c r="E57" s="8" t="str">
        <f t="shared" si="9"/>
        <v>Significantly Different</v>
      </c>
      <c r="G57">
        <f t="shared" si="10"/>
        <v>26.1</v>
      </c>
      <c r="H57">
        <f t="shared" si="11"/>
        <v>6</v>
      </c>
      <c r="I57" t="str">
        <f t="shared" si="12"/>
        <v>+/-</v>
      </c>
      <c r="J57" t="str">
        <f t="shared" si="13"/>
        <v>0.8</v>
      </c>
      <c r="K57" s="1">
        <f t="shared" si="14"/>
        <v>0.48632218844984804</v>
      </c>
      <c r="L57" s="1">
        <f t="shared" si="15"/>
        <v>5.5</v>
      </c>
      <c r="M57" s="1">
        <f t="shared" si="16"/>
        <v>0.49010685399991183</v>
      </c>
      <c r="N57" s="1">
        <f t="shared" si="17"/>
        <v>11.222042611958635</v>
      </c>
      <c r="O57" t="s">
        <v>37</v>
      </c>
    </row>
    <row r="58" spans="1:15" x14ac:dyDescent="0.35">
      <c r="A58" s="12">
        <v>47</v>
      </c>
      <c r="B58" s="11" t="s">
        <v>69</v>
      </c>
      <c r="C58" s="10">
        <v>26.1</v>
      </c>
      <c r="D58" s="9" t="s">
        <v>121</v>
      </c>
      <c r="E58" s="8" t="str">
        <f t="shared" si="9"/>
        <v>Significantly Different</v>
      </c>
      <c r="G58">
        <f t="shared" si="10"/>
        <v>26.1</v>
      </c>
      <c r="H58">
        <f t="shared" si="11"/>
        <v>6</v>
      </c>
      <c r="I58" t="str">
        <f t="shared" si="12"/>
        <v>+/-</v>
      </c>
      <c r="J58" t="str">
        <f t="shared" si="13"/>
        <v>0.8</v>
      </c>
      <c r="K58" s="1">
        <f t="shared" si="14"/>
        <v>0.48632218844984804</v>
      </c>
      <c r="L58" s="1">
        <f t="shared" si="15"/>
        <v>5.5</v>
      </c>
      <c r="M58" s="1">
        <f t="shared" si="16"/>
        <v>0.49010685399991183</v>
      </c>
      <c r="N58" s="1">
        <f t="shared" si="17"/>
        <v>11.222042611958635</v>
      </c>
      <c r="O58" t="s">
        <v>35</v>
      </c>
    </row>
    <row r="59" spans="1:15" x14ac:dyDescent="0.35">
      <c r="A59" s="12">
        <v>49</v>
      </c>
      <c r="B59" s="11" t="s">
        <v>32</v>
      </c>
      <c r="C59" s="10">
        <v>25.8</v>
      </c>
      <c r="D59" s="9" t="s">
        <v>25</v>
      </c>
      <c r="E59" s="8" t="str">
        <f t="shared" si="9"/>
        <v>Significantly Different</v>
      </c>
      <c r="G59">
        <f t="shared" si="10"/>
        <v>25.8</v>
      </c>
      <c r="H59">
        <f t="shared" si="11"/>
        <v>6</v>
      </c>
      <c r="I59" t="str">
        <f t="shared" si="12"/>
        <v>+/-</v>
      </c>
      <c r="J59" t="str">
        <f t="shared" si="13"/>
        <v>0.7</v>
      </c>
      <c r="K59" s="1">
        <f t="shared" si="14"/>
        <v>0.42553191489361697</v>
      </c>
      <c r="L59" s="1">
        <f t="shared" si="15"/>
        <v>5.8000000000000007</v>
      </c>
      <c r="M59" s="1">
        <f t="shared" si="16"/>
        <v>0.42985214661796195</v>
      </c>
      <c r="N59" s="1">
        <f t="shared" si="17"/>
        <v>13.493011598601704</v>
      </c>
      <c r="O59" t="s">
        <v>32</v>
      </c>
    </row>
    <row r="60" spans="1:15" x14ac:dyDescent="0.35">
      <c r="A60" s="12">
        <v>50</v>
      </c>
      <c r="B60" s="11" t="s">
        <v>81</v>
      </c>
      <c r="C60" s="10">
        <v>25.4</v>
      </c>
      <c r="D60" s="9" t="s">
        <v>109</v>
      </c>
      <c r="E60" s="8" t="str">
        <f t="shared" si="9"/>
        <v>Significantly Different</v>
      </c>
      <c r="G60">
        <f t="shared" si="10"/>
        <v>25.4</v>
      </c>
      <c r="H60">
        <f t="shared" si="11"/>
        <v>6</v>
      </c>
      <c r="I60" t="str">
        <f t="shared" si="12"/>
        <v>+/-</v>
      </c>
      <c r="J60" t="str">
        <f t="shared" si="13"/>
        <v>0.6</v>
      </c>
      <c r="K60" s="1">
        <f t="shared" si="14"/>
        <v>0.36474164133738601</v>
      </c>
      <c r="L60" s="1">
        <f t="shared" si="15"/>
        <v>6.2000000000000028</v>
      </c>
      <c r="M60" s="1">
        <f t="shared" si="16"/>
        <v>0.36977279819442066</v>
      </c>
      <c r="N60" s="1">
        <f t="shared" si="17"/>
        <v>16.767052715273397</v>
      </c>
      <c r="O60" t="s">
        <v>29</v>
      </c>
    </row>
    <row r="61" spans="1:15" x14ac:dyDescent="0.35">
      <c r="A61" s="12">
        <v>51</v>
      </c>
      <c r="B61" s="11" t="s">
        <v>26</v>
      </c>
      <c r="C61" s="10">
        <v>22.9</v>
      </c>
      <c r="D61" s="9" t="s">
        <v>133</v>
      </c>
      <c r="E61" s="8" t="str">
        <f t="shared" si="9"/>
        <v>Significantly Different</v>
      </c>
      <c r="G61">
        <f t="shared" si="10"/>
        <v>22.9</v>
      </c>
      <c r="H61">
        <f t="shared" si="11"/>
        <v>6</v>
      </c>
      <c r="I61" t="str">
        <f t="shared" si="12"/>
        <v>+/-</v>
      </c>
      <c r="J61" t="str">
        <f t="shared" si="13"/>
        <v>1.4</v>
      </c>
      <c r="K61" s="1">
        <f t="shared" si="14"/>
        <v>0.85106382978723394</v>
      </c>
      <c r="L61" s="1">
        <f t="shared" si="15"/>
        <v>8.7000000000000028</v>
      </c>
      <c r="M61" s="1">
        <f t="shared" si="16"/>
        <v>0.85323214879137987</v>
      </c>
      <c r="N61" s="1">
        <f t="shared" si="17"/>
        <v>10.196521559019692</v>
      </c>
      <c r="O61" t="s">
        <v>26</v>
      </c>
    </row>
    <row r="62" spans="1:15" ht="15" thickBot="1" x14ac:dyDescent="0.4">
      <c r="A62" s="7"/>
      <c r="B62" s="6" t="s">
        <v>24</v>
      </c>
      <c r="C62" s="5">
        <v>38.4</v>
      </c>
      <c r="D62" s="4" t="s">
        <v>109</v>
      </c>
      <c r="E62" s="3" t="str">
        <f t="shared" si="9"/>
        <v>Significantly Different</v>
      </c>
      <c r="G62">
        <f t="shared" si="10"/>
        <v>38.4</v>
      </c>
      <c r="H62">
        <f t="shared" si="11"/>
        <v>6</v>
      </c>
      <c r="I62" t="str">
        <f t="shared" si="12"/>
        <v>+/-</v>
      </c>
      <c r="J62" t="str">
        <f t="shared" si="13"/>
        <v>0.6</v>
      </c>
      <c r="K62" s="1">
        <f t="shared" si="14"/>
        <v>0.36474164133738601</v>
      </c>
      <c r="L62" s="1">
        <f t="shared" si="15"/>
        <v>-6.7999999999999972</v>
      </c>
      <c r="M62" s="1">
        <f t="shared" si="16"/>
        <v>0.36977279819442066</v>
      </c>
      <c r="N62" s="1">
        <f t="shared" si="17"/>
        <v>-18.389670719977257</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289" priority="1" operator="equal">
      <formula>"OTHER ERROR"</formula>
    </cfRule>
    <cfRule type="cellIs" dxfId="288" priority="2" operator="equal">
      <formula>"Statistical Test not applicable"</formula>
    </cfRule>
    <cfRule type="cellIs" dxfId="287" priority="3" operator="equal">
      <formula>"Geography Selected"</formula>
    </cfRule>
  </conditionalFormatting>
  <conditionalFormatting sqref="E10:J62">
    <cfRule type="cellIs" dxfId="286" priority="4" operator="equal">
      <formula>"Not Significantly Different"</formula>
    </cfRule>
  </conditionalFormatting>
  <conditionalFormatting sqref="F10:J62">
    <cfRule type="cellIs" dxfId="28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24350E3B-6952-4D88-874D-E47EBBC29FF2}">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A0D3DA31-0950-4F59-A396-7DD3B54B3F6B}"/>
    <hyperlink ref="A68" r:id="rId2" xr:uid="{0292C306-9215-48A4-817A-A51988E5F5F3}"/>
    <hyperlink ref="A66" r:id="rId3" xr:uid="{3D8B4286-4A1C-4EEF-8102-6B91E596BE85}"/>
    <hyperlink ref="A67" r:id="rId4" xr:uid="{9C9539EE-EAE1-41AB-8861-4066E403CF20}"/>
  </hyperlinks>
  <pageMargins left="0.7" right="0.7" top="0.75" bottom="0.75" header="0.3" footer="0.3"/>
  <pageSetup orientation="portrait" r:id="rId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2AC05-AF7F-43B4-87B8-BB6EBDAAA953}">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243</v>
      </c>
    </row>
    <row r="2" spans="1:16" x14ac:dyDescent="0.35">
      <c r="A2" s="26" t="s">
        <v>106</v>
      </c>
      <c r="B2" t="s">
        <v>242</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111.2</v>
      </c>
      <c r="C6" t="s">
        <v>100</v>
      </c>
      <c r="H6" s="14" t="s">
        <v>99</v>
      </c>
      <c r="I6">
        <f>VLOOKUP($B$4,$B$9:$K$62,6,FALSE)</f>
        <v>111.2</v>
      </c>
      <c r="K6" s="15"/>
    </row>
    <row r="7" spans="1:16" ht="15" thickBot="1" x14ac:dyDescent="0.4">
      <c r="A7" s="21" t="s">
        <v>98</v>
      </c>
      <c r="B7" s="20" t="str">
        <f>VLOOKUP($B$4,$B$10:$D$62,3,FALSE)</f>
        <v>+/-0.2</v>
      </c>
      <c r="C7" t="s">
        <v>97</v>
      </c>
      <c r="H7" s="14" t="s">
        <v>96</v>
      </c>
      <c r="I7" s="19">
        <f>VLOOKUP($B$4,$B$9:$K$62,10,FALSE)</f>
        <v>0.12158054711246201</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111.2</v>
      </c>
      <c r="D10" s="9" t="s">
        <v>38</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111.2</v>
      </c>
      <c r="H10">
        <f t="shared" ref="H10:H41" si="2">LEN(TRIM(D10))</f>
        <v>6</v>
      </c>
      <c r="I10" t="str">
        <f t="shared" ref="I10:I41" si="3">IF(H10&gt;=3,MID(TRIM(D10),1,3),"NO")</f>
        <v>+/-</v>
      </c>
      <c r="J10" t="str">
        <f t="shared" ref="J10:J41" si="4">IF(TRIM(I10)="+/-",MID(TRIM(D10),4,H10-3),D10)</f>
        <v>0.2</v>
      </c>
      <c r="K10" s="1">
        <f t="shared" ref="K10:K41" si="5">IF(TRIM(J10)="*****",0,IF(ISERROR(VALUE(J10)),"NA",VALUE(J10/$I$4)))</f>
        <v>0.12158054711246201</v>
      </c>
      <c r="L10" s="1">
        <f t="shared" ref="L10:L41" si="6">IF(AND(ISNUMBER(G10),ISNUMBER($I$6)),$I$6-G10,"N/A")</f>
        <v>0</v>
      </c>
      <c r="M10" s="1">
        <f t="shared" ref="M10:M41" si="7">IF(AND(ISNUMBER(K10),ISNUMBER($I$7)),SQRT(K10^2+($I$7)^2),"N/A")</f>
        <v>0.17194085864718481</v>
      </c>
      <c r="N10" s="1">
        <f t="shared" ref="N10:N41" si="8">IF(AND(ISNUMBER(L10),ISNUMBER(M10),M10&lt;&gt;0),L10/M10,"NA")</f>
        <v>0</v>
      </c>
      <c r="O10" t="s">
        <v>82</v>
      </c>
    </row>
    <row r="11" spans="1:16" x14ac:dyDescent="0.35">
      <c r="A11" s="12">
        <v>1</v>
      </c>
      <c r="B11" s="11" t="s">
        <v>59</v>
      </c>
      <c r="C11" s="10">
        <v>132.19999999999999</v>
      </c>
      <c r="D11" s="13" t="s">
        <v>209</v>
      </c>
      <c r="E11" s="8" t="str">
        <f t="shared" si="0"/>
        <v>Significantly Different</v>
      </c>
      <c r="G11">
        <f t="shared" si="1"/>
        <v>132.19999999999999</v>
      </c>
      <c r="H11">
        <f t="shared" si="2"/>
        <v>6</v>
      </c>
      <c r="I11" t="str">
        <f t="shared" si="3"/>
        <v>+/-</v>
      </c>
      <c r="J11" t="str">
        <f t="shared" si="4"/>
        <v>6.4</v>
      </c>
      <c r="K11" s="1">
        <f t="shared" si="5"/>
        <v>3.8905775075987843</v>
      </c>
      <c r="L11" s="1">
        <f t="shared" si="6"/>
        <v>-20.999999999999986</v>
      </c>
      <c r="M11" s="1">
        <f t="shared" si="7"/>
        <v>3.8924767400807592</v>
      </c>
      <c r="N11" s="1">
        <f t="shared" si="8"/>
        <v>-5.395022604441893</v>
      </c>
      <c r="O11" t="s">
        <v>67</v>
      </c>
    </row>
    <row r="12" spans="1:16" x14ac:dyDescent="0.35">
      <c r="A12" s="12">
        <v>2</v>
      </c>
      <c r="B12" s="11" t="s">
        <v>26</v>
      </c>
      <c r="C12" s="10">
        <v>127.8</v>
      </c>
      <c r="D12" s="9" t="s">
        <v>241</v>
      </c>
      <c r="E12" s="8" t="str">
        <f t="shared" si="0"/>
        <v>Significantly Different</v>
      </c>
      <c r="G12">
        <f t="shared" si="1"/>
        <v>127.8</v>
      </c>
      <c r="H12">
        <f t="shared" si="2"/>
        <v>6</v>
      </c>
      <c r="I12" t="str">
        <f t="shared" si="3"/>
        <v>+/-</v>
      </c>
      <c r="J12" t="str">
        <f t="shared" si="4"/>
        <v>8.5</v>
      </c>
      <c r="K12" s="1">
        <f t="shared" si="5"/>
        <v>5.1671732522796354</v>
      </c>
      <c r="L12" s="1">
        <f t="shared" si="6"/>
        <v>-16.599999999999994</v>
      </c>
      <c r="M12" s="1">
        <f t="shared" si="7"/>
        <v>5.1686034137385963</v>
      </c>
      <c r="N12" s="1">
        <f t="shared" si="8"/>
        <v>-3.2116993066010355</v>
      </c>
      <c r="O12" t="s">
        <v>59</v>
      </c>
    </row>
    <row r="13" spans="1:16" x14ac:dyDescent="0.35">
      <c r="A13" s="12">
        <v>3</v>
      </c>
      <c r="B13" s="11" t="s">
        <v>48</v>
      </c>
      <c r="C13" s="10">
        <v>127.6</v>
      </c>
      <c r="D13" s="9" t="s">
        <v>240</v>
      </c>
      <c r="E13" s="8" t="str">
        <f t="shared" si="0"/>
        <v>Significantly Different</v>
      </c>
      <c r="G13">
        <f t="shared" si="1"/>
        <v>127.6</v>
      </c>
      <c r="H13">
        <f t="shared" si="2"/>
        <v>6</v>
      </c>
      <c r="I13" t="str">
        <f t="shared" si="3"/>
        <v>+/-</v>
      </c>
      <c r="J13" t="str">
        <f t="shared" si="4"/>
        <v>5.7</v>
      </c>
      <c r="K13" s="1">
        <f t="shared" si="5"/>
        <v>3.4650455927051671</v>
      </c>
      <c r="L13" s="1">
        <f t="shared" si="6"/>
        <v>-16.399999999999991</v>
      </c>
      <c r="M13" s="1">
        <f t="shared" si="7"/>
        <v>3.4671779286563398</v>
      </c>
      <c r="N13" s="1">
        <f t="shared" si="8"/>
        <v>-4.7300716425463634</v>
      </c>
      <c r="O13" t="s">
        <v>57</v>
      </c>
    </row>
    <row r="14" spans="1:16" x14ac:dyDescent="0.35">
      <c r="A14" s="12">
        <v>4</v>
      </c>
      <c r="B14" s="11" t="s">
        <v>62</v>
      </c>
      <c r="C14" s="10">
        <v>125.5</v>
      </c>
      <c r="D14" s="9" t="s">
        <v>239</v>
      </c>
      <c r="E14" s="8" t="str">
        <f t="shared" si="0"/>
        <v>Significantly Different</v>
      </c>
      <c r="G14">
        <f t="shared" si="1"/>
        <v>125.5</v>
      </c>
      <c r="H14">
        <f t="shared" si="2"/>
        <v>6</v>
      </c>
      <c r="I14" t="str">
        <f t="shared" si="3"/>
        <v>+/-</v>
      </c>
      <c r="J14" t="str">
        <f t="shared" si="4"/>
        <v>5.6</v>
      </c>
      <c r="K14" s="1">
        <f t="shared" si="5"/>
        <v>3.4042553191489358</v>
      </c>
      <c r="L14" s="1">
        <f t="shared" si="6"/>
        <v>-14.299999999999997</v>
      </c>
      <c r="M14" s="1">
        <f t="shared" si="7"/>
        <v>3.4064257084794889</v>
      </c>
      <c r="N14" s="1">
        <f t="shared" si="8"/>
        <v>-4.1979485900436746</v>
      </c>
      <c r="O14" t="s">
        <v>72</v>
      </c>
    </row>
    <row r="15" spans="1:16" x14ac:dyDescent="0.35">
      <c r="A15" s="12">
        <v>5</v>
      </c>
      <c r="B15" s="11" t="s">
        <v>69</v>
      </c>
      <c r="C15" s="10">
        <v>124.4</v>
      </c>
      <c r="D15" s="9" t="s">
        <v>238</v>
      </c>
      <c r="E15" s="8" t="str">
        <f t="shared" si="0"/>
        <v>Significantly Different</v>
      </c>
      <c r="G15">
        <f t="shared" si="1"/>
        <v>124.4</v>
      </c>
      <c r="H15">
        <f t="shared" si="2"/>
        <v>6</v>
      </c>
      <c r="I15" t="str">
        <f t="shared" si="3"/>
        <v>+/-</v>
      </c>
      <c r="J15" t="str">
        <f t="shared" si="4"/>
        <v>4.1</v>
      </c>
      <c r="K15" s="1">
        <f t="shared" si="5"/>
        <v>2.4924012158054709</v>
      </c>
      <c r="L15" s="1">
        <f t="shared" si="6"/>
        <v>-13.200000000000003</v>
      </c>
      <c r="M15" s="1">
        <f t="shared" si="7"/>
        <v>2.4953648330424061</v>
      </c>
      <c r="N15" s="1">
        <f t="shared" si="8"/>
        <v>-5.2898076566648813</v>
      </c>
      <c r="O15" t="s">
        <v>34</v>
      </c>
    </row>
    <row r="16" spans="1:16" x14ac:dyDescent="0.35">
      <c r="A16" s="12">
        <v>6</v>
      </c>
      <c r="B16" s="11" t="s">
        <v>28</v>
      </c>
      <c r="C16" s="10">
        <v>122.2</v>
      </c>
      <c r="D16" s="9" t="s">
        <v>159</v>
      </c>
      <c r="E16" s="8" t="str">
        <f t="shared" si="0"/>
        <v>Significantly Different</v>
      </c>
      <c r="G16">
        <f t="shared" si="1"/>
        <v>122.2</v>
      </c>
      <c r="H16">
        <f t="shared" si="2"/>
        <v>6</v>
      </c>
      <c r="I16" t="str">
        <f t="shared" si="3"/>
        <v>+/-</v>
      </c>
      <c r="J16" t="str">
        <f t="shared" si="4"/>
        <v>3.1</v>
      </c>
      <c r="K16" s="1">
        <f t="shared" si="5"/>
        <v>1.884498480243161</v>
      </c>
      <c r="L16" s="1">
        <f t="shared" si="6"/>
        <v>-11</v>
      </c>
      <c r="M16" s="1">
        <f t="shared" si="7"/>
        <v>1.8884163607305855</v>
      </c>
      <c r="N16" s="1">
        <f t="shared" si="8"/>
        <v>-5.8249866018658878</v>
      </c>
      <c r="O16" t="s">
        <v>73</v>
      </c>
    </row>
    <row r="17" spans="1:15" x14ac:dyDescent="0.35">
      <c r="A17" s="12">
        <v>7</v>
      </c>
      <c r="B17" s="11" t="s">
        <v>73</v>
      </c>
      <c r="C17" s="10">
        <v>121.1</v>
      </c>
      <c r="D17" s="9" t="s">
        <v>152</v>
      </c>
      <c r="E17" s="8" t="str">
        <f t="shared" si="0"/>
        <v>Significantly Different</v>
      </c>
      <c r="G17">
        <f t="shared" si="1"/>
        <v>121.1</v>
      </c>
      <c r="H17">
        <f t="shared" si="2"/>
        <v>6</v>
      </c>
      <c r="I17" t="str">
        <f t="shared" si="3"/>
        <v>+/-</v>
      </c>
      <c r="J17" t="str">
        <f t="shared" si="4"/>
        <v>1.7</v>
      </c>
      <c r="K17" s="1">
        <f t="shared" si="5"/>
        <v>1.0334346504559271</v>
      </c>
      <c r="L17" s="1">
        <f t="shared" si="6"/>
        <v>-9.8999999999999915</v>
      </c>
      <c r="M17" s="1">
        <f t="shared" si="7"/>
        <v>1.0405618704330513</v>
      </c>
      <c r="N17" s="1">
        <f t="shared" si="8"/>
        <v>-9.5140906862942245</v>
      </c>
      <c r="O17" t="s">
        <v>65</v>
      </c>
    </row>
    <row r="18" spans="1:15" x14ac:dyDescent="0.35">
      <c r="A18" s="12">
        <v>8</v>
      </c>
      <c r="B18" s="11" t="s">
        <v>66</v>
      </c>
      <c r="C18" s="10">
        <v>119.7</v>
      </c>
      <c r="D18" s="9" t="s">
        <v>160</v>
      </c>
      <c r="E18" s="8" t="str">
        <f t="shared" si="0"/>
        <v>Significantly Different</v>
      </c>
      <c r="G18">
        <f t="shared" si="1"/>
        <v>119.7</v>
      </c>
      <c r="H18">
        <f t="shared" si="2"/>
        <v>6</v>
      </c>
      <c r="I18" t="str">
        <f t="shared" si="3"/>
        <v>+/-</v>
      </c>
      <c r="J18" t="str">
        <f t="shared" si="4"/>
        <v>3.8</v>
      </c>
      <c r="K18" s="1">
        <f t="shared" si="5"/>
        <v>2.3100303951367778</v>
      </c>
      <c r="L18" s="1">
        <f t="shared" si="6"/>
        <v>-8.5</v>
      </c>
      <c r="M18" s="1">
        <f t="shared" si="7"/>
        <v>2.3132276705702668</v>
      </c>
      <c r="N18" s="1">
        <f t="shared" si="8"/>
        <v>-3.6745194206952156</v>
      </c>
      <c r="O18" t="s">
        <v>61</v>
      </c>
    </row>
    <row r="19" spans="1:15" x14ac:dyDescent="0.35">
      <c r="A19" s="12">
        <v>9</v>
      </c>
      <c r="B19" s="11" t="s">
        <v>32</v>
      </c>
      <c r="C19" s="10">
        <v>119.6</v>
      </c>
      <c r="D19" s="9" t="s">
        <v>142</v>
      </c>
      <c r="E19" s="8" t="str">
        <f t="shared" si="0"/>
        <v>Significantly Different</v>
      </c>
      <c r="G19">
        <f t="shared" si="1"/>
        <v>119.6</v>
      </c>
      <c r="H19">
        <f t="shared" si="2"/>
        <v>6</v>
      </c>
      <c r="I19" t="str">
        <f t="shared" si="3"/>
        <v>+/-</v>
      </c>
      <c r="J19" t="str">
        <f t="shared" si="4"/>
        <v>3.3</v>
      </c>
      <c r="K19" s="1">
        <f t="shared" si="5"/>
        <v>2.0060790273556228</v>
      </c>
      <c r="L19" s="1">
        <f t="shared" si="6"/>
        <v>-8.3999999999999915</v>
      </c>
      <c r="M19" s="1">
        <f t="shared" si="7"/>
        <v>2.009759909400187</v>
      </c>
      <c r="N19" s="1">
        <f t="shared" si="8"/>
        <v>-4.1796037231666006</v>
      </c>
      <c r="O19" t="s">
        <v>31</v>
      </c>
    </row>
    <row r="20" spans="1:15" x14ac:dyDescent="0.35">
      <c r="A20" s="12">
        <v>10</v>
      </c>
      <c r="B20" s="11" t="s">
        <v>81</v>
      </c>
      <c r="C20" s="10">
        <v>118.4</v>
      </c>
      <c r="D20" s="13" t="s">
        <v>157</v>
      </c>
      <c r="E20" s="8" t="str">
        <f t="shared" si="0"/>
        <v>Significantly Different</v>
      </c>
      <c r="G20">
        <f t="shared" si="1"/>
        <v>118.4</v>
      </c>
      <c r="H20">
        <f t="shared" si="2"/>
        <v>6</v>
      </c>
      <c r="I20" t="str">
        <f t="shared" si="3"/>
        <v>+/-</v>
      </c>
      <c r="J20" t="str">
        <f t="shared" si="4"/>
        <v>3.2</v>
      </c>
      <c r="K20" s="1">
        <f t="shared" si="5"/>
        <v>1.9452887537993921</v>
      </c>
      <c r="L20" s="1">
        <f t="shared" si="6"/>
        <v>-7.2000000000000028</v>
      </c>
      <c r="M20" s="1">
        <f t="shared" si="7"/>
        <v>1.9490844427819329</v>
      </c>
      <c r="N20" s="1">
        <f t="shared" si="8"/>
        <v>-3.6940421061097926</v>
      </c>
      <c r="O20" t="s">
        <v>53</v>
      </c>
    </row>
    <row r="21" spans="1:15" x14ac:dyDescent="0.35">
      <c r="A21" s="12">
        <v>11</v>
      </c>
      <c r="B21" s="11" t="s">
        <v>35</v>
      </c>
      <c r="C21" s="10">
        <v>118.3</v>
      </c>
      <c r="D21" s="9" t="s">
        <v>139</v>
      </c>
      <c r="E21" s="8" t="str">
        <f t="shared" si="0"/>
        <v>Significantly Different</v>
      </c>
      <c r="G21">
        <f t="shared" si="1"/>
        <v>118.3</v>
      </c>
      <c r="H21">
        <f t="shared" si="2"/>
        <v>6</v>
      </c>
      <c r="I21" t="str">
        <f t="shared" si="3"/>
        <v>+/-</v>
      </c>
      <c r="J21" t="str">
        <f t="shared" si="4"/>
        <v>1.5</v>
      </c>
      <c r="K21" s="1">
        <f t="shared" si="5"/>
        <v>0.91185410334346506</v>
      </c>
      <c r="L21" s="1">
        <f t="shared" si="6"/>
        <v>-7.0999999999999943</v>
      </c>
      <c r="M21" s="1">
        <f t="shared" si="7"/>
        <v>0.91992376598307335</v>
      </c>
      <c r="N21" s="1">
        <f t="shared" si="8"/>
        <v>-7.7180308440152148</v>
      </c>
      <c r="O21" t="s">
        <v>45</v>
      </c>
    </row>
    <row r="22" spans="1:15" x14ac:dyDescent="0.35">
      <c r="A22" s="12">
        <v>12</v>
      </c>
      <c r="B22" s="11" t="s">
        <v>77</v>
      </c>
      <c r="C22" s="10">
        <v>116.8</v>
      </c>
      <c r="D22" s="9" t="s">
        <v>171</v>
      </c>
      <c r="E22" s="8" t="str">
        <f t="shared" si="0"/>
        <v>Significantly Different</v>
      </c>
      <c r="G22">
        <f t="shared" si="1"/>
        <v>116.8</v>
      </c>
      <c r="H22">
        <f t="shared" si="2"/>
        <v>6</v>
      </c>
      <c r="I22" t="str">
        <f t="shared" si="3"/>
        <v>+/-</v>
      </c>
      <c r="J22" t="str">
        <f t="shared" si="4"/>
        <v>2.5</v>
      </c>
      <c r="K22" s="1">
        <f t="shared" si="5"/>
        <v>1.519756838905775</v>
      </c>
      <c r="L22" s="1">
        <f t="shared" si="6"/>
        <v>-5.5999999999999943</v>
      </c>
      <c r="M22" s="1">
        <f t="shared" si="7"/>
        <v>1.5246123044357995</v>
      </c>
      <c r="N22" s="1">
        <f t="shared" si="8"/>
        <v>-3.6730649383499099</v>
      </c>
      <c r="O22" t="s">
        <v>28</v>
      </c>
    </row>
    <row r="23" spans="1:15" x14ac:dyDescent="0.35">
      <c r="A23" s="12">
        <v>13</v>
      </c>
      <c r="B23" s="11" t="s">
        <v>58</v>
      </c>
      <c r="C23" s="10">
        <v>116.6</v>
      </c>
      <c r="D23" s="9" t="s">
        <v>136</v>
      </c>
      <c r="E23" s="8" t="str">
        <f t="shared" si="0"/>
        <v>Significantly Different</v>
      </c>
      <c r="G23">
        <f t="shared" si="1"/>
        <v>116.6</v>
      </c>
      <c r="H23">
        <f t="shared" si="2"/>
        <v>6</v>
      </c>
      <c r="I23" t="str">
        <f t="shared" si="3"/>
        <v>+/-</v>
      </c>
      <c r="J23" t="str">
        <f t="shared" si="4"/>
        <v>1.9</v>
      </c>
      <c r="K23" s="1">
        <f t="shared" si="5"/>
        <v>1.1550151975683889</v>
      </c>
      <c r="L23" s="1">
        <f t="shared" si="6"/>
        <v>-5.3999999999999915</v>
      </c>
      <c r="M23" s="1">
        <f t="shared" si="7"/>
        <v>1.1613965455649118</v>
      </c>
      <c r="N23" s="1">
        <f t="shared" si="8"/>
        <v>-4.6495747043688613</v>
      </c>
      <c r="O23" t="s">
        <v>81</v>
      </c>
    </row>
    <row r="24" spans="1:15" x14ac:dyDescent="0.35">
      <c r="A24" s="12">
        <v>14</v>
      </c>
      <c r="B24" s="11" t="s">
        <v>44</v>
      </c>
      <c r="C24" s="10">
        <v>116.5</v>
      </c>
      <c r="D24" s="9" t="s">
        <v>141</v>
      </c>
      <c r="E24" s="8" t="str">
        <f t="shared" si="0"/>
        <v>Significantly Different</v>
      </c>
      <c r="G24">
        <f t="shared" si="1"/>
        <v>116.5</v>
      </c>
      <c r="H24">
        <f t="shared" si="2"/>
        <v>6</v>
      </c>
      <c r="I24" t="str">
        <f t="shared" si="3"/>
        <v>+/-</v>
      </c>
      <c r="J24" t="str">
        <f t="shared" si="4"/>
        <v>2.3</v>
      </c>
      <c r="K24" s="1">
        <f t="shared" si="5"/>
        <v>1.3981762917933129</v>
      </c>
      <c r="L24" s="1">
        <f t="shared" si="6"/>
        <v>-5.2999999999999972</v>
      </c>
      <c r="M24" s="1">
        <f t="shared" si="7"/>
        <v>1.4034524474912091</v>
      </c>
      <c r="N24" s="1">
        <f t="shared" si="8"/>
        <v>-3.7764015513843727</v>
      </c>
      <c r="O24" t="s">
        <v>64</v>
      </c>
    </row>
    <row r="25" spans="1:15" x14ac:dyDescent="0.35">
      <c r="A25" s="12">
        <v>15</v>
      </c>
      <c r="B25" s="11" t="s">
        <v>79</v>
      </c>
      <c r="C25" s="10">
        <v>116.3</v>
      </c>
      <c r="D25" s="9" t="s">
        <v>154</v>
      </c>
      <c r="E25" s="8" t="str">
        <f t="shared" si="0"/>
        <v>Significantly Different</v>
      </c>
      <c r="G25">
        <f t="shared" si="1"/>
        <v>116.3</v>
      </c>
      <c r="H25">
        <f t="shared" si="2"/>
        <v>6</v>
      </c>
      <c r="I25" t="str">
        <f t="shared" si="3"/>
        <v>+/-</v>
      </c>
      <c r="J25" t="str">
        <f t="shared" si="4"/>
        <v>2.1</v>
      </c>
      <c r="K25" s="1">
        <f t="shared" si="5"/>
        <v>1.2765957446808511</v>
      </c>
      <c r="L25" s="1">
        <f t="shared" si="6"/>
        <v>-5.0999999999999943</v>
      </c>
      <c r="M25" s="1">
        <f t="shared" si="7"/>
        <v>1.2823722255154399</v>
      </c>
      <c r="N25" s="1">
        <f t="shared" si="8"/>
        <v>-3.9770044130128346</v>
      </c>
      <c r="O25" t="s">
        <v>80</v>
      </c>
    </row>
    <row r="26" spans="1:15" x14ac:dyDescent="0.35">
      <c r="A26" s="12">
        <v>16</v>
      </c>
      <c r="B26" s="11" t="s">
        <v>57</v>
      </c>
      <c r="C26" s="10">
        <v>115.5</v>
      </c>
      <c r="D26" s="9" t="s">
        <v>134</v>
      </c>
      <c r="E26" s="8" t="str">
        <f t="shared" si="0"/>
        <v>Significantly Different</v>
      </c>
      <c r="G26">
        <f t="shared" si="1"/>
        <v>115.5</v>
      </c>
      <c r="H26">
        <f t="shared" si="2"/>
        <v>6</v>
      </c>
      <c r="I26" t="str">
        <f t="shared" si="3"/>
        <v>+/-</v>
      </c>
      <c r="J26" t="str">
        <f t="shared" si="4"/>
        <v>1.3</v>
      </c>
      <c r="K26" s="1">
        <f t="shared" si="5"/>
        <v>0.79027355623100304</v>
      </c>
      <c r="L26" s="1">
        <f t="shared" si="6"/>
        <v>-4.2999999999999972</v>
      </c>
      <c r="M26" s="1">
        <f t="shared" si="7"/>
        <v>0.79957121203440151</v>
      </c>
      <c r="N26" s="1">
        <f t="shared" si="8"/>
        <v>-5.3778824641012584</v>
      </c>
      <c r="O26" t="s">
        <v>79</v>
      </c>
    </row>
    <row r="27" spans="1:15" x14ac:dyDescent="0.35">
      <c r="A27" s="12">
        <v>17</v>
      </c>
      <c r="B27" s="11" t="s">
        <v>29</v>
      </c>
      <c r="C27" s="10">
        <v>115.3</v>
      </c>
      <c r="D27" s="9" t="s">
        <v>139</v>
      </c>
      <c r="E27" s="8" t="str">
        <f t="shared" si="0"/>
        <v>Significantly Different</v>
      </c>
      <c r="G27">
        <f t="shared" si="1"/>
        <v>115.3</v>
      </c>
      <c r="H27">
        <f t="shared" si="2"/>
        <v>6</v>
      </c>
      <c r="I27" t="str">
        <f t="shared" si="3"/>
        <v>+/-</v>
      </c>
      <c r="J27" t="str">
        <f t="shared" si="4"/>
        <v>1.5</v>
      </c>
      <c r="K27" s="1">
        <f t="shared" si="5"/>
        <v>0.91185410334346506</v>
      </c>
      <c r="L27" s="1">
        <f t="shared" si="6"/>
        <v>-4.0999999999999943</v>
      </c>
      <c r="M27" s="1">
        <f t="shared" si="7"/>
        <v>0.91992376598307335</v>
      </c>
      <c r="N27" s="1">
        <f t="shared" si="8"/>
        <v>-4.4568910507693467</v>
      </c>
      <c r="O27" t="s">
        <v>77</v>
      </c>
    </row>
    <row r="28" spans="1:15" x14ac:dyDescent="0.35">
      <c r="A28" s="12">
        <v>18</v>
      </c>
      <c r="B28" s="11" t="s">
        <v>42</v>
      </c>
      <c r="C28" s="10">
        <v>115</v>
      </c>
      <c r="D28" s="9" t="s">
        <v>170</v>
      </c>
      <c r="E28" s="8" t="str">
        <f t="shared" si="0"/>
        <v>Significantly Different</v>
      </c>
      <c r="G28">
        <f t="shared" si="1"/>
        <v>115</v>
      </c>
      <c r="H28">
        <f t="shared" si="2"/>
        <v>6</v>
      </c>
      <c r="I28" t="str">
        <f t="shared" si="3"/>
        <v>+/-</v>
      </c>
      <c r="J28" t="str">
        <f t="shared" si="4"/>
        <v>2.2</v>
      </c>
      <c r="K28" s="1">
        <f t="shared" si="5"/>
        <v>1.3373860182370823</v>
      </c>
      <c r="L28" s="1">
        <f t="shared" si="6"/>
        <v>-3.7999999999999972</v>
      </c>
      <c r="M28" s="1">
        <f t="shared" si="7"/>
        <v>1.3429010355242872</v>
      </c>
      <c r="N28" s="1">
        <f t="shared" si="8"/>
        <v>-2.8296947425589143</v>
      </c>
      <c r="O28" t="s">
        <v>78</v>
      </c>
    </row>
    <row r="29" spans="1:15" x14ac:dyDescent="0.35">
      <c r="A29" s="12">
        <v>19</v>
      </c>
      <c r="B29" s="11" t="s">
        <v>68</v>
      </c>
      <c r="C29" s="10">
        <v>114.9</v>
      </c>
      <c r="D29" s="9" t="s">
        <v>145</v>
      </c>
      <c r="E29" s="8" t="str">
        <f t="shared" si="0"/>
        <v>Significantly Different</v>
      </c>
      <c r="G29">
        <f t="shared" si="1"/>
        <v>114.9</v>
      </c>
      <c r="H29">
        <f t="shared" si="2"/>
        <v>6</v>
      </c>
      <c r="I29" t="str">
        <f t="shared" si="3"/>
        <v>+/-</v>
      </c>
      <c r="J29" t="str">
        <f t="shared" si="4"/>
        <v>2.8</v>
      </c>
      <c r="K29" s="1">
        <f t="shared" si="5"/>
        <v>1.7021276595744679</v>
      </c>
      <c r="L29" s="1">
        <f t="shared" si="6"/>
        <v>-3.7000000000000028</v>
      </c>
      <c r="M29" s="1">
        <f t="shared" si="7"/>
        <v>1.7064642975827597</v>
      </c>
      <c r="N29" s="1">
        <f t="shared" si="8"/>
        <v>-2.168225848757062</v>
      </c>
      <c r="O29" t="s">
        <v>55</v>
      </c>
    </row>
    <row r="30" spans="1:15" x14ac:dyDescent="0.35">
      <c r="A30" s="12">
        <v>20</v>
      </c>
      <c r="B30" s="11" t="s">
        <v>78</v>
      </c>
      <c r="C30" s="10">
        <v>114.5</v>
      </c>
      <c r="D30" s="9" t="s">
        <v>150</v>
      </c>
      <c r="E30" s="8" t="str">
        <f t="shared" si="0"/>
        <v>Significantly Different</v>
      </c>
      <c r="G30">
        <f t="shared" si="1"/>
        <v>114.5</v>
      </c>
      <c r="H30">
        <f t="shared" si="2"/>
        <v>6</v>
      </c>
      <c r="I30" t="str">
        <f t="shared" si="3"/>
        <v>+/-</v>
      </c>
      <c r="J30" t="str">
        <f t="shared" si="4"/>
        <v>2.0</v>
      </c>
      <c r="K30" s="1">
        <f t="shared" si="5"/>
        <v>1.21580547112462</v>
      </c>
      <c r="L30" s="1">
        <f t="shared" si="6"/>
        <v>-3.2999999999999972</v>
      </c>
      <c r="M30" s="1">
        <f t="shared" si="7"/>
        <v>1.2218693764280717</v>
      </c>
      <c r="N30" s="1">
        <f t="shared" si="8"/>
        <v>-2.7007796935274611</v>
      </c>
      <c r="O30" t="s">
        <v>76</v>
      </c>
    </row>
    <row r="31" spans="1:15" x14ac:dyDescent="0.35">
      <c r="A31" s="12">
        <v>21</v>
      </c>
      <c r="B31" s="11" t="s">
        <v>56</v>
      </c>
      <c r="C31" s="10">
        <v>114.2</v>
      </c>
      <c r="D31" s="9" t="s">
        <v>150</v>
      </c>
      <c r="E31" s="8" t="str">
        <f t="shared" si="0"/>
        <v>Significantly Different</v>
      </c>
      <c r="G31">
        <f t="shared" si="1"/>
        <v>114.2</v>
      </c>
      <c r="H31">
        <f t="shared" si="2"/>
        <v>6</v>
      </c>
      <c r="I31" t="str">
        <f t="shared" si="3"/>
        <v>+/-</v>
      </c>
      <c r="J31" t="str">
        <f t="shared" si="4"/>
        <v>2.0</v>
      </c>
      <c r="K31" s="1">
        <f t="shared" si="5"/>
        <v>1.21580547112462</v>
      </c>
      <c r="L31" s="1">
        <f t="shared" si="6"/>
        <v>-3</v>
      </c>
      <c r="M31" s="1">
        <f t="shared" si="7"/>
        <v>1.2218693764280717</v>
      </c>
      <c r="N31" s="1">
        <f t="shared" si="8"/>
        <v>-2.4552542668431485</v>
      </c>
      <c r="O31" t="s">
        <v>41</v>
      </c>
    </row>
    <row r="32" spans="1:15" x14ac:dyDescent="0.35">
      <c r="A32" s="12">
        <v>22</v>
      </c>
      <c r="B32" s="11" t="s">
        <v>72</v>
      </c>
      <c r="C32" s="10">
        <v>114.1</v>
      </c>
      <c r="D32" s="9" t="s">
        <v>173</v>
      </c>
      <c r="E32" s="8" t="str">
        <f t="shared" si="0"/>
        <v>Not Significantly Different</v>
      </c>
      <c r="G32">
        <f t="shared" si="1"/>
        <v>114.1</v>
      </c>
      <c r="H32">
        <f t="shared" si="2"/>
        <v>6</v>
      </c>
      <c r="I32" t="str">
        <f t="shared" si="3"/>
        <v>+/-</v>
      </c>
      <c r="J32" t="str">
        <f t="shared" si="4"/>
        <v>2.9</v>
      </c>
      <c r="K32" s="1">
        <f t="shared" si="5"/>
        <v>1.762917933130699</v>
      </c>
      <c r="L32" s="1">
        <f t="shared" si="6"/>
        <v>-2.8999999999999915</v>
      </c>
      <c r="M32" s="1">
        <f t="shared" si="7"/>
        <v>1.7671053925530251</v>
      </c>
      <c r="N32" s="1">
        <f t="shared" si="8"/>
        <v>-1.6411018902558026</v>
      </c>
      <c r="O32" t="s">
        <v>70</v>
      </c>
    </row>
    <row r="33" spans="1:15" x14ac:dyDescent="0.35">
      <c r="A33" s="12">
        <v>23</v>
      </c>
      <c r="B33" s="11" t="s">
        <v>40</v>
      </c>
      <c r="C33" s="10">
        <v>113.8</v>
      </c>
      <c r="D33" s="9" t="s">
        <v>237</v>
      </c>
      <c r="E33" s="8" t="str">
        <f t="shared" si="0"/>
        <v>Not Significantly Different</v>
      </c>
      <c r="G33">
        <f t="shared" si="1"/>
        <v>113.8</v>
      </c>
      <c r="H33">
        <f t="shared" si="2"/>
        <v>6</v>
      </c>
      <c r="I33" t="str">
        <f t="shared" si="3"/>
        <v>+/-</v>
      </c>
      <c r="J33" t="str">
        <f t="shared" si="4"/>
        <v>3.7</v>
      </c>
      <c r="K33" s="1">
        <f t="shared" si="5"/>
        <v>2.2492401215805473</v>
      </c>
      <c r="L33" s="1">
        <f t="shared" si="6"/>
        <v>-2.5999999999999943</v>
      </c>
      <c r="M33" s="1">
        <f t="shared" si="7"/>
        <v>2.252523685550019</v>
      </c>
      <c r="N33" s="1">
        <f t="shared" si="8"/>
        <v>-1.154260892650782</v>
      </c>
      <c r="O33" t="s">
        <v>75</v>
      </c>
    </row>
    <row r="34" spans="1:15" x14ac:dyDescent="0.35">
      <c r="A34" s="12">
        <v>24</v>
      </c>
      <c r="B34" s="11" t="s">
        <v>34</v>
      </c>
      <c r="C34" s="10">
        <v>113.7</v>
      </c>
      <c r="D34" s="9" t="s">
        <v>30</v>
      </c>
      <c r="E34" s="8" t="str">
        <f t="shared" si="0"/>
        <v>Significantly Different</v>
      </c>
      <c r="G34">
        <f t="shared" si="1"/>
        <v>113.7</v>
      </c>
      <c r="H34">
        <f t="shared" si="2"/>
        <v>6</v>
      </c>
      <c r="I34" t="str">
        <f t="shared" si="3"/>
        <v>+/-</v>
      </c>
      <c r="J34" t="str">
        <f t="shared" si="4"/>
        <v>0.5</v>
      </c>
      <c r="K34" s="1">
        <f t="shared" si="5"/>
        <v>0.303951367781155</v>
      </c>
      <c r="L34" s="1">
        <f t="shared" si="6"/>
        <v>-2.5</v>
      </c>
      <c r="M34" s="1">
        <f t="shared" si="7"/>
        <v>0.32736564177109445</v>
      </c>
      <c r="N34" s="1">
        <f t="shared" si="8"/>
        <v>-7.636720782531258</v>
      </c>
      <c r="O34" t="s">
        <v>74</v>
      </c>
    </row>
    <row r="35" spans="1:15" x14ac:dyDescent="0.35">
      <c r="A35" s="12">
        <v>25</v>
      </c>
      <c r="B35" s="11" t="s">
        <v>74</v>
      </c>
      <c r="C35" s="10">
        <v>112.8</v>
      </c>
      <c r="D35" s="9" t="s">
        <v>139</v>
      </c>
      <c r="E35" s="8" t="str">
        <f t="shared" si="0"/>
        <v>Significantly Different</v>
      </c>
      <c r="G35">
        <f t="shared" si="1"/>
        <v>112.8</v>
      </c>
      <c r="H35">
        <f t="shared" si="2"/>
        <v>6</v>
      </c>
      <c r="I35" t="str">
        <f t="shared" si="3"/>
        <v>+/-</v>
      </c>
      <c r="J35" t="str">
        <f t="shared" si="4"/>
        <v>1.5</v>
      </c>
      <c r="K35" s="1">
        <f t="shared" si="5"/>
        <v>0.91185410334346506</v>
      </c>
      <c r="L35" s="1">
        <f t="shared" si="6"/>
        <v>-1.5999999999999943</v>
      </c>
      <c r="M35" s="1">
        <f t="shared" si="7"/>
        <v>0.91992376598307335</v>
      </c>
      <c r="N35" s="1">
        <f t="shared" si="8"/>
        <v>-1.7392745563977901</v>
      </c>
      <c r="O35" t="s">
        <v>51</v>
      </c>
    </row>
    <row r="36" spans="1:15" x14ac:dyDescent="0.35">
      <c r="A36" s="12">
        <v>26</v>
      </c>
      <c r="B36" s="11" t="s">
        <v>75</v>
      </c>
      <c r="C36" s="10">
        <v>112.6</v>
      </c>
      <c r="D36" s="9" t="s">
        <v>122</v>
      </c>
      <c r="E36" s="8" t="str">
        <f t="shared" si="0"/>
        <v>Significantly Different</v>
      </c>
      <c r="G36">
        <f t="shared" si="1"/>
        <v>112.6</v>
      </c>
      <c r="H36">
        <f t="shared" si="2"/>
        <v>6</v>
      </c>
      <c r="I36" t="str">
        <f t="shared" si="3"/>
        <v>+/-</v>
      </c>
      <c r="J36" t="str">
        <f t="shared" si="4"/>
        <v>1.0</v>
      </c>
      <c r="K36" s="1">
        <f t="shared" si="5"/>
        <v>0.60790273556231</v>
      </c>
      <c r="L36" s="1">
        <f t="shared" si="6"/>
        <v>-1.3999999999999915</v>
      </c>
      <c r="M36" s="1">
        <f t="shared" si="7"/>
        <v>0.61994158219973061</v>
      </c>
      <c r="N36" s="1">
        <f t="shared" si="8"/>
        <v>-2.2582772961161757</v>
      </c>
      <c r="O36" t="s">
        <v>71</v>
      </c>
    </row>
    <row r="37" spans="1:15" x14ac:dyDescent="0.35">
      <c r="A37" s="12">
        <v>27</v>
      </c>
      <c r="B37" s="11" t="s">
        <v>39</v>
      </c>
      <c r="C37" s="10">
        <v>112.4</v>
      </c>
      <c r="D37" s="9" t="s">
        <v>121</v>
      </c>
      <c r="E37" s="8" t="str">
        <f t="shared" si="0"/>
        <v>Significantly Different</v>
      </c>
      <c r="G37">
        <f t="shared" si="1"/>
        <v>112.4</v>
      </c>
      <c r="H37">
        <f t="shared" si="2"/>
        <v>6</v>
      </c>
      <c r="I37" t="str">
        <f t="shared" si="3"/>
        <v>+/-</v>
      </c>
      <c r="J37" t="str">
        <f t="shared" si="4"/>
        <v>0.8</v>
      </c>
      <c r="K37" s="1">
        <f t="shared" si="5"/>
        <v>0.48632218844984804</v>
      </c>
      <c r="L37" s="1">
        <f t="shared" si="6"/>
        <v>-1.2000000000000028</v>
      </c>
      <c r="M37" s="1">
        <f t="shared" si="7"/>
        <v>0.50128943776506518</v>
      </c>
      <c r="N37" s="1">
        <f t="shared" si="8"/>
        <v>-2.3938266191086117</v>
      </c>
      <c r="O37" t="s">
        <v>69</v>
      </c>
    </row>
    <row r="38" spans="1:15" x14ac:dyDescent="0.35">
      <c r="A38" s="12">
        <v>28</v>
      </c>
      <c r="B38" s="11" t="s">
        <v>36</v>
      </c>
      <c r="C38" s="10">
        <v>111.8</v>
      </c>
      <c r="D38" s="9" t="s">
        <v>157</v>
      </c>
      <c r="E38" s="8" t="str">
        <f t="shared" si="0"/>
        <v>Not Significantly Different</v>
      </c>
      <c r="G38">
        <f t="shared" si="1"/>
        <v>111.8</v>
      </c>
      <c r="H38">
        <f t="shared" si="2"/>
        <v>6</v>
      </c>
      <c r="I38" t="str">
        <f t="shared" si="3"/>
        <v>+/-</v>
      </c>
      <c r="J38" t="str">
        <f t="shared" si="4"/>
        <v>3.2</v>
      </c>
      <c r="K38" s="1">
        <f t="shared" si="5"/>
        <v>1.9452887537993921</v>
      </c>
      <c r="L38" s="1">
        <f t="shared" si="6"/>
        <v>-0.59999999999999432</v>
      </c>
      <c r="M38" s="1">
        <f t="shared" si="7"/>
        <v>1.9490844427819329</v>
      </c>
      <c r="N38" s="1">
        <f t="shared" si="8"/>
        <v>-0.30783684217581297</v>
      </c>
      <c r="O38" t="s">
        <v>68</v>
      </c>
    </row>
    <row r="39" spans="1:15" x14ac:dyDescent="0.35">
      <c r="A39" s="12">
        <v>29</v>
      </c>
      <c r="B39" s="11" t="s">
        <v>80</v>
      </c>
      <c r="C39" s="10">
        <v>111.7</v>
      </c>
      <c r="D39" s="9" t="s">
        <v>139</v>
      </c>
      <c r="E39" s="8" t="str">
        <f t="shared" si="0"/>
        <v>Not Significantly Different</v>
      </c>
      <c r="G39">
        <f t="shared" si="1"/>
        <v>111.7</v>
      </c>
      <c r="H39">
        <f t="shared" si="2"/>
        <v>6</v>
      </c>
      <c r="I39" t="str">
        <f t="shared" si="3"/>
        <v>+/-</v>
      </c>
      <c r="J39" t="str">
        <f t="shared" si="4"/>
        <v>1.5</v>
      </c>
      <c r="K39" s="1">
        <f t="shared" si="5"/>
        <v>0.91185410334346506</v>
      </c>
      <c r="L39" s="1">
        <f t="shared" si="6"/>
        <v>-0.5</v>
      </c>
      <c r="M39" s="1">
        <f t="shared" si="7"/>
        <v>0.91992376598307335</v>
      </c>
      <c r="N39" s="1">
        <f t="shared" si="8"/>
        <v>-0.54352329887431128</v>
      </c>
      <c r="O39" t="s">
        <v>44</v>
      </c>
    </row>
    <row r="40" spans="1:15" x14ac:dyDescent="0.35">
      <c r="A40" s="12">
        <v>29</v>
      </c>
      <c r="B40" s="11" t="s">
        <v>76</v>
      </c>
      <c r="C40" s="10">
        <v>111.7</v>
      </c>
      <c r="D40" s="9" t="s">
        <v>159</v>
      </c>
      <c r="E40" s="8" t="str">
        <f t="shared" si="0"/>
        <v>Not Significantly Different</v>
      </c>
      <c r="G40">
        <f t="shared" si="1"/>
        <v>111.7</v>
      </c>
      <c r="H40">
        <f t="shared" si="2"/>
        <v>6</v>
      </c>
      <c r="I40" t="str">
        <f t="shared" si="3"/>
        <v>+/-</v>
      </c>
      <c r="J40" t="str">
        <f t="shared" si="4"/>
        <v>3.1</v>
      </c>
      <c r="K40" s="1">
        <f t="shared" si="5"/>
        <v>1.884498480243161</v>
      </c>
      <c r="L40" s="1">
        <f t="shared" si="6"/>
        <v>-0.5</v>
      </c>
      <c r="M40" s="1">
        <f t="shared" si="7"/>
        <v>1.8884163607305855</v>
      </c>
      <c r="N40" s="1">
        <f t="shared" si="8"/>
        <v>-0.26477211826663127</v>
      </c>
      <c r="O40" t="s">
        <v>66</v>
      </c>
    </row>
    <row r="41" spans="1:15" x14ac:dyDescent="0.35">
      <c r="A41" s="12">
        <v>31</v>
      </c>
      <c r="B41" s="11" t="s">
        <v>37</v>
      </c>
      <c r="C41" s="10">
        <v>111.6</v>
      </c>
      <c r="D41" s="9" t="s">
        <v>139</v>
      </c>
      <c r="E41" s="8" t="str">
        <f t="shared" si="0"/>
        <v>Not Significantly Different</v>
      </c>
      <c r="G41">
        <f t="shared" si="1"/>
        <v>111.6</v>
      </c>
      <c r="H41">
        <f t="shared" si="2"/>
        <v>6</v>
      </c>
      <c r="I41" t="str">
        <f t="shared" si="3"/>
        <v>+/-</v>
      </c>
      <c r="J41" t="str">
        <f t="shared" si="4"/>
        <v>1.5</v>
      </c>
      <c r="K41" s="1">
        <f t="shared" si="5"/>
        <v>0.91185410334346506</v>
      </c>
      <c r="L41" s="1">
        <f t="shared" si="6"/>
        <v>-0.39999999999999147</v>
      </c>
      <c r="M41" s="1">
        <f t="shared" si="7"/>
        <v>0.91992376598307335</v>
      </c>
      <c r="N41" s="1">
        <f t="shared" si="8"/>
        <v>-0.4348186390994398</v>
      </c>
      <c r="O41" t="s">
        <v>47</v>
      </c>
    </row>
    <row r="42" spans="1:15" x14ac:dyDescent="0.35">
      <c r="A42" s="12">
        <v>32</v>
      </c>
      <c r="B42" s="11" t="s">
        <v>60</v>
      </c>
      <c r="C42" s="10">
        <v>110.9</v>
      </c>
      <c r="D42" s="9" t="s">
        <v>129</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110.9</v>
      </c>
      <c r="H42">
        <f t="shared" ref="H42:H62" si="11">LEN(TRIM(D42))</f>
        <v>6</v>
      </c>
      <c r="I42" t="str">
        <f t="shared" ref="I42:I73" si="12">IF(H42&gt;=3,MID(TRIM(D42),1,3),"NO")</f>
        <v>+/-</v>
      </c>
      <c r="J42" t="str">
        <f t="shared" ref="J42:J73" si="13">IF(TRIM(I42)="+/-",MID(TRIM(D42),4,H42-3),D42)</f>
        <v>1.1</v>
      </c>
      <c r="K42" s="1">
        <f t="shared" ref="K42:K73" si="14">IF(TRIM(J42)="*****",0,IF(ISERROR(VALUE(J42)),"NA",VALUE(J42/$I$4)))</f>
        <v>0.66869300911854113</v>
      </c>
      <c r="L42" s="1">
        <f t="shared" ref="L42:L62" si="15">IF(AND(ISNUMBER(G42),ISNUMBER($I$6)),$I$6-G42,"N/A")</f>
        <v>0.29999999999999716</v>
      </c>
      <c r="M42" s="1">
        <f t="shared" ref="M42:M62" si="16">IF(AND(ISNUMBER(K42),ISNUMBER($I$7)),SQRT(K42^2+($I$7)^2),"N/A")</f>
        <v>0.67965592021270205</v>
      </c>
      <c r="N42" s="1">
        <f t="shared" ref="N42:N73" si="17">IF(AND(ISNUMBER(L42),ISNUMBER(M42),M42&lt;&gt;0),L42/M42,"NA")</f>
        <v>0.4413998187584543</v>
      </c>
      <c r="O42" t="s">
        <v>36</v>
      </c>
    </row>
    <row r="43" spans="1:15" x14ac:dyDescent="0.35">
      <c r="A43" s="12">
        <v>33</v>
      </c>
      <c r="B43" s="11" t="s">
        <v>53</v>
      </c>
      <c r="C43" s="10">
        <v>110.6</v>
      </c>
      <c r="D43" s="9" t="s">
        <v>121</v>
      </c>
      <c r="E43" s="8" t="str">
        <f t="shared" si="9"/>
        <v>Not Significantly Different</v>
      </c>
      <c r="G43">
        <f t="shared" si="10"/>
        <v>110.6</v>
      </c>
      <c r="H43">
        <f t="shared" si="11"/>
        <v>6</v>
      </c>
      <c r="I43" t="str">
        <f t="shared" si="12"/>
        <v>+/-</v>
      </c>
      <c r="J43" t="str">
        <f t="shared" si="13"/>
        <v>0.8</v>
      </c>
      <c r="K43" s="1">
        <f t="shared" si="14"/>
        <v>0.48632218844984804</v>
      </c>
      <c r="L43" s="1">
        <f t="shared" si="15"/>
        <v>0.60000000000000853</v>
      </c>
      <c r="M43" s="1">
        <f t="shared" si="16"/>
        <v>0.50128943776506518</v>
      </c>
      <c r="N43" s="1">
        <f t="shared" si="17"/>
        <v>1.1969133095543201</v>
      </c>
      <c r="O43" t="s">
        <v>49</v>
      </c>
    </row>
    <row r="44" spans="1:15" x14ac:dyDescent="0.35">
      <c r="A44" s="12">
        <v>33</v>
      </c>
      <c r="B44" s="11" t="s">
        <v>71</v>
      </c>
      <c r="C44" s="10">
        <v>110.6</v>
      </c>
      <c r="D44" s="9" t="s">
        <v>139</v>
      </c>
      <c r="E44" s="8" t="str">
        <f t="shared" si="9"/>
        <v>Not Significantly Different</v>
      </c>
      <c r="G44">
        <f t="shared" si="10"/>
        <v>110.6</v>
      </c>
      <c r="H44">
        <f t="shared" si="11"/>
        <v>6</v>
      </c>
      <c r="I44" t="str">
        <f t="shared" si="12"/>
        <v>+/-</v>
      </c>
      <c r="J44" t="str">
        <f t="shared" si="13"/>
        <v>1.5</v>
      </c>
      <c r="K44" s="1">
        <f t="shared" si="14"/>
        <v>0.91185410334346506</v>
      </c>
      <c r="L44" s="1">
        <f t="shared" si="15"/>
        <v>0.60000000000000853</v>
      </c>
      <c r="M44" s="1">
        <f t="shared" si="16"/>
        <v>0.91992376598307335</v>
      </c>
      <c r="N44" s="1">
        <f t="shared" si="17"/>
        <v>0.65222795864918282</v>
      </c>
      <c r="O44" t="s">
        <v>63</v>
      </c>
    </row>
    <row r="45" spans="1:15" x14ac:dyDescent="0.35">
      <c r="A45" s="12">
        <v>35</v>
      </c>
      <c r="B45" s="11" t="s">
        <v>47</v>
      </c>
      <c r="C45" s="10">
        <v>110.3</v>
      </c>
      <c r="D45" s="9" t="s">
        <v>129</v>
      </c>
      <c r="E45" s="8" t="str">
        <f t="shared" si="9"/>
        <v>Not Significantly Different</v>
      </c>
      <c r="G45">
        <f t="shared" si="10"/>
        <v>110.3</v>
      </c>
      <c r="H45">
        <f t="shared" si="11"/>
        <v>6</v>
      </c>
      <c r="I45" t="str">
        <f t="shared" si="12"/>
        <v>+/-</v>
      </c>
      <c r="J45" t="str">
        <f t="shared" si="13"/>
        <v>1.1</v>
      </c>
      <c r="K45" s="1">
        <f t="shared" si="14"/>
        <v>0.66869300911854113</v>
      </c>
      <c r="L45" s="1">
        <f t="shared" si="15"/>
        <v>0.90000000000000568</v>
      </c>
      <c r="M45" s="1">
        <f t="shared" si="16"/>
        <v>0.67965592021270205</v>
      </c>
      <c r="N45" s="1">
        <f t="shared" si="17"/>
        <v>1.3241994562753838</v>
      </c>
      <c r="O45" t="s">
        <v>62</v>
      </c>
    </row>
    <row r="46" spans="1:15" x14ac:dyDescent="0.35">
      <c r="A46" s="12">
        <v>36</v>
      </c>
      <c r="B46" s="11" t="s">
        <v>64</v>
      </c>
      <c r="C46" s="10">
        <v>110</v>
      </c>
      <c r="D46" s="9" t="s">
        <v>118</v>
      </c>
      <c r="E46" s="8" t="str">
        <f t="shared" si="9"/>
        <v>Significantly Different</v>
      </c>
      <c r="G46">
        <f t="shared" si="10"/>
        <v>110</v>
      </c>
      <c r="H46">
        <f t="shared" si="11"/>
        <v>6</v>
      </c>
      <c r="I46" t="str">
        <f t="shared" si="12"/>
        <v>+/-</v>
      </c>
      <c r="J46" t="str">
        <f t="shared" si="13"/>
        <v>0.9</v>
      </c>
      <c r="K46" s="1">
        <f t="shared" si="14"/>
        <v>0.54711246200607899</v>
      </c>
      <c r="L46" s="1">
        <f t="shared" si="15"/>
        <v>1.2000000000000028</v>
      </c>
      <c r="M46" s="1">
        <f t="shared" si="16"/>
        <v>0.5604586296226679</v>
      </c>
      <c r="N46" s="1">
        <f t="shared" si="17"/>
        <v>2.1411036186701415</v>
      </c>
      <c r="O46" t="s">
        <v>60</v>
      </c>
    </row>
    <row r="47" spans="1:15" x14ac:dyDescent="0.35">
      <c r="A47" s="12">
        <v>37</v>
      </c>
      <c r="B47" s="11" t="s">
        <v>54</v>
      </c>
      <c r="C47" s="10">
        <v>109.7</v>
      </c>
      <c r="D47" s="9" t="s">
        <v>121</v>
      </c>
      <c r="E47" s="8" t="str">
        <f t="shared" si="9"/>
        <v>Significantly Different</v>
      </c>
      <c r="G47">
        <f t="shared" si="10"/>
        <v>109.7</v>
      </c>
      <c r="H47">
        <f t="shared" si="11"/>
        <v>6</v>
      </c>
      <c r="I47" t="str">
        <f t="shared" si="12"/>
        <v>+/-</v>
      </c>
      <c r="J47" t="str">
        <f t="shared" si="13"/>
        <v>0.8</v>
      </c>
      <c r="K47" s="1">
        <f t="shared" si="14"/>
        <v>0.48632218844984804</v>
      </c>
      <c r="L47" s="1">
        <f t="shared" si="15"/>
        <v>1.5</v>
      </c>
      <c r="M47" s="1">
        <f t="shared" si="16"/>
        <v>0.50128943776506518</v>
      </c>
      <c r="N47" s="1">
        <f t="shared" si="17"/>
        <v>2.9922832738857577</v>
      </c>
      <c r="O47" t="s">
        <v>58</v>
      </c>
    </row>
    <row r="48" spans="1:15" x14ac:dyDescent="0.35">
      <c r="A48" s="12">
        <v>38</v>
      </c>
      <c r="B48" s="11" t="s">
        <v>46</v>
      </c>
      <c r="C48" s="10">
        <v>107.8</v>
      </c>
      <c r="D48" s="9" t="s">
        <v>136</v>
      </c>
      <c r="E48" s="8" t="str">
        <f t="shared" si="9"/>
        <v>Significantly Different</v>
      </c>
      <c r="G48">
        <f t="shared" si="10"/>
        <v>107.8</v>
      </c>
      <c r="H48">
        <f t="shared" si="11"/>
        <v>6</v>
      </c>
      <c r="I48" t="str">
        <f t="shared" si="12"/>
        <v>+/-</v>
      </c>
      <c r="J48" t="str">
        <f t="shared" si="13"/>
        <v>1.9</v>
      </c>
      <c r="K48" s="1">
        <f t="shared" si="14"/>
        <v>1.1550151975683889</v>
      </c>
      <c r="L48" s="1">
        <f t="shared" si="15"/>
        <v>3.4000000000000057</v>
      </c>
      <c r="M48" s="1">
        <f t="shared" si="16"/>
        <v>1.1613965455649118</v>
      </c>
      <c r="N48" s="1">
        <f t="shared" si="17"/>
        <v>2.9275099990470705</v>
      </c>
      <c r="O48" t="s">
        <v>56</v>
      </c>
    </row>
    <row r="49" spans="1:15" x14ac:dyDescent="0.35">
      <c r="A49" s="12">
        <v>39</v>
      </c>
      <c r="B49" s="11" t="s">
        <v>63</v>
      </c>
      <c r="C49" s="10">
        <v>106.9</v>
      </c>
      <c r="D49" s="9" t="s">
        <v>133</v>
      </c>
      <c r="E49" s="8" t="str">
        <f t="shared" si="9"/>
        <v>Significantly Different</v>
      </c>
      <c r="G49">
        <f t="shared" si="10"/>
        <v>106.9</v>
      </c>
      <c r="H49">
        <f t="shared" si="11"/>
        <v>6</v>
      </c>
      <c r="I49" t="str">
        <f t="shared" si="12"/>
        <v>+/-</v>
      </c>
      <c r="J49" t="str">
        <f t="shared" si="13"/>
        <v>1.4</v>
      </c>
      <c r="K49" s="1">
        <f t="shared" si="14"/>
        <v>0.85106382978723394</v>
      </c>
      <c r="L49" s="1">
        <f t="shared" si="15"/>
        <v>4.2999999999999972</v>
      </c>
      <c r="M49" s="1">
        <f t="shared" si="16"/>
        <v>0.8597042932359239</v>
      </c>
      <c r="N49" s="1">
        <f t="shared" si="17"/>
        <v>5.0017198167230417</v>
      </c>
      <c r="O49" t="s">
        <v>54</v>
      </c>
    </row>
    <row r="50" spans="1:15" x14ac:dyDescent="0.35">
      <c r="A50" s="12">
        <v>39</v>
      </c>
      <c r="B50" s="11" t="s">
        <v>50</v>
      </c>
      <c r="C50" s="10">
        <v>106.9</v>
      </c>
      <c r="D50" s="9" t="s">
        <v>150</v>
      </c>
      <c r="E50" s="8" t="str">
        <f t="shared" si="9"/>
        <v>Significantly Different</v>
      </c>
      <c r="G50">
        <f t="shared" si="10"/>
        <v>106.9</v>
      </c>
      <c r="H50">
        <f t="shared" si="11"/>
        <v>6</v>
      </c>
      <c r="I50" t="str">
        <f t="shared" si="12"/>
        <v>+/-</v>
      </c>
      <c r="J50" t="str">
        <f t="shared" si="13"/>
        <v>2.0</v>
      </c>
      <c r="K50" s="1">
        <f t="shared" si="14"/>
        <v>1.21580547112462</v>
      </c>
      <c r="L50" s="1">
        <f t="shared" si="15"/>
        <v>4.2999999999999972</v>
      </c>
      <c r="M50" s="1">
        <f t="shared" si="16"/>
        <v>1.2218693764280717</v>
      </c>
      <c r="N50" s="1">
        <f t="shared" si="17"/>
        <v>3.5191977824751768</v>
      </c>
      <c r="O50" t="s">
        <v>52</v>
      </c>
    </row>
    <row r="51" spans="1:15" x14ac:dyDescent="0.35">
      <c r="A51" s="12">
        <v>41</v>
      </c>
      <c r="B51" s="11" t="s">
        <v>65</v>
      </c>
      <c r="C51" s="10">
        <v>106.7</v>
      </c>
      <c r="D51" s="9" t="s">
        <v>139</v>
      </c>
      <c r="E51" s="8" t="str">
        <f t="shared" si="9"/>
        <v>Significantly Different</v>
      </c>
      <c r="G51">
        <f t="shared" si="10"/>
        <v>106.7</v>
      </c>
      <c r="H51">
        <f t="shared" si="11"/>
        <v>6</v>
      </c>
      <c r="I51" t="str">
        <f t="shared" si="12"/>
        <v>+/-</v>
      </c>
      <c r="J51" t="str">
        <f t="shared" si="13"/>
        <v>1.5</v>
      </c>
      <c r="K51" s="1">
        <f t="shared" si="14"/>
        <v>0.91185410334346506</v>
      </c>
      <c r="L51" s="1">
        <f t="shared" si="15"/>
        <v>4.5</v>
      </c>
      <c r="M51" s="1">
        <f t="shared" si="16"/>
        <v>0.91992376598307335</v>
      </c>
      <c r="N51" s="1">
        <f t="shared" si="17"/>
        <v>4.8917096898688017</v>
      </c>
      <c r="O51" t="s">
        <v>50</v>
      </c>
    </row>
    <row r="52" spans="1:15" x14ac:dyDescent="0.35">
      <c r="A52" s="12">
        <v>41</v>
      </c>
      <c r="B52" s="11" t="s">
        <v>55</v>
      </c>
      <c r="C52" s="10">
        <v>106.7</v>
      </c>
      <c r="D52" s="9" t="s">
        <v>154</v>
      </c>
      <c r="E52" s="8" t="str">
        <f t="shared" si="9"/>
        <v>Significantly Different</v>
      </c>
      <c r="G52">
        <f t="shared" si="10"/>
        <v>106.7</v>
      </c>
      <c r="H52">
        <f t="shared" si="11"/>
        <v>6</v>
      </c>
      <c r="I52" t="str">
        <f t="shared" si="12"/>
        <v>+/-</v>
      </c>
      <c r="J52" t="str">
        <f t="shared" si="13"/>
        <v>2.1</v>
      </c>
      <c r="K52" s="1">
        <f t="shared" si="14"/>
        <v>1.2765957446808511</v>
      </c>
      <c r="L52" s="1">
        <f t="shared" si="15"/>
        <v>4.5</v>
      </c>
      <c r="M52" s="1">
        <f t="shared" si="16"/>
        <v>1.2823722255154399</v>
      </c>
      <c r="N52" s="1">
        <f t="shared" si="17"/>
        <v>3.5091215408936813</v>
      </c>
      <c r="O52" t="s">
        <v>48</v>
      </c>
    </row>
    <row r="53" spans="1:15" x14ac:dyDescent="0.35">
      <c r="A53" s="12">
        <v>43</v>
      </c>
      <c r="B53" s="11" t="s">
        <v>52</v>
      </c>
      <c r="C53" s="10">
        <v>106.6</v>
      </c>
      <c r="D53" s="9" t="s">
        <v>142</v>
      </c>
      <c r="E53" s="8" t="str">
        <f t="shared" si="9"/>
        <v>Significantly Different</v>
      </c>
      <c r="G53">
        <f t="shared" si="10"/>
        <v>106.6</v>
      </c>
      <c r="H53">
        <f t="shared" si="11"/>
        <v>6</v>
      </c>
      <c r="I53" t="str">
        <f t="shared" si="12"/>
        <v>+/-</v>
      </c>
      <c r="J53" t="str">
        <f t="shared" si="13"/>
        <v>3.3</v>
      </c>
      <c r="K53" s="1">
        <f t="shared" si="14"/>
        <v>2.0060790273556228</v>
      </c>
      <c r="L53" s="1">
        <f t="shared" si="15"/>
        <v>4.6000000000000085</v>
      </c>
      <c r="M53" s="1">
        <f t="shared" si="16"/>
        <v>2.009759909400187</v>
      </c>
      <c r="N53" s="1">
        <f t="shared" si="17"/>
        <v>2.288830610305526</v>
      </c>
      <c r="O53" t="s">
        <v>46</v>
      </c>
    </row>
    <row r="54" spans="1:15" x14ac:dyDescent="0.35">
      <c r="A54" s="12">
        <v>44</v>
      </c>
      <c r="B54" s="11" t="s">
        <v>49</v>
      </c>
      <c r="C54" s="10">
        <v>105.4</v>
      </c>
      <c r="D54" s="9" t="s">
        <v>109</v>
      </c>
      <c r="E54" s="8" t="str">
        <f t="shared" si="9"/>
        <v>Significantly Different</v>
      </c>
      <c r="G54">
        <f t="shared" si="10"/>
        <v>105.4</v>
      </c>
      <c r="H54">
        <f t="shared" si="11"/>
        <v>6</v>
      </c>
      <c r="I54" t="str">
        <f t="shared" si="12"/>
        <v>+/-</v>
      </c>
      <c r="J54" t="str">
        <f t="shared" si="13"/>
        <v>0.6</v>
      </c>
      <c r="K54" s="1">
        <f t="shared" si="14"/>
        <v>0.36474164133738601</v>
      </c>
      <c r="L54" s="1">
        <f t="shared" si="15"/>
        <v>5.7999999999999972</v>
      </c>
      <c r="M54" s="1">
        <f t="shared" si="16"/>
        <v>0.38447144804478778</v>
      </c>
      <c r="N54" s="1">
        <f t="shared" si="17"/>
        <v>15.085645577833246</v>
      </c>
      <c r="O54" t="s">
        <v>39</v>
      </c>
    </row>
    <row r="55" spans="1:15" x14ac:dyDescent="0.35">
      <c r="A55" s="12">
        <v>45</v>
      </c>
      <c r="B55" s="11" t="s">
        <v>45</v>
      </c>
      <c r="C55" s="10">
        <v>104.9</v>
      </c>
      <c r="D55" s="9" t="s">
        <v>133</v>
      </c>
      <c r="E55" s="8" t="str">
        <f t="shared" si="9"/>
        <v>Significantly Different</v>
      </c>
      <c r="G55">
        <f t="shared" si="10"/>
        <v>104.9</v>
      </c>
      <c r="H55">
        <f t="shared" si="11"/>
        <v>6</v>
      </c>
      <c r="I55" t="str">
        <f t="shared" si="12"/>
        <v>+/-</v>
      </c>
      <c r="J55" t="str">
        <f t="shared" si="13"/>
        <v>1.4</v>
      </c>
      <c r="K55" s="1">
        <f t="shared" si="14"/>
        <v>0.85106382978723394</v>
      </c>
      <c r="L55" s="1">
        <f t="shared" si="15"/>
        <v>6.2999999999999972</v>
      </c>
      <c r="M55" s="1">
        <f t="shared" si="16"/>
        <v>0.8597042932359239</v>
      </c>
      <c r="N55" s="1">
        <f t="shared" si="17"/>
        <v>7.3281011268267831</v>
      </c>
      <c r="O55" t="s">
        <v>42</v>
      </c>
    </row>
    <row r="56" spans="1:15" x14ac:dyDescent="0.35">
      <c r="A56" s="12">
        <v>45</v>
      </c>
      <c r="B56" s="11" t="s">
        <v>41</v>
      </c>
      <c r="C56" s="10">
        <v>104.9</v>
      </c>
      <c r="D56" s="9" t="s">
        <v>152</v>
      </c>
      <c r="E56" s="8" t="str">
        <f t="shared" si="9"/>
        <v>Significantly Different</v>
      </c>
      <c r="G56">
        <f t="shared" si="10"/>
        <v>104.9</v>
      </c>
      <c r="H56">
        <f t="shared" si="11"/>
        <v>6</v>
      </c>
      <c r="I56" t="str">
        <f t="shared" si="12"/>
        <v>+/-</v>
      </c>
      <c r="J56" t="str">
        <f t="shared" si="13"/>
        <v>1.7</v>
      </c>
      <c r="K56" s="1">
        <f t="shared" si="14"/>
        <v>1.0334346504559271</v>
      </c>
      <c r="L56" s="1">
        <f t="shared" si="15"/>
        <v>6.2999999999999972</v>
      </c>
      <c r="M56" s="1">
        <f t="shared" si="16"/>
        <v>1.0405618704330513</v>
      </c>
      <c r="N56" s="1">
        <f t="shared" si="17"/>
        <v>6.0544213458236005</v>
      </c>
      <c r="O56" t="s">
        <v>40</v>
      </c>
    </row>
    <row r="57" spans="1:15" x14ac:dyDescent="0.35">
      <c r="A57" s="12">
        <v>47</v>
      </c>
      <c r="B57" s="11" t="s">
        <v>70</v>
      </c>
      <c r="C57" s="10">
        <v>104.6</v>
      </c>
      <c r="D57" s="9" t="s">
        <v>129</v>
      </c>
      <c r="E57" s="8" t="str">
        <f t="shared" si="9"/>
        <v>Significantly Different</v>
      </c>
      <c r="G57">
        <f t="shared" si="10"/>
        <v>104.6</v>
      </c>
      <c r="H57">
        <f t="shared" si="11"/>
        <v>6</v>
      </c>
      <c r="I57" t="str">
        <f t="shared" si="12"/>
        <v>+/-</v>
      </c>
      <c r="J57" t="str">
        <f t="shared" si="13"/>
        <v>1.1</v>
      </c>
      <c r="K57" s="1">
        <f t="shared" si="14"/>
        <v>0.66869300911854113</v>
      </c>
      <c r="L57" s="1">
        <f t="shared" si="15"/>
        <v>6.6000000000000085</v>
      </c>
      <c r="M57" s="1">
        <f t="shared" si="16"/>
        <v>0.67965592021270205</v>
      </c>
      <c r="N57" s="1">
        <f t="shared" si="17"/>
        <v>9.7107960126860995</v>
      </c>
      <c r="O57" t="s">
        <v>37</v>
      </c>
    </row>
    <row r="58" spans="1:15" x14ac:dyDescent="0.35">
      <c r="A58" s="12">
        <v>48</v>
      </c>
      <c r="B58" s="11" t="s">
        <v>61</v>
      </c>
      <c r="C58" s="10">
        <v>103.5</v>
      </c>
      <c r="D58" s="9" t="s">
        <v>168</v>
      </c>
      <c r="E58" s="8" t="str">
        <f t="shared" si="9"/>
        <v>Significantly Different</v>
      </c>
      <c r="G58">
        <f t="shared" si="10"/>
        <v>103.5</v>
      </c>
      <c r="H58">
        <f t="shared" si="11"/>
        <v>6</v>
      </c>
      <c r="I58" t="str">
        <f t="shared" si="12"/>
        <v>+/-</v>
      </c>
      <c r="J58" t="str">
        <f t="shared" si="13"/>
        <v>3.6</v>
      </c>
      <c r="K58" s="1">
        <f t="shared" si="14"/>
        <v>2.188449848024316</v>
      </c>
      <c r="L58" s="1">
        <f t="shared" si="15"/>
        <v>7.7000000000000028</v>
      </c>
      <c r="M58" s="1">
        <f t="shared" si="16"/>
        <v>2.1918244835647349</v>
      </c>
      <c r="N58" s="1">
        <f t="shared" si="17"/>
        <v>3.5130550177434339</v>
      </c>
      <c r="O58" t="s">
        <v>35</v>
      </c>
    </row>
    <row r="59" spans="1:15" x14ac:dyDescent="0.35">
      <c r="A59" s="12">
        <v>49</v>
      </c>
      <c r="B59" s="11" t="s">
        <v>67</v>
      </c>
      <c r="C59" s="10">
        <v>103.4</v>
      </c>
      <c r="D59" s="9" t="s">
        <v>155</v>
      </c>
      <c r="E59" s="8" t="str">
        <f t="shared" si="9"/>
        <v>Significantly Different</v>
      </c>
      <c r="G59">
        <f t="shared" si="10"/>
        <v>103.4</v>
      </c>
      <c r="H59">
        <f t="shared" si="11"/>
        <v>6</v>
      </c>
      <c r="I59" t="str">
        <f t="shared" si="12"/>
        <v>+/-</v>
      </c>
      <c r="J59" t="str">
        <f t="shared" si="13"/>
        <v>1.8</v>
      </c>
      <c r="K59" s="1">
        <f t="shared" si="14"/>
        <v>1.094224924012158</v>
      </c>
      <c r="L59" s="1">
        <f t="shared" si="15"/>
        <v>7.7999999999999972</v>
      </c>
      <c r="M59" s="1">
        <f t="shared" si="16"/>
        <v>1.1009586794088044</v>
      </c>
      <c r="N59" s="1">
        <f t="shared" si="17"/>
        <v>7.084734555331778</v>
      </c>
      <c r="O59" t="s">
        <v>32</v>
      </c>
    </row>
    <row r="60" spans="1:15" x14ac:dyDescent="0.35">
      <c r="A60" s="12">
        <v>50</v>
      </c>
      <c r="B60" s="11" t="s">
        <v>51</v>
      </c>
      <c r="C60" s="10">
        <v>102.3</v>
      </c>
      <c r="D60" s="9" t="s">
        <v>180</v>
      </c>
      <c r="E60" s="8" t="str">
        <f t="shared" si="9"/>
        <v>Significantly Different</v>
      </c>
      <c r="G60">
        <f t="shared" si="10"/>
        <v>102.3</v>
      </c>
      <c r="H60">
        <f t="shared" si="11"/>
        <v>6</v>
      </c>
      <c r="I60" t="str">
        <f t="shared" si="12"/>
        <v>+/-</v>
      </c>
      <c r="J60" t="str">
        <f t="shared" si="13"/>
        <v>2.7</v>
      </c>
      <c r="K60" s="1">
        <f t="shared" si="14"/>
        <v>1.6413373860182372</v>
      </c>
      <c r="L60" s="1">
        <f t="shared" si="15"/>
        <v>8.9000000000000057</v>
      </c>
      <c r="M60" s="1">
        <f t="shared" si="16"/>
        <v>1.6458342092013234</v>
      </c>
      <c r="N60" s="1">
        <f t="shared" si="17"/>
        <v>5.4075920589346138</v>
      </c>
      <c r="O60" t="s">
        <v>29</v>
      </c>
    </row>
    <row r="61" spans="1:15" x14ac:dyDescent="0.35">
      <c r="A61" s="12">
        <v>51</v>
      </c>
      <c r="B61" s="11" t="s">
        <v>31</v>
      </c>
      <c r="C61" s="10">
        <v>91.6</v>
      </c>
      <c r="D61" s="9" t="s">
        <v>145</v>
      </c>
      <c r="E61" s="8" t="str">
        <f t="shared" si="9"/>
        <v>Significantly Different</v>
      </c>
      <c r="G61">
        <f t="shared" si="10"/>
        <v>91.6</v>
      </c>
      <c r="H61">
        <f t="shared" si="11"/>
        <v>6</v>
      </c>
      <c r="I61" t="str">
        <f t="shared" si="12"/>
        <v>+/-</v>
      </c>
      <c r="J61" t="str">
        <f t="shared" si="13"/>
        <v>2.8</v>
      </c>
      <c r="K61" s="1">
        <f t="shared" si="14"/>
        <v>1.7021276595744679</v>
      </c>
      <c r="L61" s="1">
        <f t="shared" si="15"/>
        <v>19.600000000000009</v>
      </c>
      <c r="M61" s="1">
        <f t="shared" si="16"/>
        <v>1.7064642975827597</v>
      </c>
      <c r="N61" s="1">
        <f t="shared" si="17"/>
        <v>11.485736928550919</v>
      </c>
      <c r="O61" t="s">
        <v>26</v>
      </c>
    </row>
    <row r="62" spans="1:15" ht="15" thickBot="1" x14ac:dyDescent="0.4">
      <c r="A62" s="7"/>
      <c r="B62" s="6" t="s">
        <v>24</v>
      </c>
      <c r="C62" s="5">
        <v>103.9</v>
      </c>
      <c r="D62" s="4" t="s">
        <v>135</v>
      </c>
      <c r="E62" s="3" t="str">
        <f t="shared" si="9"/>
        <v>Significantly Different</v>
      </c>
      <c r="G62">
        <f t="shared" si="10"/>
        <v>103.9</v>
      </c>
      <c r="H62">
        <f t="shared" si="11"/>
        <v>6</v>
      </c>
      <c r="I62" t="str">
        <f t="shared" si="12"/>
        <v>+/-</v>
      </c>
      <c r="J62" t="str">
        <f t="shared" si="13"/>
        <v>1.6</v>
      </c>
      <c r="K62" s="1">
        <f t="shared" si="14"/>
        <v>0.97264437689969607</v>
      </c>
      <c r="L62" s="1">
        <f t="shared" si="15"/>
        <v>7.2999999999999972</v>
      </c>
      <c r="M62" s="1">
        <f t="shared" si="16"/>
        <v>0.98021370799982366</v>
      </c>
      <c r="N62" s="1">
        <f t="shared" si="17"/>
        <v>7.4473555515725458</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284" priority="1" operator="equal">
      <formula>"OTHER ERROR"</formula>
    </cfRule>
    <cfRule type="cellIs" dxfId="283" priority="2" operator="equal">
      <formula>"Statistical Test not applicable"</formula>
    </cfRule>
    <cfRule type="cellIs" dxfId="282" priority="3" operator="equal">
      <formula>"Geography Selected"</formula>
    </cfRule>
  </conditionalFormatting>
  <conditionalFormatting sqref="E10:J62">
    <cfRule type="cellIs" dxfId="281" priority="4" operator="equal">
      <formula>"Not Significantly Different"</formula>
    </cfRule>
  </conditionalFormatting>
  <conditionalFormatting sqref="F10:J62">
    <cfRule type="cellIs" dxfId="28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6E0F678B-A811-4DF9-90F8-AA6D475CDB11}">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990C8B8A-084A-42B1-9589-E4253E520C39}"/>
    <hyperlink ref="A68" r:id="rId2" xr:uid="{6BD255E6-F8B3-4F81-94F2-9648E0ADC8AC}"/>
    <hyperlink ref="A66" r:id="rId3" xr:uid="{309435DE-0EF2-43F6-99BF-D9400D8739D8}"/>
    <hyperlink ref="A67" r:id="rId4" xr:uid="{8711ABED-6DFE-44F5-84F7-9B7D08985E39}"/>
  </hyperlinks>
  <pageMargins left="0.7" right="0.7" top="0.75" bottom="0.75" header="0.3" footer="0.3"/>
  <pageSetup orientation="portrait" r:id="rId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81788-93EE-41AF-9E3D-18F957976B51}">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245</v>
      </c>
    </row>
    <row r="2" spans="1:16" x14ac:dyDescent="0.35">
      <c r="A2" s="26" t="s">
        <v>106</v>
      </c>
      <c r="B2" t="s">
        <v>244</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30.5</v>
      </c>
      <c r="C6" t="s">
        <v>100</v>
      </c>
      <c r="H6" s="14" t="s">
        <v>99</v>
      </c>
      <c r="I6">
        <f>VLOOKUP($B$4,$B$9:$K$62,6,FALSE)</f>
        <v>30.5</v>
      </c>
      <c r="K6" s="15"/>
    </row>
    <row r="7" spans="1:16" ht="15" thickBot="1" x14ac:dyDescent="0.4">
      <c r="A7" s="21" t="s">
        <v>98</v>
      </c>
      <c r="B7" s="20" t="str">
        <f>VLOOKUP($B$4,$B$10:$D$62,3,FALSE)</f>
        <v>+/-0.2</v>
      </c>
      <c r="C7" t="s">
        <v>97</v>
      </c>
      <c r="H7" s="14" t="s">
        <v>96</v>
      </c>
      <c r="I7" s="19">
        <f>VLOOKUP($B$4,$B$9:$K$62,10,FALSE)</f>
        <v>0.12158054711246201</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30.5</v>
      </c>
      <c r="D10" s="9" t="s">
        <v>38</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30.5</v>
      </c>
      <c r="H10">
        <f t="shared" ref="H10:H41" si="2">LEN(TRIM(D10))</f>
        <v>6</v>
      </c>
      <c r="I10" t="str">
        <f t="shared" ref="I10:I41" si="3">IF(H10&gt;=3,MID(TRIM(D10),1,3),"NO")</f>
        <v>+/-</v>
      </c>
      <c r="J10" t="str">
        <f t="shared" ref="J10:J41" si="4">IF(TRIM(I10)="+/-",MID(TRIM(D10),4,H10-3),D10)</f>
        <v>0.2</v>
      </c>
      <c r="K10" s="1">
        <f t="shared" ref="K10:K41" si="5">IF(TRIM(J10)="*****",0,IF(ISERROR(VALUE(J10)),"NA",VALUE(J10/$I$4)))</f>
        <v>0.12158054711246201</v>
      </c>
      <c r="L10" s="1">
        <f t="shared" ref="L10:L41" si="6">IF(AND(ISNUMBER(G10),ISNUMBER($I$6)),$I$6-G10,"N/A")</f>
        <v>0</v>
      </c>
      <c r="M10" s="1">
        <f t="shared" ref="M10:M41" si="7">IF(AND(ISNUMBER(K10),ISNUMBER($I$7)),SQRT(K10^2+($I$7)^2),"N/A")</f>
        <v>0.17194085864718481</v>
      </c>
      <c r="N10" s="1">
        <f t="shared" ref="N10:N41" si="8">IF(AND(ISNUMBER(L10),ISNUMBER(M10),M10&lt;&gt;0),L10/M10,"NA")</f>
        <v>0</v>
      </c>
      <c r="O10" t="s">
        <v>82</v>
      </c>
    </row>
    <row r="11" spans="1:16" x14ac:dyDescent="0.35">
      <c r="A11" s="12">
        <v>1</v>
      </c>
      <c r="B11" s="11" t="s">
        <v>31</v>
      </c>
      <c r="C11" s="10">
        <v>32.5</v>
      </c>
      <c r="D11" s="13" t="s">
        <v>122</v>
      </c>
      <c r="E11" s="8" t="str">
        <f t="shared" si="0"/>
        <v>Significantly Different</v>
      </c>
      <c r="G11">
        <f t="shared" si="1"/>
        <v>32.5</v>
      </c>
      <c r="H11">
        <f t="shared" si="2"/>
        <v>6</v>
      </c>
      <c r="I11" t="str">
        <f t="shared" si="3"/>
        <v>+/-</v>
      </c>
      <c r="J11" t="str">
        <f t="shared" si="4"/>
        <v>1.0</v>
      </c>
      <c r="K11" s="1">
        <f t="shared" si="5"/>
        <v>0.60790273556231</v>
      </c>
      <c r="L11" s="1">
        <f t="shared" si="6"/>
        <v>-2</v>
      </c>
      <c r="M11" s="1">
        <f t="shared" si="7"/>
        <v>0.61994158219973061</v>
      </c>
      <c r="N11" s="1">
        <f t="shared" si="8"/>
        <v>-3.2261104230231274</v>
      </c>
      <c r="O11" t="s">
        <v>67</v>
      </c>
    </row>
    <row r="12" spans="1:16" x14ac:dyDescent="0.35">
      <c r="A12" s="12">
        <v>2</v>
      </c>
      <c r="B12" s="11" t="s">
        <v>34</v>
      </c>
      <c r="C12" s="10">
        <v>32</v>
      </c>
      <c r="D12" s="9" t="s">
        <v>38</v>
      </c>
      <c r="E12" s="8" t="str">
        <f t="shared" si="0"/>
        <v>Significantly Different</v>
      </c>
      <c r="G12">
        <f t="shared" si="1"/>
        <v>32</v>
      </c>
      <c r="H12">
        <f t="shared" si="2"/>
        <v>6</v>
      </c>
      <c r="I12" t="str">
        <f t="shared" si="3"/>
        <v>+/-</v>
      </c>
      <c r="J12" t="str">
        <f t="shared" si="4"/>
        <v>0.2</v>
      </c>
      <c r="K12" s="1">
        <f t="shared" si="5"/>
        <v>0.12158054711246201</v>
      </c>
      <c r="L12" s="1">
        <f t="shared" si="6"/>
        <v>-1.5</v>
      </c>
      <c r="M12" s="1">
        <f t="shared" si="7"/>
        <v>0.17194085864718481</v>
      </c>
      <c r="N12" s="1">
        <f t="shared" si="8"/>
        <v>-8.7239299128890302</v>
      </c>
      <c r="O12" t="s">
        <v>59</v>
      </c>
    </row>
    <row r="13" spans="1:16" x14ac:dyDescent="0.35">
      <c r="A13" s="12">
        <v>3</v>
      </c>
      <c r="B13" s="11" t="s">
        <v>70</v>
      </c>
      <c r="C13" s="10">
        <v>31.8</v>
      </c>
      <c r="D13" s="9" t="s">
        <v>43</v>
      </c>
      <c r="E13" s="8" t="str">
        <f t="shared" si="0"/>
        <v>Significantly Different</v>
      </c>
      <c r="G13">
        <f t="shared" si="1"/>
        <v>31.8</v>
      </c>
      <c r="H13">
        <f t="shared" si="2"/>
        <v>6</v>
      </c>
      <c r="I13" t="str">
        <f t="shared" si="3"/>
        <v>+/-</v>
      </c>
      <c r="J13" t="str">
        <f t="shared" si="4"/>
        <v>0.4</v>
      </c>
      <c r="K13" s="1">
        <f t="shared" si="5"/>
        <v>0.24316109422492402</v>
      </c>
      <c r="L13" s="1">
        <f t="shared" si="6"/>
        <v>-1.3000000000000007</v>
      </c>
      <c r="M13" s="1">
        <f t="shared" si="7"/>
        <v>0.2718623680850808</v>
      </c>
      <c r="N13" s="1">
        <f t="shared" si="8"/>
        <v>-4.781831369883303</v>
      </c>
      <c r="O13" t="s">
        <v>57</v>
      </c>
    </row>
    <row r="14" spans="1:16" x14ac:dyDescent="0.35">
      <c r="A14" s="12">
        <v>3</v>
      </c>
      <c r="B14" s="11" t="s">
        <v>49</v>
      </c>
      <c r="C14" s="10">
        <v>31.8</v>
      </c>
      <c r="D14" s="9" t="s">
        <v>43</v>
      </c>
      <c r="E14" s="8" t="str">
        <f t="shared" si="0"/>
        <v>Significantly Different</v>
      </c>
      <c r="G14">
        <f t="shared" si="1"/>
        <v>31.8</v>
      </c>
      <c r="H14">
        <f t="shared" si="2"/>
        <v>6</v>
      </c>
      <c r="I14" t="str">
        <f t="shared" si="3"/>
        <v>+/-</v>
      </c>
      <c r="J14" t="str">
        <f t="shared" si="4"/>
        <v>0.4</v>
      </c>
      <c r="K14" s="1">
        <f t="shared" si="5"/>
        <v>0.24316109422492402</v>
      </c>
      <c r="L14" s="1">
        <f t="shared" si="6"/>
        <v>-1.3000000000000007</v>
      </c>
      <c r="M14" s="1">
        <f t="shared" si="7"/>
        <v>0.2718623680850808</v>
      </c>
      <c r="N14" s="1">
        <f t="shared" si="8"/>
        <v>-4.781831369883303</v>
      </c>
      <c r="O14" t="s">
        <v>72</v>
      </c>
    </row>
    <row r="15" spans="1:16" x14ac:dyDescent="0.35">
      <c r="A15" s="12">
        <v>5</v>
      </c>
      <c r="B15" s="11" t="s">
        <v>65</v>
      </c>
      <c r="C15" s="10">
        <v>31.7</v>
      </c>
      <c r="D15" s="9" t="s">
        <v>109</v>
      </c>
      <c r="E15" s="8" t="str">
        <f t="shared" si="0"/>
        <v>Significantly Different</v>
      </c>
      <c r="G15">
        <f t="shared" si="1"/>
        <v>31.7</v>
      </c>
      <c r="H15">
        <f t="shared" si="2"/>
        <v>6</v>
      </c>
      <c r="I15" t="str">
        <f t="shared" si="3"/>
        <v>+/-</v>
      </c>
      <c r="J15" t="str">
        <f t="shared" si="4"/>
        <v>0.6</v>
      </c>
      <c r="K15" s="1">
        <f t="shared" si="5"/>
        <v>0.36474164133738601</v>
      </c>
      <c r="L15" s="1">
        <f t="shared" si="6"/>
        <v>-1.1999999999999993</v>
      </c>
      <c r="M15" s="1">
        <f t="shared" si="7"/>
        <v>0.38447144804478778</v>
      </c>
      <c r="N15" s="1">
        <f t="shared" si="8"/>
        <v>-3.1211680505861885</v>
      </c>
      <c r="O15" t="s">
        <v>34</v>
      </c>
    </row>
    <row r="16" spans="1:16" x14ac:dyDescent="0.35">
      <c r="A16" s="12">
        <v>6</v>
      </c>
      <c r="B16" s="11" t="s">
        <v>41</v>
      </c>
      <c r="C16" s="10">
        <v>31.4</v>
      </c>
      <c r="D16" s="9" t="s">
        <v>30</v>
      </c>
      <c r="E16" s="8" t="str">
        <f t="shared" si="0"/>
        <v>Significantly Different</v>
      </c>
      <c r="G16">
        <f t="shared" si="1"/>
        <v>31.4</v>
      </c>
      <c r="H16">
        <f t="shared" si="2"/>
        <v>6</v>
      </c>
      <c r="I16" t="str">
        <f t="shared" si="3"/>
        <v>+/-</v>
      </c>
      <c r="J16" t="str">
        <f t="shared" si="4"/>
        <v>0.5</v>
      </c>
      <c r="K16" s="1">
        <f t="shared" si="5"/>
        <v>0.303951367781155</v>
      </c>
      <c r="L16" s="1">
        <f t="shared" si="6"/>
        <v>-0.89999999999999858</v>
      </c>
      <c r="M16" s="1">
        <f t="shared" si="7"/>
        <v>0.32736564177109445</v>
      </c>
      <c r="N16" s="1">
        <f t="shared" si="8"/>
        <v>-2.7492194817112487</v>
      </c>
      <c r="O16" t="s">
        <v>73</v>
      </c>
    </row>
    <row r="17" spans="1:15" x14ac:dyDescent="0.35">
      <c r="A17" s="12">
        <v>6</v>
      </c>
      <c r="B17" s="11" t="s">
        <v>47</v>
      </c>
      <c r="C17" s="10">
        <v>31.4</v>
      </c>
      <c r="D17" s="9" t="s">
        <v>43</v>
      </c>
      <c r="E17" s="8" t="str">
        <f t="shared" si="0"/>
        <v>Significantly Different</v>
      </c>
      <c r="G17">
        <f t="shared" si="1"/>
        <v>31.4</v>
      </c>
      <c r="H17">
        <f t="shared" si="2"/>
        <v>6</v>
      </c>
      <c r="I17" t="str">
        <f t="shared" si="3"/>
        <v>+/-</v>
      </c>
      <c r="J17" t="str">
        <f t="shared" si="4"/>
        <v>0.4</v>
      </c>
      <c r="K17" s="1">
        <f t="shared" si="5"/>
        <v>0.24316109422492402</v>
      </c>
      <c r="L17" s="1">
        <f t="shared" si="6"/>
        <v>-0.89999999999999858</v>
      </c>
      <c r="M17" s="1">
        <f t="shared" si="7"/>
        <v>0.2718623680850808</v>
      </c>
      <c r="N17" s="1">
        <f t="shared" si="8"/>
        <v>-3.3104986406884338</v>
      </c>
      <c r="O17" t="s">
        <v>65</v>
      </c>
    </row>
    <row r="18" spans="1:15" x14ac:dyDescent="0.35">
      <c r="A18" s="12">
        <v>8</v>
      </c>
      <c r="B18" s="11" t="s">
        <v>28</v>
      </c>
      <c r="C18" s="10">
        <v>31.3</v>
      </c>
      <c r="D18" s="9" t="s">
        <v>139</v>
      </c>
      <c r="E18" s="8" t="str">
        <f t="shared" si="0"/>
        <v>Not Significantly Different</v>
      </c>
      <c r="G18">
        <f t="shared" si="1"/>
        <v>31.3</v>
      </c>
      <c r="H18">
        <f t="shared" si="2"/>
        <v>6</v>
      </c>
      <c r="I18" t="str">
        <f t="shared" si="3"/>
        <v>+/-</v>
      </c>
      <c r="J18" t="str">
        <f t="shared" si="4"/>
        <v>1.5</v>
      </c>
      <c r="K18" s="1">
        <f t="shared" si="5"/>
        <v>0.91185410334346506</v>
      </c>
      <c r="L18" s="1">
        <f t="shared" si="6"/>
        <v>-0.80000000000000071</v>
      </c>
      <c r="M18" s="1">
        <f t="shared" si="7"/>
        <v>0.91992376598307335</v>
      </c>
      <c r="N18" s="1">
        <f t="shared" si="8"/>
        <v>-0.86963727819889891</v>
      </c>
      <c r="O18" t="s">
        <v>61</v>
      </c>
    </row>
    <row r="19" spans="1:15" x14ac:dyDescent="0.35">
      <c r="A19" s="12">
        <v>8</v>
      </c>
      <c r="B19" s="11" t="s">
        <v>44</v>
      </c>
      <c r="C19" s="10">
        <v>31.3</v>
      </c>
      <c r="D19" s="9" t="s">
        <v>25</v>
      </c>
      <c r="E19" s="8" t="str">
        <f t="shared" si="0"/>
        <v>Significantly Different</v>
      </c>
      <c r="G19">
        <f t="shared" si="1"/>
        <v>31.3</v>
      </c>
      <c r="H19">
        <f t="shared" si="2"/>
        <v>6</v>
      </c>
      <c r="I19" t="str">
        <f t="shared" si="3"/>
        <v>+/-</v>
      </c>
      <c r="J19" t="str">
        <f t="shared" si="4"/>
        <v>0.7</v>
      </c>
      <c r="K19" s="1">
        <f t="shared" si="5"/>
        <v>0.42553191489361697</v>
      </c>
      <c r="L19" s="1">
        <f t="shared" si="6"/>
        <v>-0.80000000000000071</v>
      </c>
      <c r="M19" s="1">
        <f t="shared" si="7"/>
        <v>0.44255987168878524</v>
      </c>
      <c r="N19" s="1">
        <f t="shared" si="8"/>
        <v>-1.8076650215647494</v>
      </c>
      <c r="O19" t="s">
        <v>31</v>
      </c>
    </row>
    <row r="20" spans="1:15" x14ac:dyDescent="0.35">
      <c r="A20" s="12">
        <v>10</v>
      </c>
      <c r="B20" s="11" t="s">
        <v>52</v>
      </c>
      <c r="C20" s="10">
        <v>31.2</v>
      </c>
      <c r="D20" s="13" t="s">
        <v>121</v>
      </c>
      <c r="E20" s="8" t="str">
        <f t="shared" si="0"/>
        <v>Not Significantly Different</v>
      </c>
      <c r="G20">
        <f t="shared" si="1"/>
        <v>31.2</v>
      </c>
      <c r="H20">
        <f t="shared" si="2"/>
        <v>6</v>
      </c>
      <c r="I20" t="str">
        <f t="shared" si="3"/>
        <v>+/-</v>
      </c>
      <c r="J20" t="str">
        <f t="shared" si="4"/>
        <v>0.8</v>
      </c>
      <c r="K20" s="1">
        <f t="shared" si="5"/>
        <v>0.48632218844984804</v>
      </c>
      <c r="L20" s="1">
        <f t="shared" si="6"/>
        <v>-0.69999999999999929</v>
      </c>
      <c r="M20" s="1">
        <f t="shared" si="7"/>
        <v>0.50128943776506518</v>
      </c>
      <c r="N20" s="1">
        <f t="shared" si="8"/>
        <v>-1.3963988611466855</v>
      </c>
      <c r="O20" t="s">
        <v>53</v>
      </c>
    </row>
    <row r="21" spans="1:15" x14ac:dyDescent="0.35">
      <c r="A21" s="12">
        <v>11</v>
      </c>
      <c r="B21" s="11" t="s">
        <v>73</v>
      </c>
      <c r="C21" s="10">
        <v>31</v>
      </c>
      <c r="D21" s="9" t="s">
        <v>30</v>
      </c>
      <c r="E21" s="8" t="str">
        <f t="shared" si="0"/>
        <v>Not Significantly Different</v>
      </c>
      <c r="G21">
        <f t="shared" si="1"/>
        <v>31</v>
      </c>
      <c r="H21">
        <f t="shared" si="2"/>
        <v>6</v>
      </c>
      <c r="I21" t="str">
        <f t="shared" si="3"/>
        <v>+/-</v>
      </c>
      <c r="J21" t="str">
        <f t="shared" si="4"/>
        <v>0.5</v>
      </c>
      <c r="K21" s="1">
        <f t="shared" si="5"/>
        <v>0.303951367781155</v>
      </c>
      <c r="L21" s="1">
        <f t="shared" si="6"/>
        <v>-0.5</v>
      </c>
      <c r="M21" s="1">
        <f t="shared" si="7"/>
        <v>0.32736564177109445</v>
      </c>
      <c r="N21" s="1">
        <f t="shared" si="8"/>
        <v>-1.5273441565062518</v>
      </c>
      <c r="O21" t="s">
        <v>45</v>
      </c>
    </row>
    <row r="22" spans="1:15" x14ac:dyDescent="0.35">
      <c r="A22" s="12">
        <v>12</v>
      </c>
      <c r="B22" s="11" t="s">
        <v>57</v>
      </c>
      <c r="C22" s="10">
        <v>30.9</v>
      </c>
      <c r="D22" s="9" t="s">
        <v>30</v>
      </c>
      <c r="E22" s="8" t="str">
        <f t="shared" si="0"/>
        <v>Not Significantly Different</v>
      </c>
      <c r="G22">
        <f t="shared" si="1"/>
        <v>30.9</v>
      </c>
      <c r="H22">
        <f t="shared" si="2"/>
        <v>6</v>
      </c>
      <c r="I22" t="str">
        <f t="shared" si="3"/>
        <v>+/-</v>
      </c>
      <c r="J22" t="str">
        <f t="shared" si="4"/>
        <v>0.5</v>
      </c>
      <c r="K22" s="1">
        <f t="shared" si="5"/>
        <v>0.303951367781155</v>
      </c>
      <c r="L22" s="1">
        <f t="shared" si="6"/>
        <v>-0.39999999999999858</v>
      </c>
      <c r="M22" s="1">
        <f t="shared" si="7"/>
        <v>0.32736564177109445</v>
      </c>
      <c r="N22" s="1">
        <f t="shared" si="8"/>
        <v>-1.221875325204997</v>
      </c>
      <c r="O22" t="s">
        <v>28</v>
      </c>
    </row>
    <row r="23" spans="1:15" x14ac:dyDescent="0.35">
      <c r="A23" s="12">
        <v>12</v>
      </c>
      <c r="B23" s="11" t="s">
        <v>64</v>
      </c>
      <c r="C23" s="10">
        <v>30.9</v>
      </c>
      <c r="D23" s="9" t="s">
        <v>27</v>
      </c>
      <c r="E23" s="8" t="str">
        <f t="shared" si="0"/>
        <v>Significantly Different</v>
      </c>
      <c r="G23">
        <f t="shared" si="1"/>
        <v>30.9</v>
      </c>
      <c r="H23">
        <f t="shared" si="2"/>
        <v>6</v>
      </c>
      <c r="I23" t="str">
        <f t="shared" si="3"/>
        <v>+/-</v>
      </c>
      <c r="J23" t="str">
        <f t="shared" si="4"/>
        <v>0.3</v>
      </c>
      <c r="K23" s="1">
        <f t="shared" si="5"/>
        <v>0.18237082066869301</v>
      </c>
      <c r="L23" s="1">
        <f t="shared" si="6"/>
        <v>-0.39999999999999858</v>
      </c>
      <c r="M23" s="1">
        <f t="shared" si="7"/>
        <v>0.21918244835647352</v>
      </c>
      <c r="N23" s="1">
        <f t="shared" si="8"/>
        <v>-1.8249636455809972</v>
      </c>
      <c r="O23" t="s">
        <v>81</v>
      </c>
    </row>
    <row r="24" spans="1:15" x14ac:dyDescent="0.35">
      <c r="A24" s="12">
        <v>14</v>
      </c>
      <c r="B24" s="11" t="s">
        <v>53</v>
      </c>
      <c r="C24" s="10">
        <v>30.8</v>
      </c>
      <c r="D24" s="9" t="s">
        <v>27</v>
      </c>
      <c r="E24" s="8" t="str">
        <f t="shared" si="0"/>
        <v>Not Significantly Different</v>
      </c>
      <c r="G24">
        <f t="shared" si="1"/>
        <v>30.8</v>
      </c>
      <c r="H24">
        <f t="shared" si="2"/>
        <v>6</v>
      </c>
      <c r="I24" t="str">
        <f t="shared" si="3"/>
        <v>+/-</v>
      </c>
      <c r="J24" t="str">
        <f t="shared" si="4"/>
        <v>0.3</v>
      </c>
      <c r="K24" s="1">
        <f t="shared" si="5"/>
        <v>0.18237082066869301</v>
      </c>
      <c r="L24" s="1">
        <f t="shared" si="6"/>
        <v>-0.30000000000000071</v>
      </c>
      <c r="M24" s="1">
        <f t="shared" si="7"/>
        <v>0.21918244835647352</v>
      </c>
      <c r="N24" s="1">
        <f t="shared" si="8"/>
        <v>-1.368722734185756</v>
      </c>
      <c r="O24" t="s">
        <v>64</v>
      </c>
    </row>
    <row r="25" spans="1:15" x14ac:dyDescent="0.35">
      <c r="A25" s="12">
        <v>14</v>
      </c>
      <c r="B25" s="11" t="s">
        <v>36</v>
      </c>
      <c r="C25" s="10">
        <v>30.8</v>
      </c>
      <c r="D25" s="9" t="s">
        <v>133</v>
      </c>
      <c r="E25" s="8" t="str">
        <f t="shared" si="0"/>
        <v>Not Significantly Different</v>
      </c>
      <c r="G25">
        <f t="shared" si="1"/>
        <v>30.8</v>
      </c>
      <c r="H25">
        <f t="shared" si="2"/>
        <v>6</v>
      </c>
      <c r="I25" t="str">
        <f t="shared" si="3"/>
        <v>+/-</v>
      </c>
      <c r="J25" t="str">
        <f t="shared" si="4"/>
        <v>1.4</v>
      </c>
      <c r="K25" s="1">
        <f t="shared" si="5"/>
        <v>0.85106382978723394</v>
      </c>
      <c r="L25" s="1">
        <f t="shared" si="6"/>
        <v>-0.30000000000000071</v>
      </c>
      <c r="M25" s="1">
        <f t="shared" si="7"/>
        <v>0.8597042932359239</v>
      </c>
      <c r="N25" s="1">
        <f t="shared" si="8"/>
        <v>-0.34895719651556206</v>
      </c>
      <c r="O25" t="s">
        <v>80</v>
      </c>
    </row>
    <row r="26" spans="1:15" x14ac:dyDescent="0.35">
      <c r="A26" s="12">
        <v>14</v>
      </c>
      <c r="B26" s="11" t="s">
        <v>54</v>
      </c>
      <c r="C26" s="10">
        <v>30.8</v>
      </c>
      <c r="D26" s="9" t="s">
        <v>27</v>
      </c>
      <c r="E26" s="8" t="str">
        <f t="shared" si="0"/>
        <v>Not Significantly Different</v>
      </c>
      <c r="G26">
        <f t="shared" si="1"/>
        <v>30.8</v>
      </c>
      <c r="H26">
        <f t="shared" si="2"/>
        <v>6</v>
      </c>
      <c r="I26" t="str">
        <f t="shared" si="3"/>
        <v>+/-</v>
      </c>
      <c r="J26" t="str">
        <f t="shared" si="4"/>
        <v>0.3</v>
      </c>
      <c r="K26" s="1">
        <f t="shared" si="5"/>
        <v>0.18237082066869301</v>
      </c>
      <c r="L26" s="1">
        <f t="shared" si="6"/>
        <v>-0.30000000000000071</v>
      </c>
      <c r="M26" s="1">
        <f t="shared" si="7"/>
        <v>0.21918244835647352</v>
      </c>
      <c r="N26" s="1">
        <f t="shared" si="8"/>
        <v>-1.368722734185756</v>
      </c>
      <c r="O26" t="s">
        <v>79</v>
      </c>
    </row>
    <row r="27" spans="1:15" x14ac:dyDescent="0.35">
      <c r="A27" s="12">
        <v>14</v>
      </c>
      <c r="B27" s="11" t="s">
        <v>37</v>
      </c>
      <c r="C27" s="10">
        <v>30.8</v>
      </c>
      <c r="D27" s="9" t="s">
        <v>27</v>
      </c>
      <c r="E27" s="8" t="str">
        <f t="shared" si="0"/>
        <v>Not Significantly Different</v>
      </c>
      <c r="G27">
        <f t="shared" si="1"/>
        <v>30.8</v>
      </c>
      <c r="H27">
        <f t="shared" si="2"/>
        <v>6</v>
      </c>
      <c r="I27" t="str">
        <f t="shared" si="3"/>
        <v>+/-</v>
      </c>
      <c r="J27" t="str">
        <f t="shared" si="4"/>
        <v>0.3</v>
      </c>
      <c r="K27" s="1">
        <f t="shared" si="5"/>
        <v>0.18237082066869301</v>
      </c>
      <c r="L27" s="1">
        <f t="shared" si="6"/>
        <v>-0.30000000000000071</v>
      </c>
      <c r="M27" s="1">
        <f t="shared" si="7"/>
        <v>0.21918244835647352</v>
      </c>
      <c r="N27" s="1">
        <f t="shared" si="8"/>
        <v>-1.368722734185756</v>
      </c>
      <c r="O27" t="s">
        <v>77</v>
      </c>
    </row>
    <row r="28" spans="1:15" x14ac:dyDescent="0.35">
      <c r="A28" s="12">
        <v>14</v>
      </c>
      <c r="B28" s="11" t="s">
        <v>29</v>
      </c>
      <c r="C28" s="10">
        <v>30.8</v>
      </c>
      <c r="D28" s="9" t="s">
        <v>30</v>
      </c>
      <c r="E28" s="8" t="str">
        <f t="shared" si="0"/>
        <v>Not Significantly Different</v>
      </c>
      <c r="G28">
        <f t="shared" si="1"/>
        <v>30.8</v>
      </c>
      <c r="H28">
        <f t="shared" si="2"/>
        <v>6</v>
      </c>
      <c r="I28" t="str">
        <f t="shared" si="3"/>
        <v>+/-</v>
      </c>
      <c r="J28" t="str">
        <f t="shared" si="4"/>
        <v>0.5</v>
      </c>
      <c r="K28" s="1">
        <f t="shared" si="5"/>
        <v>0.303951367781155</v>
      </c>
      <c r="L28" s="1">
        <f t="shared" si="6"/>
        <v>-0.30000000000000071</v>
      </c>
      <c r="M28" s="1">
        <f t="shared" si="7"/>
        <v>0.32736564177109445</v>
      </c>
      <c r="N28" s="1">
        <f t="shared" si="8"/>
        <v>-0.91640649390375317</v>
      </c>
      <c r="O28" t="s">
        <v>78</v>
      </c>
    </row>
    <row r="29" spans="1:15" x14ac:dyDescent="0.35">
      <c r="A29" s="12">
        <v>19</v>
      </c>
      <c r="B29" s="11" t="s">
        <v>75</v>
      </c>
      <c r="C29" s="10">
        <v>30.7</v>
      </c>
      <c r="D29" s="9" t="s">
        <v>27</v>
      </c>
      <c r="E29" s="8" t="str">
        <f t="shared" si="0"/>
        <v>Not Significantly Different</v>
      </c>
      <c r="G29">
        <f t="shared" si="1"/>
        <v>30.7</v>
      </c>
      <c r="H29">
        <f t="shared" si="2"/>
        <v>6</v>
      </c>
      <c r="I29" t="str">
        <f t="shared" si="3"/>
        <v>+/-</v>
      </c>
      <c r="J29" t="str">
        <f t="shared" si="4"/>
        <v>0.3</v>
      </c>
      <c r="K29" s="1">
        <f t="shared" si="5"/>
        <v>0.18237082066869301</v>
      </c>
      <c r="L29" s="1">
        <f t="shared" si="6"/>
        <v>-0.19999999999999929</v>
      </c>
      <c r="M29" s="1">
        <f t="shared" si="7"/>
        <v>0.21918244835647352</v>
      </c>
      <c r="N29" s="1">
        <f t="shared" si="8"/>
        <v>-0.91248182279049861</v>
      </c>
      <c r="O29" t="s">
        <v>55</v>
      </c>
    </row>
    <row r="30" spans="1:15" x14ac:dyDescent="0.35">
      <c r="A30" s="12">
        <v>20</v>
      </c>
      <c r="B30" s="11" t="s">
        <v>66</v>
      </c>
      <c r="C30" s="10">
        <v>30.6</v>
      </c>
      <c r="D30" s="9" t="s">
        <v>43</v>
      </c>
      <c r="E30" s="8" t="str">
        <f t="shared" si="0"/>
        <v>Not Significantly Different</v>
      </c>
      <c r="G30">
        <f t="shared" si="1"/>
        <v>30.6</v>
      </c>
      <c r="H30">
        <f t="shared" si="2"/>
        <v>6</v>
      </c>
      <c r="I30" t="str">
        <f t="shared" si="3"/>
        <v>+/-</v>
      </c>
      <c r="J30" t="str">
        <f t="shared" si="4"/>
        <v>0.4</v>
      </c>
      <c r="K30" s="1">
        <f t="shared" si="5"/>
        <v>0.24316109422492402</v>
      </c>
      <c r="L30" s="1">
        <f t="shared" si="6"/>
        <v>-0.10000000000000142</v>
      </c>
      <c r="M30" s="1">
        <f t="shared" si="7"/>
        <v>0.2718623680850808</v>
      </c>
      <c r="N30" s="1">
        <f t="shared" si="8"/>
        <v>-0.36783318229872064</v>
      </c>
      <c r="O30" t="s">
        <v>76</v>
      </c>
    </row>
    <row r="31" spans="1:15" x14ac:dyDescent="0.35">
      <c r="A31" s="12">
        <v>20</v>
      </c>
      <c r="B31" s="11" t="s">
        <v>56</v>
      </c>
      <c r="C31" s="10">
        <v>30.6</v>
      </c>
      <c r="D31" s="9" t="s">
        <v>30</v>
      </c>
      <c r="E31" s="8" t="str">
        <f t="shared" si="0"/>
        <v>Not Significantly Different</v>
      </c>
      <c r="G31">
        <f t="shared" si="1"/>
        <v>30.6</v>
      </c>
      <c r="H31">
        <f t="shared" si="2"/>
        <v>6</v>
      </c>
      <c r="I31" t="str">
        <f t="shared" si="3"/>
        <v>+/-</v>
      </c>
      <c r="J31" t="str">
        <f t="shared" si="4"/>
        <v>0.5</v>
      </c>
      <c r="K31" s="1">
        <f t="shared" si="5"/>
        <v>0.303951367781155</v>
      </c>
      <c r="L31" s="1">
        <f t="shared" si="6"/>
        <v>-0.10000000000000142</v>
      </c>
      <c r="M31" s="1">
        <f t="shared" si="7"/>
        <v>0.32736564177109445</v>
      </c>
      <c r="N31" s="1">
        <f t="shared" si="8"/>
        <v>-0.30546883130125468</v>
      </c>
      <c r="O31" t="s">
        <v>41</v>
      </c>
    </row>
    <row r="32" spans="1:15" x14ac:dyDescent="0.35">
      <c r="A32" s="12">
        <v>22</v>
      </c>
      <c r="B32" s="11" t="s">
        <v>61</v>
      </c>
      <c r="C32" s="10">
        <v>30.4</v>
      </c>
      <c r="D32" s="9" t="s">
        <v>170</v>
      </c>
      <c r="E32" s="8" t="str">
        <f t="shared" si="0"/>
        <v>Not Significantly Different</v>
      </c>
      <c r="G32">
        <f t="shared" si="1"/>
        <v>30.4</v>
      </c>
      <c r="H32">
        <f t="shared" si="2"/>
        <v>6</v>
      </c>
      <c r="I32" t="str">
        <f t="shared" si="3"/>
        <v>+/-</v>
      </c>
      <c r="J32" t="str">
        <f t="shared" si="4"/>
        <v>2.2</v>
      </c>
      <c r="K32" s="1">
        <f t="shared" si="5"/>
        <v>1.3373860182370823</v>
      </c>
      <c r="L32" s="1">
        <f t="shared" si="6"/>
        <v>0.10000000000000142</v>
      </c>
      <c r="M32" s="1">
        <f t="shared" si="7"/>
        <v>1.3429010355242872</v>
      </c>
      <c r="N32" s="1">
        <f t="shared" si="8"/>
        <v>7.446565111997254E-2</v>
      </c>
      <c r="O32" t="s">
        <v>70</v>
      </c>
    </row>
    <row r="33" spans="1:15" x14ac:dyDescent="0.35">
      <c r="A33" s="12">
        <v>22</v>
      </c>
      <c r="B33" s="11" t="s">
        <v>55</v>
      </c>
      <c r="C33" s="10">
        <v>30.4</v>
      </c>
      <c r="D33" s="9" t="s">
        <v>109</v>
      </c>
      <c r="E33" s="8" t="str">
        <f t="shared" si="0"/>
        <v>Not Significantly Different</v>
      </c>
      <c r="G33">
        <f t="shared" si="1"/>
        <v>30.4</v>
      </c>
      <c r="H33">
        <f t="shared" si="2"/>
        <v>6</v>
      </c>
      <c r="I33" t="str">
        <f t="shared" si="3"/>
        <v>+/-</v>
      </c>
      <c r="J33" t="str">
        <f t="shared" si="4"/>
        <v>0.6</v>
      </c>
      <c r="K33" s="1">
        <f t="shared" si="5"/>
        <v>0.36474164133738601</v>
      </c>
      <c r="L33" s="1">
        <f t="shared" si="6"/>
        <v>0.10000000000000142</v>
      </c>
      <c r="M33" s="1">
        <f t="shared" si="7"/>
        <v>0.38447144804478778</v>
      </c>
      <c r="N33" s="1">
        <f t="shared" si="8"/>
        <v>0.26009733754885289</v>
      </c>
      <c r="O33" t="s">
        <v>75</v>
      </c>
    </row>
    <row r="34" spans="1:15" x14ac:dyDescent="0.35">
      <c r="A34" s="12">
        <v>22</v>
      </c>
      <c r="B34" s="11" t="s">
        <v>76</v>
      </c>
      <c r="C34" s="10">
        <v>30.4</v>
      </c>
      <c r="D34" s="9" t="s">
        <v>109</v>
      </c>
      <c r="E34" s="8" t="str">
        <f t="shared" si="0"/>
        <v>Not Significantly Different</v>
      </c>
      <c r="G34">
        <f t="shared" si="1"/>
        <v>30.4</v>
      </c>
      <c r="H34">
        <f t="shared" si="2"/>
        <v>6</v>
      </c>
      <c r="I34" t="str">
        <f t="shared" si="3"/>
        <v>+/-</v>
      </c>
      <c r="J34" t="str">
        <f t="shared" si="4"/>
        <v>0.6</v>
      </c>
      <c r="K34" s="1">
        <f t="shared" si="5"/>
        <v>0.36474164133738601</v>
      </c>
      <c r="L34" s="1">
        <f t="shared" si="6"/>
        <v>0.10000000000000142</v>
      </c>
      <c r="M34" s="1">
        <f t="shared" si="7"/>
        <v>0.38447144804478778</v>
      </c>
      <c r="N34" s="1">
        <f t="shared" si="8"/>
        <v>0.26009733754885289</v>
      </c>
      <c r="O34" t="s">
        <v>74</v>
      </c>
    </row>
    <row r="35" spans="1:15" x14ac:dyDescent="0.35">
      <c r="A35" s="12">
        <v>22</v>
      </c>
      <c r="B35" s="11" t="s">
        <v>40</v>
      </c>
      <c r="C35" s="10">
        <v>30.4</v>
      </c>
      <c r="D35" s="9" t="s">
        <v>30</v>
      </c>
      <c r="E35" s="8" t="str">
        <f t="shared" si="0"/>
        <v>Not Significantly Different</v>
      </c>
      <c r="G35">
        <f t="shared" si="1"/>
        <v>30.4</v>
      </c>
      <c r="H35">
        <f t="shared" si="2"/>
        <v>6</v>
      </c>
      <c r="I35" t="str">
        <f t="shared" si="3"/>
        <v>+/-</v>
      </c>
      <c r="J35" t="str">
        <f t="shared" si="4"/>
        <v>0.5</v>
      </c>
      <c r="K35" s="1">
        <f t="shared" si="5"/>
        <v>0.303951367781155</v>
      </c>
      <c r="L35" s="1">
        <f t="shared" si="6"/>
        <v>0.10000000000000142</v>
      </c>
      <c r="M35" s="1">
        <f t="shared" si="7"/>
        <v>0.32736564177109445</v>
      </c>
      <c r="N35" s="1">
        <f t="shared" si="8"/>
        <v>0.30546883130125468</v>
      </c>
      <c r="O35" t="s">
        <v>51</v>
      </c>
    </row>
    <row r="36" spans="1:15" x14ac:dyDescent="0.35">
      <c r="A36" s="12">
        <v>26</v>
      </c>
      <c r="B36" s="11" t="s">
        <v>59</v>
      </c>
      <c r="C36" s="10">
        <v>30.3</v>
      </c>
      <c r="D36" s="9" t="s">
        <v>121</v>
      </c>
      <c r="E36" s="8" t="str">
        <f t="shared" si="0"/>
        <v>Not Significantly Different</v>
      </c>
      <c r="G36">
        <f t="shared" si="1"/>
        <v>30.3</v>
      </c>
      <c r="H36">
        <f t="shared" si="2"/>
        <v>6</v>
      </c>
      <c r="I36" t="str">
        <f t="shared" si="3"/>
        <v>+/-</v>
      </c>
      <c r="J36" t="str">
        <f t="shared" si="4"/>
        <v>0.8</v>
      </c>
      <c r="K36" s="1">
        <f t="shared" si="5"/>
        <v>0.48632218844984804</v>
      </c>
      <c r="L36" s="1">
        <f t="shared" si="6"/>
        <v>0.19999999999999929</v>
      </c>
      <c r="M36" s="1">
        <f t="shared" si="7"/>
        <v>0.50128943776506518</v>
      </c>
      <c r="N36" s="1">
        <f t="shared" si="8"/>
        <v>0.39897110318476625</v>
      </c>
      <c r="O36" t="s">
        <v>71</v>
      </c>
    </row>
    <row r="37" spans="1:15" x14ac:dyDescent="0.35">
      <c r="A37" s="12">
        <v>26</v>
      </c>
      <c r="B37" s="11" t="s">
        <v>74</v>
      </c>
      <c r="C37" s="10">
        <v>30.3</v>
      </c>
      <c r="D37" s="9" t="s">
        <v>43</v>
      </c>
      <c r="E37" s="8" t="str">
        <f t="shared" si="0"/>
        <v>Not Significantly Different</v>
      </c>
      <c r="G37">
        <f t="shared" si="1"/>
        <v>30.3</v>
      </c>
      <c r="H37">
        <f t="shared" si="2"/>
        <v>6</v>
      </c>
      <c r="I37" t="str">
        <f t="shared" si="3"/>
        <v>+/-</v>
      </c>
      <c r="J37" t="str">
        <f t="shared" si="4"/>
        <v>0.4</v>
      </c>
      <c r="K37" s="1">
        <f t="shared" si="5"/>
        <v>0.24316109422492402</v>
      </c>
      <c r="L37" s="1">
        <f t="shared" si="6"/>
        <v>0.19999999999999929</v>
      </c>
      <c r="M37" s="1">
        <f t="shared" si="7"/>
        <v>0.2718623680850808</v>
      </c>
      <c r="N37" s="1">
        <f t="shared" si="8"/>
        <v>0.73566636459742829</v>
      </c>
      <c r="O37" t="s">
        <v>69</v>
      </c>
    </row>
    <row r="38" spans="1:15" x14ac:dyDescent="0.35">
      <c r="A38" s="12">
        <v>26</v>
      </c>
      <c r="B38" s="11" t="s">
        <v>35</v>
      </c>
      <c r="C38" s="10">
        <v>30.3</v>
      </c>
      <c r="D38" s="9" t="s">
        <v>30</v>
      </c>
      <c r="E38" s="8" t="str">
        <f t="shared" si="0"/>
        <v>Not Significantly Different</v>
      </c>
      <c r="G38">
        <f t="shared" si="1"/>
        <v>30.3</v>
      </c>
      <c r="H38">
        <f t="shared" si="2"/>
        <v>6</v>
      </c>
      <c r="I38" t="str">
        <f t="shared" si="3"/>
        <v>+/-</v>
      </c>
      <c r="J38" t="str">
        <f t="shared" si="4"/>
        <v>0.5</v>
      </c>
      <c r="K38" s="1">
        <f t="shared" si="5"/>
        <v>0.303951367781155</v>
      </c>
      <c r="L38" s="1">
        <f t="shared" si="6"/>
        <v>0.19999999999999929</v>
      </c>
      <c r="M38" s="1">
        <f t="shared" si="7"/>
        <v>0.32736564177109445</v>
      </c>
      <c r="N38" s="1">
        <f t="shared" si="8"/>
        <v>0.61093766260249849</v>
      </c>
      <c r="O38" t="s">
        <v>68</v>
      </c>
    </row>
    <row r="39" spans="1:15" x14ac:dyDescent="0.35">
      <c r="A39" s="12">
        <v>29</v>
      </c>
      <c r="B39" s="11" t="s">
        <v>32</v>
      </c>
      <c r="C39" s="10">
        <v>30.1</v>
      </c>
      <c r="D39" s="9" t="s">
        <v>25</v>
      </c>
      <c r="E39" s="8" t="str">
        <f t="shared" si="0"/>
        <v>Not Significantly Different</v>
      </c>
      <c r="G39">
        <f t="shared" si="1"/>
        <v>30.1</v>
      </c>
      <c r="H39">
        <f t="shared" si="2"/>
        <v>6</v>
      </c>
      <c r="I39" t="str">
        <f t="shared" si="3"/>
        <v>+/-</v>
      </c>
      <c r="J39" t="str">
        <f t="shared" si="4"/>
        <v>0.7</v>
      </c>
      <c r="K39" s="1">
        <f t="shared" si="5"/>
        <v>0.42553191489361697</v>
      </c>
      <c r="L39" s="1">
        <f t="shared" si="6"/>
        <v>0.39999999999999858</v>
      </c>
      <c r="M39" s="1">
        <f t="shared" si="7"/>
        <v>0.44255987168878524</v>
      </c>
      <c r="N39" s="1">
        <f t="shared" si="8"/>
        <v>0.9038325107823707</v>
      </c>
      <c r="O39" t="s">
        <v>44</v>
      </c>
    </row>
    <row r="40" spans="1:15" x14ac:dyDescent="0.35">
      <c r="A40" s="12">
        <v>30</v>
      </c>
      <c r="B40" s="11" t="s">
        <v>45</v>
      </c>
      <c r="C40" s="10">
        <v>29.9</v>
      </c>
      <c r="D40" s="9" t="s">
        <v>27</v>
      </c>
      <c r="E40" s="8" t="str">
        <f t="shared" si="0"/>
        <v>Significantly Different</v>
      </c>
      <c r="G40">
        <f t="shared" si="1"/>
        <v>29.9</v>
      </c>
      <c r="H40">
        <f t="shared" si="2"/>
        <v>6</v>
      </c>
      <c r="I40" t="str">
        <f t="shared" si="3"/>
        <v>+/-</v>
      </c>
      <c r="J40" t="str">
        <f t="shared" si="4"/>
        <v>0.3</v>
      </c>
      <c r="K40" s="1">
        <f t="shared" si="5"/>
        <v>0.18237082066869301</v>
      </c>
      <c r="L40" s="1">
        <f t="shared" si="6"/>
        <v>0.60000000000000142</v>
      </c>
      <c r="M40" s="1">
        <f t="shared" si="7"/>
        <v>0.21918244835647352</v>
      </c>
      <c r="N40" s="1">
        <f t="shared" si="8"/>
        <v>2.7374454683715119</v>
      </c>
      <c r="O40" t="s">
        <v>66</v>
      </c>
    </row>
    <row r="41" spans="1:15" x14ac:dyDescent="0.35">
      <c r="A41" s="12">
        <v>30</v>
      </c>
      <c r="B41" s="11" t="s">
        <v>60</v>
      </c>
      <c r="C41" s="10">
        <v>29.9</v>
      </c>
      <c r="D41" s="9" t="s">
        <v>27</v>
      </c>
      <c r="E41" s="8" t="str">
        <f t="shared" si="0"/>
        <v>Significantly Different</v>
      </c>
      <c r="G41">
        <f t="shared" si="1"/>
        <v>29.9</v>
      </c>
      <c r="H41">
        <f t="shared" si="2"/>
        <v>6</v>
      </c>
      <c r="I41" t="str">
        <f t="shared" si="3"/>
        <v>+/-</v>
      </c>
      <c r="J41" t="str">
        <f t="shared" si="4"/>
        <v>0.3</v>
      </c>
      <c r="K41" s="1">
        <f t="shared" si="5"/>
        <v>0.18237082066869301</v>
      </c>
      <c r="L41" s="1">
        <f t="shared" si="6"/>
        <v>0.60000000000000142</v>
      </c>
      <c r="M41" s="1">
        <f t="shared" si="7"/>
        <v>0.21918244835647352</v>
      </c>
      <c r="N41" s="1">
        <f t="shared" si="8"/>
        <v>2.7374454683715119</v>
      </c>
      <c r="O41" t="s">
        <v>47</v>
      </c>
    </row>
    <row r="42" spans="1:15" x14ac:dyDescent="0.35">
      <c r="A42" s="12">
        <v>30</v>
      </c>
      <c r="B42" s="11" t="s">
        <v>39</v>
      </c>
      <c r="C42" s="10">
        <v>29.9</v>
      </c>
      <c r="D42" s="9" t="s">
        <v>27</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29.9</v>
      </c>
      <c r="H42">
        <f t="shared" ref="H42:H62" si="11">LEN(TRIM(D42))</f>
        <v>6</v>
      </c>
      <c r="I42" t="str">
        <f t="shared" ref="I42:I73" si="12">IF(H42&gt;=3,MID(TRIM(D42),1,3),"NO")</f>
        <v>+/-</v>
      </c>
      <c r="J42" t="str">
        <f t="shared" ref="J42:J73" si="13">IF(TRIM(I42)="+/-",MID(TRIM(D42),4,H42-3),D42)</f>
        <v>0.3</v>
      </c>
      <c r="K42" s="1">
        <f t="shared" ref="K42:K73" si="14">IF(TRIM(J42)="*****",0,IF(ISERROR(VALUE(J42)),"NA",VALUE(J42/$I$4)))</f>
        <v>0.18237082066869301</v>
      </c>
      <c r="L42" s="1">
        <f t="shared" ref="L42:L62" si="15">IF(AND(ISNUMBER(G42),ISNUMBER($I$6)),$I$6-G42,"N/A")</f>
        <v>0.60000000000000142</v>
      </c>
      <c r="M42" s="1">
        <f t="shared" ref="M42:M62" si="16">IF(AND(ISNUMBER(K42),ISNUMBER($I$7)),SQRT(K42^2+($I$7)^2),"N/A")</f>
        <v>0.21918244835647352</v>
      </c>
      <c r="N42" s="1">
        <f t="shared" ref="N42:N73" si="17">IF(AND(ISNUMBER(L42),ISNUMBER(M42),M42&lt;&gt;0),L42/M42,"NA")</f>
        <v>2.7374454683715119</v>
      </c>
      <c r="O42" t="s">
        <v>36</v>
      </c>
    </row>
    <row r="43" spans="1:15" x14ac:dyDescent="0.35">
      <c r="A43" s="12">
        <v>33</v>
      </c>
      <c r="B43" s="11" t="s">
        <v>69</v>
      </c>
      <c r="C43" s="10">
        <v>29.8</v>
      </c>
      <c r="D43" s="9" t="s">
        <v>122</v>
      </c>
      <c r="E43" s="8" t="str">
        <f t="shared" si="9"/>
        <v>Not Significantly Different</v>
      </c>
      <c r="G43">
        <f t="shared" si="10"/>
        <v>29.8</v>
      </c>
      <c r="H43">
        <f t="shared" si="11"/>
        <v>6</v>
      </c>
      <c r="I43" t="str">
        <f t="shared" si="12"/>
        <v>+/-</v>
      </c>
      <c r="J43" t="str">
        <f t="shared" si="13"/>
        <v>1.0</v>
      </c>
      <c r="K43" s="1">
        <f t="shared" si="14"/>
        <v>0.60790273556231</v>
      </c>
      <c r="L43" s="1">
        <f t="shared" si="15"/>
        <v>0.69999999999999929</v>
      </c>
      <c r="M43" s="1">
        <f t="shared" si="16"/>
        <v>0.61994158219973061</v>
      </c>
      <c r="N43" s="1">
        <f t="shared" si="17"/>
        <v>1.1291386480580936</v>
      </c>
      <c r="O43" t="s">
        <v>49</v>
      </c>
    </row>
    <row r="44" spans="1:15" x14ac:dyDescent="0.35">
      <c r="A44" s="12">
        <v>34</v>
      </c>
      <c r="B44" s="11" t="s">
        <v>63</v>
      </c>
      <c r="C44" s="10">
        <v>29.6</v>
      </c>
      <c r="D44" s="9" t="s">
        <v>27</v>
      </c>
      <c r="E44" s="8" t="str">
        <f t="shared" si="9"/>
        <v>Significantly Different</v>
      </c>
      <c r="G44">
        <f t="shared" si="10"/>
        <v>29.6</v>
      </c>
      <c r="H44">
        <f t="shared" si="11"/>
        <v>6</v>
      </c>
      <c r="I44" t="str">
        <f t="shared" si="12"/>
        <v>+/-</v>
      </c>
      <c r="J44" t="str">
        <f t="shared" si="13"/>
        <v>0.3</v>
      </c>
      <c r="K44" s="1">
        <f t="shared" si="14"/>
        <v>0.18237082066869301</v>
      </c>
      <c r="L44" s="1">
        <f t="shared" si="15"/>
        <v>0.89999999999999858</v>
      </c>
      <c r="M44" s="1">
        <f t="shared" si="16"/>
        <v>0.21918244835647352</v>
      </c>
      <c r="N44" s="1">
        <f t="shared" si="17"/>
        <v>4.1061682025572521</v>
      </c>
      <c r="O44" t="s">
        <v>63</v>
      </c>
    </row>
    <row r="45" spans="1:15" x14ac:dyDescent="0.35">
      <c r="A45" s="12">
        <v>35</v>
      </c>
      <c r="B45" s="11" t="s">
        <v>50</v>
      </c>
      <c r="C45" s="10">
        <v>29.5</v>
      </c>
      <c r="D45" s="9" t="s">
        <v>30</v>
      </c>
      <c r="E45" s="8" t="str">
        <f t="shared" si="9"/>
        <v>Significantly Different</v>
      </c>
      <c r="G45">
        <f t="shared" si="10"/>
        <v>29.5</v>
      </c>
      <c r="H45">
        <f t="shared" si="11"/>
        <v>6</v>
      </c>
      <c r="I45" t="str">
        <f t="shared" si="12"/>
        <v>+/-</v>
      </c>
      <c r="J45" t="str">
        <f t="shared" si="13"/>
        <v>0.5</v>
      </c>
      <c r="K45" s="1">
        <f t="shared" si="14"/>
        <v>0.303951367781155</v>
      </c>
      <c r="L45" s="1">
        <f t="shared" si="15"/>
        <v>1</v>
      </c>
      <c r="M45" s="1">
        <f t="shared" si="16"/>
        <v>0.32736564177109445</v>
      </c>
      <c r="N45" s="1">
        <f t="shared" si="17"/>
        <v>3.0546883130125035</v>
      </c>
      <c r="O45" t="s">
        <v>62</v>
      </c>
    </row>
    <row r="46" spans="1:15" x14ac:dyDescent="0.35">
      <c r="A46" s="12">
        <v>36</v>
      </c>
      <c r="B46" s="11" t="s">
        <v>71</v>
      </c>
      <c r="C46" s="10">
        <v>29.3</v>
      </c>
      <c r="D46" s="9" t="s">
        <v>43</v>
      </c>
      <c r="E46" s="8" t="str">
        <f t="shared" si="9"/>
        <v>Significantly Different</v>
      </c>
      <c r="G46">
        <f t="shared" si="10"/>
        <v>29.3</v>
      </c>
      <c r="H46">
        <f t="shared" si="11"/>
        <v>6</v>
      </c>
      <c r="I46" t="str">
        <f t="shared" si="12"/>
        <v>+/-</v>
      </c>
      <c r="J46" t="str">
        <f t="shared" si="13"/>
        <v>0.4</v>
      </c>
      <c r="K46" s="1">
        <f t="shared" si="14"/>
        <v>0.24316109422492402</v>
      </c>
      <c r="L46" s="1">
        <f t="shared" si="15"/>
        <v>1.1999999999999993</v>
      </c>
      <c r="M46" s="1">
        <f t="shared" si="16"/>
        <v>0.2718623680850808</v>
      </c>
      <c r="N46" s="1">
        <f t="shared" si="17"/>
        <v>4.4139981875845828</v>
      </c>
      <c r="O46" t="s">
        <v>60</v>
      </c>
    </row>
    <row r="47" spans="1:15" x14ac:dyDescent="0.35">
      <c r="A47" s="12">
        <v>37</v>
      </c>
      <c r="B47" s="11" t="s">
        <v>79</v>
      </c>
      <c r="C47" s="10">
        <v>29.2</v>
      </c>
      <c r="D47" s="9" t="s">
        <v>109</v>
      </c>
      <c r="E47" s="8" t="str">
        <f t="shared" si="9"/>
        <v>Significantly Different</v>
      </c>
      <c r="G47">
        <f t="shared" si="10"/>
        <v>29.2</v>
      </c>
      <c r="H47">
        <f t="shared" si="11"/>
        <v>6</v>
      </c>
      <c r="I47" t="str">
        <f t="shared" si="12"/>
        <v>+/-</v>
      </c>
      <c r="J47" t="str">
        <f t="shared" si="13"/>
        <v>0.6</v>
      </c>
      <c r="K47" s="1">
        <f t="shared" si="14"/>
        <v>0.36474164133738601</v>
      </c>
      <c r="L47" s="1">
        <f t="shared" si="15"/>
        <v>1.3000000000000007</v>
      </c>
      <c r="M47" s="1">
        <f t="shared" si="16"/>
        <v>0.38447144804478778</v>
      </c>
      <c r="N47" s="1">
        <f t="shared" si="17"/>
        <v>3.3812653881350414</v>
      </c>
      <c r="O47" t="s">
        <v>58</v>
      </c>
    </row>
    <row r="48" spans="1:15" x14ac:dyDescent="0.35">
      <c r="A48" s="12">
        <v>38</v>
      </c>
      <c r="B48" s="11" t="s">
        <v>67</v>
      </c>
      <c r="C48" s="10">
        <v>28.8</v>
      </c>
      <c r="D48" s="9" t="s">
        <v>109</v>
      </c>
      <c r="E48" s="8" t="str">
        <f t="shared" si="9"/>
        <v>Significantly Different</v>
      </c>
      <c r="G48">
        <f t="shared" si="10"/>
        <v>28.8</v>
      </c>
      <c r="H48">
        <f t="shared" si="11"/>
        <v>6</v>
      </c>
      <c r="I48" t="str">
        <f t="shared" si="12"/>
        <v>+/-</v>
      </c>
      <c r="J48" t="str">
        <f t="shared" si="13"/>
        <v>0.6</v>
      </c>
      <c r="K48" s="1">
        <f t="shared" si="14"/>
        <v>0.36474164133738601</v>
      </c>
      <c r="L48" s="1">
        <f t="shared" si="15"/>
        <v>1.6999999999999993</v>
      </c>
      <c r="M48" s="1">
        <f t="shared" si="16"/>
        <v>0.38447144804478778</v>
      </c>
      <c r="N48" s="1">
        <f t="shared" si="17"/>
        <v>4.4216547383304343</v>
      </c>
      <c r="O48" t="s">
        <v>56</v>
      </c>
    </row>
    <row r="49" spans="1:15" x14ac:dyDescent="0.35">
      <c r="A49" s="12">
        <v>39</v>
      </c>
      <c r="B49" s="11" t="s">
        <v>80</v>
      </c>
      <c r="C49" s="10">
        <v>28.7</v>
      </c>
      <c r="D49" s="9" t="s">
        <v>109</v>
      </c>
      <c r="E49" s="8" t="str">
        <f t="shared" si="9"/>
        <v>Significantly Different</v>
      </c>
      <c r="G49">
        <f t="shared" si="10"/>
        <v>28.7</v>
      </c>
      <c r="H49">
        <f t="shared" si="11"/>
        <v>6</v>
      </c>
      <c r="I49" t="str">
        <f t="shared" si="12"/>
        <v>+/-</v>
      </c>
      <c r="J49" t="str">
        <f t="shared" si="13"/>
        <v>0.6</v>
      </c>
      <c r="K49" s="1">
        <f t="shared" si="14"/>
        <v>0.36474164133738601</v>
      </c>
      <c r="L49" s="1">
        <f t="shared" si="15"/>
        <v>1.8000000000000007</v>
      </c>
      <c r="M49" s="1">
        <f t="shared" si="16"/>
        <v>0.38447144804478778</v>
      </c>
      <c r="N49" s="1">
        <f t="shared" si="17"/>
        <v>4.6817520758792872</v>
      </c>
      <c r="O49" t="s">
        <v>54</v>
      </c>
    </row>
    <row r="50" spans="1:15" x14ac:dyDescent="0.35">
      <c r="A50" s="12">
        <v>40</v>
      </c>
      <c r="B50" s="11" t="s">
        <v>51</v>
      </c>
      <c r="C50" s="10">
        <v>28.4</v>
      </c>
      <c r="D50" s="9" t="s">
        <v>121</v>
      </c>
      <c r="E50" s="8" t="str">
        <f t="shared" si="9"/>
        <v>Significantly Different</v>
      </c>
      <c r="G50">
        <f t="shared" si="10"/>
        <v>28.4</v>
      </c>
      <c r="H50">
        <f t="shared" si="11"/>
        <v>6</v>
      </c>
      <c r="I50" t="str">
        <f t="shared" si="12"/>
        <v>+/-</v>
      </c>
      <c r="J50" t="str">
        <f t="shared" si="13"/>
        <v>0.8</v>
      </c>
      <c r="K50" s="1">
        <f t="shared" si="14"/>
        <v>0.48632218844984804</v>
      </c>
      <c r="L50" s="1">
        <f t="shared" si="15"/>
        <v>2.1000000000000014</v>
      </c>
      <c r="M50" s="1">
        <f t="shared" si="16"/>
        <v>0.50128943776506518</v>
      </c>
      <c r="N50" s="1">
        <f t="shared" si="17"/>
        <v>4.1891965834400633</v>
      </c>
      <c r="O50" t="s">
        <v>52</v>
      </c>
    </row>
    <row r="51" spans="1:15" x14ac:dyDescent="0.35">
      <c r="A51" s="12">
        <v>40</v>
      </c>
      <c r="B51" s="11" t="s">
        <v>58</v>
      </c>
      <c r="C51" s="10">
        <v>28.4</v>
      </c>
      <c r="D51" s="9" t="s">
        <v>25</v>
      </c>
      <c r="E51" s="8" t="str">
        <f t="shared" si="9"/>
        <v>Significantly Different</v>
      </c>
      <c r="G51">
        <f t="shared" si="10"/>
        <v>28.4</v>
      </c>
      <c r="H51">
        <f t="shared" si="11"/>
        <v>6</v>
      </c>
      <c r="I51" t="str">
        <f t="shared" si="12"/>
        <v>+/-</v>
      </c>
      <c r="J51" t="str">
        <f t="shared" si="13"/>
        <v>0.7</v>
      </c>
      <c r="K51" s="1">
        <f t="shared" si="14"/>
        <v>0.42553191489361697</v>
      </c>
      <c r="L51" s="1">
        <f t="shared" si="15"/>
        <v>2.1000000000000014</v>
      </c>
      <c r="M51" s="1">
        <f t="shared" si="16"/>
        <v>0.44255987168878524</v>
      </c>
      <c r="N51" s="1">
        <f t="shared" si="17"/>
        <v>4.7451206816074665</v>
      </c>
      <c r="O51" t="s">
        <v>50</v>
      </c>
    </row>
    <row r="52" spans="1:15" x14ac:dyDescent="0.35">
      <c r="A52" s="12">
        <v>40</v>
      </c>
      <c r="B52" s="11" t="s">
        <v>48</v>
      </c>
      <c r="C52" s="10">
        <v>28.4</v>
      </c>
      <c r="D52" s="9" t="s">
        <v>154</v>
      </c>
      <c r="E52" s="8" t="str">
        <f t="shared" si="9"/>
        <v>Not Significantly Different</v>
      </c>
      <c r="G52">
        <f t="shared" si="10"/>
        <v>28.4</v>
      </c>
      <c r="H52">
        <f t="shared" si="11"/>
        <v>6</v>
      </c>
      <c r="I52" t="str">
        <f t="shared" si="12"/>
        <v>+/-</v>
      </c>
      <c r="J52" t="str">
        <f t="shared" si="13"/>
        <v>2.1</v>
      </c>
      <c r="K52" s="1">
        <f t="shared" si="14"/>
        <v>1.2765957446808511</v>
      </c>
      <c r="L52" s="1">
        <f t="shared" si="15"/>
        <v>2.1000000000000014</v>
      </c>
      <c r="M52" s="1">
        <f t="shared" si="16"/>
        <v>1.2823722255154399</v>
      </c>
      <c r="N52" s="1">
        <f t="shared" si="17"/>
        <v>1.6375900524170524</v>
      </c>
      <c r="O52" t="s">
        <v>48</v>
      </c>
    </row>
    <row r="53" spans="1:15" x14ac:dyDescent="0.35">
      <c r="A53" s="12">
        <v>43</v>
      </c>
      <c r="B53" s="11" t="s">
        <v>46</v>
      </c>
      <c r="C53" s="10">
        <v>28.3</v>
      </c>
      <c r="D53" s="9" t="s">
        <v>109</v>
      </c>
      <c r="E53" s="8" t="str">
        <f t="shared" si="9"/>
        <v>Significantly Different</v>
      </c>
      <c r="G53">
        <f t="shared" si="10"/>
        <v>28.3</v>
      </c>
      <c r="H53">
        <f t="shared" si="11"/>
        <v>6</v>
      </c>
      <c r="I53" t="str">
        <f t="shared" si="12"/>
        <v>+/-</v>
      </c>
      <c r="J53" t="str">
        <f t="shared" si="13"/>
        <v>0.6</v>
      </c>
      <c r="K53" s="1">
        <f t="shared" si="14"/>
        <v>0.36474164133738601</v>
      </c>
      <c r="L53" s="1">
        <f t="shared" si="15"/>
        <v>2.1999999999999993</v>
      </c>
      <c r="M53" s="1">
        <f t="shared" si="16"/>
        <v>0.38447144804478778</v>
      </c>
      <c r="N53" s="1">
        <f t="shared" si="17"/>
        <v>5.7221414260746801</v>
      </c>
      <c r="O53" t="s">
        <v>46</v>
      </c>
    </row>
    <row r="54" spans="1:15" x14ac:dyDescent="0.35">
      <c r="A54" s="12">
        <v>44</v>
      </c>
      <c r="B54" s="11" t="s">
        <v>77</v>
      </c>
      <c r="C54" s="10">
        <v>28.2</v>
      </c>
      <c r="D54" s="9" t="s">
        <v>109</v>
      </c>
      <c r="E54" s="8" t="str">
        <f t="shared" si="9"/>
        <v>Significantly Different</v>
      </c>
      <c r="G54">
        <f t="shared" si="10"/>
        <v>28.2</v>
      </c>
      <c r="H54">
        <f t="shared" si="11"/>
        <v>6</v>
      </c>
      <c r="I54" t="str">
        <f t="shared" si="12"/>
        <v>+/-</v>
      </c>
      <c r="J54" t="str">
        <f t="shared" si="13"/>
        <v>0.6</v>
      </c>
      <c r="K54" s="1">
        <f t="shared" si="14"/>
        <v>0.36474164133738601</v>
      </c>
      <c r="L54" s="1">
        <f t="shared" si="15"/>
        <v>2.3000000000000007</v>
      </c>
      <c r="M54" s="1">
        <f t="shared" si="16"/>
        <v>0.38447144804478778</v>
      </c>
      <c r="N54" s="1">
        <f t="shared" si="17"/>
        <v>5.982238763623533</v>
      </c>
      <c r="O54" t="s">
        <v>39</v>
      </c>
    </row>
    <row r="55" spans="1:15" x14ac:dyDescent="0.35">
      <c r="A55" s="12">
        <v>45</v>
      </c>
      <c r="B55" s="11" t="s">
        <v>62</v>
      </c>
      <c r="C55" s="10">
        <v>28.1</v>
      </c>
      <c r="D55" s="9" t="s">
        <v>139</v>
      </c>
      <c r="E55" s="8" t="str">
        <f t="shared" si="9"/>
        <v>Significantly Different</v>
      </c>
      <c r="G55">
        <f t="shared" si="10"/>
        <v>28.1</v>
      </c>
      <c r="H55">
        <f t="shared" si="11"/>
        <v>6</v>
      </c>
      <c r="I55" t="str">
        <f t="shared" si="12"/>
        <v>+/-</v>
      </c>
      <c r="J55" t="str">
        <f t="shared" si="13"/>
        <v>1.5</v>
      </c>
      <c r="K55" s="1">
        <f t="shared" si="14"/>
        <v>0.91185410334346506</v>
      </c>
      <c r="L55" s="1">
        <f t="shared" si="15"/>
        <v>2.3999999999999986</v>
      </c>
      <c r="M55" s="1">
        <f t="shared" si="16"/>
        <v>0.91992376598307335</v>
      </c>
      <c r="N55" s="1">
        <f t="shared" si="17"/>
        <v>2.6089118345966926</v>
      </c>
      <c r="O55" t="s">
        <v>42</v>
      </c>
    </row>
    <row r="56" spans="1:15" x14ac:dyDescent="0.35">
      <c r="A56" s="12">
        <v>46</v>
      </c>
      <c r="B56" s="11" t="s">
        <v>68</v>
      </c>
      <c r="C56" s="10">
        <v>28</v>
      </c>
      <c r="D56" s="9" t="s">
        <v>118</v>
      </c>
      <c r="E56" s="8" t="str">
        <f t="shared" si="9"/>
        <v>Significantly Different</v>
      </c>
      <c r="G56">
        <f t="shared" si="10"/>
        <v>28</v>
      </c>
      <c r="H56">
        <f t="shared" si="11"/>
        <v>6</v>
      </c>
      <c r="I56" t="str">
        <f t="shared" si="12"/>
        <v>+/-</v>
      </c>
      <c r="J56" t="str">
        <f t="shared" si="13"/>
        <v>0.9</v>
      </c>
      <c r="K56" s="1">
        <f t="shared" si="14"/>
        <v>0.54711246200607899</v>
      </c>
      <c r="L56" s="1">
        <f t="shared" si="15"/>
        <v>2.5</v>
      </c>
      <c r="M56" s="1">
        <f t="shared" si="16"/>
        <v>0.5604586296226679</v>
      </c>
      <c r="N56" s="1">
        <f t="shared" si="17"/>
        <v>4.4606325388961174</v>
      </c>
      <c r="O56" t="s">
        <v>40</v>
      </c>
    </row>
    <row r="57" spans="1:15" x14ac:dyDescent="0.35">
      <c r="A57" s="12">
        <v>47</v>
      </c>
      <c r="B57" s="11" t="s">
        <v>72</v>
      </c>
      <c r="C57" s="10">
        <v>27.8</v>
      </c>
      <c r="D57" s="9" t="s">
        <v>122</v>
      </c>
      <c r="E57" s="8" t="str">
        <f t="shared" si="9"/>
        <v>Significantly Different</v>
      </c>
      <c r="G57">
        <f t="shared" si="10"/>
        <v>27.8</v>
      </c>
      <c r="H57">
        <f t="shared" si="11"/>
        <v>6</v>
      </c>
      <c r="I57" t="str">
        <f t="shared" si="12"/>
        <v>+/-</v>
      </c>
      <c r="J57" t="str">
        <f t="shared" si="13"/>
        <v>1.0</v>
      </c>
      <c r="K57" s="1">
        <f t="shared" si="14"/>
        <v>0.60790273556231</v>
      </c>
      <c r="L57" s="1">
        <f t="shared" si="15"/>
        <v>2.6999999999999993</v>
      </c>
      <c r="M57" s="1">
        <f t="shared" si="16"/>
        <v>0.61994158219973061</v>
      </c>
      <c r="N57" s="1">
        <f t="shared" si="17"/>
        <v>4.3552490710812215</v>
      </c>
      <c r="O57" t="s">
        <v>37</v>
      </c>
    </row>
    <row r="58" spans="1:15" x14ac:dyDescent="0.35">
      <c r="A58" s="12">
        <v>48</v>
      </c>
      <c r="B58" s="11" t="s">
        <v>42</v>
      </c>
      <c r="C58" s="10">
        <v>27.5</v>
      </c>
      <c r="D58" s="9" t="s">
        <v>25</v>
      </c>
      <c r="E58" s="8" t="str">
        <f t="shared" si="9"/>
        <v>Significantly Different</v>
      </c>
      <c r="G58">
        <f t="shared" si="10"/>
        <v>27.5</v>
      </c>
      <c r="H58">
        <f t="shared" si="11"/>
        <v>6</v>
      </c>
      <c r="I58" t="str">
        <f t="shared" si="12"/>
        <v>+/-</v>
      </c>
      <c r="J58" t="str">
        <f t="shared" si="13"/>
        <v>0.7</v>
      </c>
      <c r="K58" s="1">
        <f t="shared" si="14"/>
        <v>0.42553191489361697</v>
      </c>
      <c r="L58" s="1">
        <f t="shared" si="15"/>
        <v>3</v>
      </c>
      <c r="M58" s="1">
        <f t="shared" si="16"/>
        <v>0.44255987168878524</v>
      </c>
      <c r="N58" s="1">
        <f t="shared" si="17"/>
        <v>6.7787438308678043</v>
      </c>
      <c r="O58" t="s">
        <v>35</v>
      </c>
    </row>
    <row r="59" spans="1:15" x14ac:dyDescent="0.35">
      <c r="A59" s="12">
        <v>49</v>
      </c>
      <c r="B59" s="11" t="s">
        <v>78</v>
      </c>
      <c r="C59" s="10">
        <v>27.4</v>
      </c>
      <c r="D59" s="9" t="s">
        <v>30</v>
      </c>
      <c r="E59" s="8" t="str">
        <f t="shared" si="9"/>
        <v>Significantly Different</v>
      </c>
      <c r="G59">
        <f t="shared" si="10"/>
        <v>27.4</v>
      </c>
      <c r="H59">
        <f t="shared" si="11"/>
        <v>6</v>
      </c>
      <c r="I59" t="str">
        <f t="shared" si="12"/>
        <v>+/-</v>
      </c>
      <c r="J59" t="str">
        <f t="shared" si="13"/>
        <v>0.5</v>
      </c>
      <c r="K59" s="1">
        <f t="shared" si="14"/>
        <v>0.303951367781155</v>
      </c>
      <c r="L59" s="1">
        <f t="shared" si="15"/>
        <v>3.1000000000000014</v>
      </c>
      <c r="M59" s="1">
        <f t="shared" si="16"/>
        <v>0.32736564177109445</v>
      </c>
      <c r="N59" s="1">
        <f t="shared" si="17"/>
        <v>9.4695337703387654</v>
      </c>
      <c r="O59" t="s">
        <v>32</v>
      </c>
    </row>
    <row r="60" spans="1:15" x14ac:dyDescent="0.35">
      <c r="A60" s="12">
        <v>50</v>
      </c>
      <c r="B60" s="11" t="s">
        <v>81</v>
      </c>
      <c r="C60" s="10">
        <v>27.2</v>
      </c>
      <c r="D60" s="9" t="s">
        <v>121</v>
      </c>
      <c r="E60" s="8" t="str">
        <f t="shared" si="9"/>
        <v>Significantly Different</v>
      </c>
      <c r="G60">
        <f t="shared" si="10"/>
        <v>27.2</v>
      </c>
      <c r="H60">
        <f t="shared" si="11"/>
        <v>6</v>
      </c>
      <c r="I60" t="str">
        <f t="shared" si="12"/>
        <v>+/-</v>
      </c>
      <c r="J60" t="str">
        <f t="shared" si="13"/>
        <v>0.8</v>
      </c>
      <c r="K60" s="1">
        <f t="shared" si="14"/>
        <v>0.48632218844984804</v>
      </c>
      <c r="L60" s="1">
        <f t="shared" si="15"/>
        <v>3.3000000000000007</v>
      </c>
      <c r="M60" s="1">
        <f t="shared" si="16"/>
        <v>0.50128943776506518</v>
      </c>
      <c r="N60" s="1">
        <f t="shared" si="17"/>
        <v>6.5830232025486684</v>
      </c>
      <c r="O60" t="s">
        <v>29</v>
      </c>
    </row>
    <row r="61" spans="1:15" x14ac:dyDescent="0.35">
      <c r="A61" s="12">
        <v>51</v>
      </c>
      <c r="B61" s="11" t="s">
        <v>26</v>
      </c>
      <c r="C61" s="10">
        <v>27</v>
      </c>
      <c r="D61" s="9" t="s">
        <v>155</v>
      </c>
      <c r="E61" s="8" t="str">
        <f t="shared" si="9"/>
        <v>Significantly Different</v>
      </c>
      <c r="G61">
        <f t="shared" si="10"/>
        <v>27</v>
      </c>
      <c r="H61">
        <f t="shared" si="11"/>
        <v>6</v>
      </c>
      <c r="I61" t="str">
        <f t="shared" si="12"/>
        <v>+/-</v>
      </c>
      <c r="J61" t="str">
        <f t="shared" si="13"/>
        <v>1.8</v>
      </c>
      <c r="K61" s="1">
        <f t="shared" si="14"/>
        <v>1.094224924012158</v>
      </c>
      <c r="L61" s="1">
        <f t="shared" si="15"/>
        <v>3.5</v>
      </c>
      <c r="M61" s="1">
        <f t="shared" si="16"/>
        <v>1.1009586794088044</v>
      </c>
      <c r="N61" s="1">
        <f t="shared" si="17"/>
        <v>3.1790475568796448</v>
      </c>
      <c r="O61" t="s">
        <v>26</v>
      </c>
    </row>
    <row r="62" spans="1:15" ht="15" thickBot="1" x14ac:dyDescent="0.4">
      <c r="A62" s="7"/>
      <c r="B62" s="6" t="s">
        <v>24</v>
      </c>
      <c r="C62" s="5">
        <v>34.299999999999997</v>
      </c>
      <c r="D62" s="4" t="s">
        <v>137</v>
      </c>
      <c r="E62" s="3" t="str">
        <f t="shared" si="9"/>
        <v>Significantly Different</v>
      </c>
      <c r="G62">
        <f t="shared" si="10"/>
        <v>34.299999999999997</v>
      </c>
      <c r="H62">
        <f t="shared" si="11"/>
        <v>6</v>
      </c>
      <c r="I62" t="str">
        <f t="shared" si="12"/>
        <v>+/-</v>
      </c>
      <c r="J62" t="str">
        <f t="shared" si="13"/>
        <v>1.2</v>
      </c>
      <c r="K62" s="1">
        <f t="shared" si="14"/>
        <v>0.72948328267477203</v>
      </c>
      <c r="L62" s="1">
        <f t="shared" si="15"/>
        <v>-3.7999999999999972</v>
      </c>
      <c r="M62" s="1">
        <f t="shared" si="16"/>
        <v>0.73954559638884132</v>
      </c>
      <c r="N62" s="1">
        <f t="shared" si="17"/>
        <v>-5.1382903482289377</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279" priority="1" operator="equal">
      <formula>"OTHER ERROR"</formula>
    </cfRule>
    <cfRule type="cellIs" dxfId="278" priority="2" operator="equal">
      <formula>"Statistical Test not applicable"</formula>
    </cfRule>
    <cfRule type="cellIs" dxfId="277" priority="3" operator="equal">
      <formula>"Geography Selected"</formula>
    </cfRule>
  </conditionalFormatting>
  <conditionalFormatting sqref="E10:J62">
    <cfRule type="cellIs" dxfId="276" priority="4" operator="equal">
      <formula>"Not Significantly Different"</formula>
    </cfRule>
  </conditionalFormatting>
  <conditionalFormatting sqref="F10:J62">
    <cfRule type="cellIs" dxfId="27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3CC03077-C8C9-4928-BCF0-E1B00369F781}">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097231D8-299B-41FB-9388-80F8B9175059}"/>
    <hyperlink ref="A68" r:id="rId2" xr:uid="{581CC895-FCA1-4769-82F2-40E3413440BE}"/>
    <hyperlink ref="A66" r:id="rId3" xr:uid="{5D26F51B-366E-4EE0-9E6A-EBEE07E018F9}"/>
    <hyperlink ref="A67" r:id="rId4" xr:uid="{75833FA4-7F85-4D04-85A2-1244B32D3919}"/>
  </hyperlinks>
  <pageMargins left="0.7" right="0.7" top="0.75" bottom="0.75" header="0.3" footer="0.3"/>
  <pageSetup orientation="portrait" r:id="rId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BE68C-8B6E-4BC4-8ADD-D1AB6F2FCE2A}">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247</v>
      </c>
    </row>
    <row r="2" spans="1:16" x14ac:dyDescent="0.35">
      <c r="A2" s="26" t="s">
        <v>106</v>
      </c>
      <c r="B2" t="s">
        <v>246</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28.6</v>
      </c>
      <c r="C6" t="s">
        <v>100</v>
      </c>
      <c r="H6" s="14" t="s">
        <v>99</v>
      </c>
      <c r="I6">
        <f>VLOOKUP($B$4,$B$9:$K$62,6,FALSE)</f>
        <v>28.6</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28.6</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28.6</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31</v>
      </c>
      <c r="C11" s="10">
        <v>30.7</v>
      </c>
      <c r="D11" s="13" t="s">
        <v>109</v>
      </c>
      <c r="E11" s="8" t="str">
        <f t="shared" si="0"/>
        <v>Significantly Different</v>
      </c>
      <c r="G11">
        <f t="shared" si="1"/>
        <v>30.7</v>
      </c>
      <c r="H11">
        <f t="shared" si="2"/>
        <v>6</v>
      </c>
      <c r="I11" t="str">
        <f t="shared" si="3"/>
        <v>+/-</v>
      </c>
      <c r="J11" t="str">
        <f t="shared" si="4"/>
        <v>0.6</v>
      </c>
      <c r="K11" s="1">
        <f t="shared" si="5"/>
        <v>0.36474164133738601</v>
      </c>
      <c r="L11" s="1">
        <f t="shared" si="6"/>
        <v>-2.0999999999999979</v>
      </c>
      <c r="M11" s="1">
        <f t="shared" si="7"/>
        <v>0.36977279819442066</v>
      </c>
      <c r="N11" s="1">
        <f t="shared" si="8"/>
        <v>-5.679163016463562</v>
      </c>
      <c r="O11" t="s">
        <v>67</v>
      </c>
    </row>
    <row r="12" spans="1:16" x14ac:dyDescent="0.35">
      <c r="A12" s="12">
        <v>2</v>
      </c>
      <c r="B12" s="11" t="s">
        <v>49</v>
      </c>
      <c r="C12" s="10">
        <v>30.6</v>
      </c>
      <c r="D12" s="9" t="s">
        <v>38</v>
      </c>
      <c r="E12" s="8" t="str">
        <f t="shared" si="0"/>
        <v>Significantly Different</v>
      </c>
      <c r="G12">
        <f t="shared" si="1"/>
        <v>30.6</v>
      </c>
      <c r="H12">
        <f t="shared" si="2"/>
        <v>6</v>
      </c>
      <c r="I12" t="str">
        <f t="shared" si="3"/>
        <v>+/-</v>
      </c>
      <c r="J12" t="str">
        <f t="shared" si="4"/>
        <v>0.2</v>
      </c>
      <c r="K12" s="1">
        <f t="shared" si="5"/>
        <v>0.12158054711246201</v>
      </c>
      <c r="L12" s="1">
        <f t="shared" si="6"/>
        <v>-2</v>
      </c>
      <c r="M12" s="1">
        <f t="shared" si="7"/>
        <v>0.1359311840425404</v>
      </c>
      <c r="N12" s="1">
        <f t="shared" si="8"/>
        <v>-14.713327291948618</v>
      </c>
      <c r="O12" t="s">
        <v>59</v>
      </c>
    </row>
    <row r="13" spans="1:16" x14ac:dyDescent="0.35">
      <c r="A13" s="12">
        <v>3</v>
      </c>
      <c r="B13" s="11" t="s">
        <v>52</v>
      </c>
      <c r="C13" s="10">
        <v>30.5</v>
      </c>
      <c r="D13" s="9" t="s">
        <v>134</v>
      </c>
      <c r="E13" s="8" t="str">
        <f t="shared" si="0"/>
        <v>Significantly Different</v>
      </c>
      <c r="G13">
        <f t="shared" si="1"/>
        <v>30.5</v>
      </c>
      <c r="H13">
        <f t="shared" si="2"/>
        <v>6</v>
      </c>
      <c r="I13" t="str">
        <f t="shared" si="3"/>
        <v>+/-</v>
      </c>
      <c r="J13" t="str">
        <f t="shared" si="4"/>
        <v>1.3</v>
      </c>
      <c r="K13" s="1">
        <f t="shared" si="5"/>
        <v>0.79027355623100304</v>
      </c>
      <c r="L13" s="1">
        <f t="shared" si="6"/>
        <v>-1.8999999999999986</v>
      </c>
      <c r="M13" s="1">
        <f t="shared" si="7"/>
        <v>0.79260819516141623</v>
      </c>
      <c r="N13" s="1">
        <f t="shared" si="8"/>
        <v>-2.3971490726424545</v>
      </c>
      <c r="O13" t="s">
        <v>57</v>
      </c>
    </row>
    <row r="14" spans="1:16" x14ac:dyDescent="0.35">
      <c r="A14" s="12">
        <v>4</v>
      </c>
      <c r="B14" s="11" t="s">
        <v>70</v>
      </c>
      <c r="C14" s="10">
        <v>30.4</v>
      </c>
      <c r="D14" s="9" t="s">
        <v>27</v>
      </c>
      <c r="E14" s="8" t="str">
        <f t="shared" si="0"/>
        <v>Significantly Different</v>
      </c>
      <c r="G14">
        <f t="shared" si="1"/>
        <v>30.4</v>
      </c>
      <c r="H14">
        <f t="shared" si="2"/>
        <v>6</v>
      </c>
      <c r="I14" t="str">
        <f t="shared" si="3"/>
        <v>+/-</v>
      </c>
      <c r="J14" t="str">
        <f t="shared" si="4"/>
        <v>0.3</v>
      </c>
      <c r="K14" s="1">
        <f t="shared" si="5"/>
        <v>0.18237082066869301</v>
      </c>
      <c r="L14" s="1">
        <f t="shared" si="6"/>
        <v>-1.7999999999999972</v>
      </c>
      <c r="M14" s="1">
        <f t="shared" si="7"/>
        <v>0.19223572402239389</v>
      </c>
      <c r="N14" s="1">
        <f t="shared" si="8"/>
        <v>-9.3635041517585567</v>
      </c>
      <c r="O14" t="s">
        <v>72</v>
      </c>
    </row>
    <row r="15" spans="1:16" x14ac:dyDescent="0.35">
      <c r="A15" s="12">
        <v>5</v>
      </c>
      <c r="B15" s="11" t="s">
        <v>65</v>
      </c>
      <c r="C15" s="10">
        <v>30.1</v>
      </c>
      <c r="D15" s="9" t="s">
        <v>43</v>
      </c>
      <c r="E15" s="8" t="str">
        <f t="shared" si="0"/>
        <v>Significantly Different</v>
      </c>
      <c r="G15">
        <f t="shared" si="1"/>
        <v>30.1</v>
      </c>
      <c r="H15">
        <f t="shared" si="2"/>
        <v>6</v>
      </c>
      <c r="I15" t="str">
        <f t="shared" si="3"/>
        <v>+/-</v>
      </c>
      <c r="J15" t="str">
        <f t="shared" si="4"/>
        <v>0.4</v>
      </c>
      <c r="K15" s="1">
        <f t="shared" si="5"/>
        <v>0.24316109422492402</v>
      </c>
      <c r="L15" s="1">
        <f t="shared" si="6"/>
        <v>-1.5</v>
      </c>
      <c r="M15" s="1">
        <f t="shared" si="7"/>
        <v>0.25064471888253259</v>
      </c>
      <c r="N15" s="1">
        <f t="shared" si="8"/>
        <v>-5.9845665477715153</v>
      </c>
      <c r="O15" t="s">
        <v>34</v>
      </c>
    </row>
    <row r="16" spans="1:16" x14ac:dyDescent="0.35">
      <c r="A16" s="12">
        <v>6</v>
      </c>
      <c r="B16" s="11" t="s">
        <v>34</v>
      </c>
      <c r="C16" s="10">
        <v>30</v>
      </c>
      <c r="D16" s="9" t="s">
        <v>38</v>
      </c>
      <c r="E16" s="8" t="str">
        <f t="shared" si="0"/>
        <v>Significantly Different</v>
      </c>
      <c r="G16">
        <f t="shared" si="1"/>
        <v>30</v>
      </c>
      <c r="H16">
        <f t="shared" si="2"/>
        <v>6</v>
      </c>
      <c r="I16" t="str">
        <f t="shared" si="3"/>
        <v>+/-</v>
      </c>
      <c r="J16" t="str">
        <f t="shared" si="4"/>
        <v>0.2</v>
      </c>
      <c r="K16" s="1">
        <f t="shared" si="5"/>
        <v>0.12158054711246201</v>
      </c>
      <c r="L16" s="1">
        <f t="shared" si="6"/>
        <v>-1.3999999999999986</v>
      </c>
      <c r="M16" s="1">
        <f t="shared" si="7"/>
        <v>0.1359311840425404</v>
      </c>
      <c r="N16" s="1">
        <f t="shared" si="8"/>
        <v>-10.299329104364022</v>
      </c>
      <c r="O16" t="s">
        <v>73</v>
      </c>
    </row>
    <row r="17" spans="1:15" x14ac:dyDescent="0.35">
      <c r="A17" s="12">
        <v>7</v>
      </c>
      <c r="B17" s="11" t="s">
        <v>47</v>
      </c>
      <c r="C17" s="10">
        <v>29.9</v>
      </c>
      <c r="D17" s="9" t="s">
        <v>27</v>
      </c>
      <c r="E17" s="8" t="str">
        <f t="shared" si="0"/>
        <v>Significantly Different</v>
      </c>
      <c r="G17">
        <f t="shared" si="1"/>
        <v>29.9</v>
      </c>
      <c r="H17">
        <f t="shared" si="2"/>
        <v>6</v>
      </c>
      <c r="I17" t="str">
        <f t="shared" si="3"/>
        <v>+/-</v>
      </c>
      <c r="J17" t="str">
        <f t="shared" si="4"/>
        <v>0.3</v>
      </c>
      <c r="K17" s="1">
        <f t="shared" si="5"/>
        <v>0.18237082066869301</v>
      </c>
      <c r="L17" s="1">
        <f t="shared" si="6"/>
        <v>-1.2999999999999972</v>
      </c>
      <c r="M17" s="1">
        <f t="shared" si="7"/>
        <v>0.19223572402239389</v>
      </c>
      <c r="N17" s="1">
        <f t="shared" si="8"/>
        <v>-6.7625307762700642</v>
      </c>
      <c r="O17" t="s">
        <v>65</v>
      </c>
    </row>
    <row r="18" spans="1:15" x14ac:dyDescent="0.35">
      <c r="A18" s="12">
        <v>8</v>
      </c>
      <c r="B18" s="11" t="s">
        <v>41</v>
      </c>
      <c r="C18" s="10">
        <v>29.6</v>
      </c>
      <c r="D18" s="9" t="s">
        <v>27</v>
      </c>
      <c r="E18" s="8" t="str">
        <f t="shared" si="0"/>
        <v>Significantly Different</v>
      </c>
      <c r="G18">
        <f t="shared" si="1"/>
        <v>29.6</v>
      </c>
      <c r="H18">
        <f t="shared" si="2"/>
        <v>6</v>
      </c>
      <c r="I18" t="str">
        <f t="shared" si="3"/>
        <v>+/-</v>
      </c>
      <c r="J18" t="str">
        <f t="shared" si="4"/>
        <v>0.3</v>
      </c>
      <c r="K18" s="1">
        <f t="shared" si="5"/>
        <v>0.18237082066869301</v>
      </c>
      <c r="L18" s="1">
        <f t="shared" si="6"/>
        <v>-1</v>
      </c>
      <c r="M18" s="1">
        <f t="shared" si="7"/>
        <v>0.19223572402239389</v>
      </c>
      <c r="N18" s="1">
        <f t="shared" si="8"/>
        <v>-5.2019467509769841</v>
      </c>
      <c r="O18" t="s">
        <v>61</v>
      </c>
    </row>
    <row r="19" spans="1:15" x14ac:dyDescent="0.35">
      <c r="A19" s="12">
        <v>9</v>
      </c>
      <c r="B19" s="11" t="s">
        <v>64</v>
      </c>
      <c r="C19" s="10">
        <v>29.5</v>
      </c>
      <c r="D19" s="9" t="s">
        <v>27</v>
      </c>
      <c r="E19" s="8" t="str">
        <f t="shared" si="0"/>
        <v>Significantly Different</v>
      </c>
      <c r="G19">
        <f t="shared" si="1"/>
        <v>29.5</v>
      </c>
      <c r="H19">
        <f t="shared" si="2"/>
        <v>6</v>
      </c>
      <c r="I19" t="str">
        <f t="shared" si="3"/>
        <v>+/-</v>
      </c>
      <c r="J19" t="str">
        <f t="shared" si="4"/>
        <v>0.3</v>
      </c>
      <c r="K19" s="1">
        <f t="shared" si="5"/>
        <v>0.18237082066869301</v>
      </c>
      <c r="L19" s="1">
        <f t="shared" si="6"/>
        <v>-0.89999999999999858</v>
      </c>
      <c r="M19" s="1">
        <f t="shared" si="7"/>
        <v>0.19223572402239389</v>
      </c>
      <c r="N19" s="1">
        <f t="shared" si="8"/>
        <v>-4.6817520758792783</v>
      </c>
      <c r="O19" t="s">
        <v>31</v>
      </c>
    </row>
    <row r="20" spans="1:15" x14ac:dyDescent="0.35">
      <c r="A20" s="12">
        <v>10</v>
      </c>
      <c r="B20" s="11" t="s">
        <v>54</v>
      </c>
      <c r="C20" s="10">
        <v>29.4</v>
      </c>
      <c r="D20" s="13" t="s">
        <v>27</v>
      </c>
      <c r="E20" s="8" t="str">
        <f t="shared" si="0"/>
        <v>Significantly Different</v>
      </c>
      <c r="G20">
        <f t="shared" si="1"/>
        <v>29.4</v>
      </c>
      <c r="H20">
        <f t="shared" si="2"/>
        <v>6</v>
      </c>
      <c r="I20" t="str">
        <f t="shared" si="3"/>
        <v>+/-</v>
      </c>
      <c r="J20" t="str">
        <f t="shared" si="4"/>
        <v>0.3</v>
      </c>
      <c r="K20" s="1">
        <f t="shared" si="5"/>
        <v>0.18237082066869301</v>
      </c>
      <c r="L20" s="1">
        <f t="shared" si="6"/>
        <v>-0.79999999999999716</v>
      </c>
      <c r="M20" s="1">
        <f t="shared" si="7"/>
        <v>0.19223572402239389</v>
      </c>
      <c r="N20" s="1">
        <f t="shared" si="8"/>
        <v>-4.1615574007815725</v>
      </c>
      <c r="O20" t="s">
        <v>53</v>
      </c>
    </row>
    <row r="21" spans="1:15" x14ac:dyDescent="0.35">
      <c r="A21" s="12">
        <v>10</v>
      </c>
      <c r="B21" s="11" t="s">
        <v>40</v>
      </c>
      <c r="C21" s="10">
        <v>29.4</v>
      </c>
      <c r="D21" s="9" t="s">
        <v>118</v>
      </c>
      <c r="E21" s="8" t="str">
        <f t="shared" si="0"/>
        <v>Not Significantly Different</v>
      </c>
      <c r="G21">
        <f t="shared" si="1"/>
        <v>29.4</v>
      </c>
      <c r="H21">
        <f t="shared" si="2"/>
        <v>6</v>
      </c>
      <c r="I21" t="str">
        <f t="shared" si="3"/>
        <v>+/-</v>
      </c>
      <c r="J21" t="str">
        <f t="shared" si="4"/>
        <v>0.9</v>
      </c>
      <c r="K21" s="1">
        <f t="shared" si="5"/>
        <v>0.54711246200607899</v>
      </c>
      <c r="L21" s="1">
        <f t="shared" si="6"/>
        <v>-0.79999999999999716</v>
      </c>
      <c r="M21" s="1">
        <f t="shared" si="7"/>
        <v>0.55047933970440222</v>
      </c>
      <c r="N21" s="1">
        <f t="shared" si="8"/>
        <v>-1.4532788831449754</v>
      </c>
      <c r="O21" t="s">
        <v>45</v>
      </c>
    </row>
    <row r="22" spans="1:15" x14ac:dyDescent="0.35">
      <c r="A22" s="12">
        <v>12</v>
      </c>
      <c r="B22" s="11" t="s">
        <v>53</v>
      </c>
      <c r="C22" s="10">
        <v>29.2</v>
      </c>
      <c r="D22" s="9" t="s">
        <v>27</v>
      </c>
      <c r="E22" s="8" t="str">
        <f t="shared" si="0"/>
        <v>Significantly Different</v>
      </c>
      <c r="G22">
        <f t="shared" si="1"/>
        <v>29.2</v>
      </c>
      <c r="H22">
        <f t="shared" si="2"/>
        <v>6</v>
      </c>
      <c r="I22" t="str">
        <f t="shared" si="3"/>
        <v>+/-</v>
      </c>
      <c r="J22" t="str">
        <f t="shared" si="4"/>
        <v>0.3</v>
      </c>
      <c r="K22" s="1">
        <f t="shared" si="5"/>
        <v>0.18237082066869301</v>
      </c>
      <c r="L22" s="1">
        <f t="shared" si="6"/>
        <v>-0.59999999999999787</v>
      </c>
      <c r="M22" s="1">
        <f t="shared" si="7"/>
        <v>0.19223572402239389</v>
      </c>
      <c r="N22" s="1">
        <f t="shared" si="8"/>
        <v>-3.1211680505861792</v>
      </c>
      <c r="O22" t="s">
        <v>28</v>
      </c>
    </row>
    <row r="23" spans="1:15" x14ac:dyDescent="0.35">
      <c r="A23" s="12">
        <v>12</v>
      </c>
      <c r="B23" s="11" t="s">
        <v>28</v>
      </c>
      <c r="C23" s="10">
        <v>29.2</v>
      </c>
      <c r="D23" s="9" t="s">
        <v>118</v>
      </c>
      <c r="E23" s="8" t="str">
        <f t="shared" si="0"/>
        <v>Not Significantly Different</v>
      </c>
      <c r="G23">
        <f t="shared" si="1"/>
        <v>29.2</v>
      </c>
      <c r="H23">
        <f t="shared" si="2"/>
        <v>6</v>
      </c>
      <c r="I23" t="str">
        <f t="shared" si="3"/>
        <v>+/-</v>
      </c>
      <c r="J23" t="str">
        <f t="shared" si="4"/>
        <v>0.9</v>
      </c>
      <c r="K23" s="1">
        <f t="shared" si="5"/>
        <v>0.54711246200607899</v>
      </c>
      <c r="L23" s="1">
        <f t="shared" si="6"/>
        <v>-0.59999999999999787</v>
      </c>
      <c r="M23" s="1">
        <f t="shared" si="7"/>
        <v>0.55047933970440222</v>
      </c>
      <c r="N23" s="1">
        <f t="shared" si="8"/>
        <v>-1.0899591623587315</v>
      </c>
      <c r="O23" t="s">
        <v>81</v>
      </c>
    </row>
    <row r="24" spans="1:15" x14ac:dyDescent="0.35">
      <c r="A24" s="12">
        <v>14</v>
      </c>
      <c r="B24" s="11" t="s">
        <v>76</v>
      </c>
      <c r="C24" s="10">
        <v>28.9</v>
      </c>
      <c r="D24" s="9" t="s">
        <v>25</v>
      </c>
      <c r="E24" s="8" t="str">
        <f t="shared" si="0"/>
        <v>Not Significantly Different</v>
      </c>
      <c r="G24">
        <f t="shared" si="1"/>
        <v>28.9</v>
      </c>
      <c r="H24">
        <f t="shared" si="2"/>
        <v>6</v>
      </c>
      <c r="I24" t="str">
        <f t="shared" si="3"/>
        <v>+/-</v>
      </c>
      <c r="J24" t="str">
        <f t="shared" si="4"/>
        <v>0.7</v>
      </c>
      <c r="K24" s="1">
        <f t="shared" si="5"/>
        <v>0.42553191489361697</v>
      </c>
      <c r="L24" s="1">
        <f t="shared" si="6"/>
        <v>-0.29999999999999716</v>
      </c>
      <c r="M24" s="1">
        <f t="shared" si="7"/>
        <v>0.42985214661796195</v>
      </c>
      <c r="N24" s="1">
        <f t="shared" si="8"/>
        <v>-0.69791439303111591</v>
      </c>
      <c r="O24" t="s">
        <v>64</v>
      </c>
    </row>
    <row r="25" spans="1:15" x14ac:dyDescent="0.35">
      <c r="A25" s="12">
        <v>14</v>
      </c>
      <c r="B25" s="11" t="s">
        <v>75</v>
      </c>
      <c r="C25" s="10">
        <v>28.9</v>
      </c>
      <c r="D25" s="9" t="s">
        <v>27</v>
      </c>
      <c r="E25" s="8" t="str">
        <f t="shared" si="0"/>
        <v>Not Significantly Different</v>
      </c>
      <c r="G25">
        <f t="shared" si="1"/>
        <v>28.9</v>
      </c>
      <c r="H25">
        <f t="shared" si="2"/>
        <v>6</v>
      </c>
      <c r="I25" t="str">
        <f t="shared" si="3"/>
        <v>+/-</v>
      </c>
      <c r="J25" t="str">
        <f t="shared" si="4"/>
        <v>0.3</v>
      </c>
      <c r="K25" s="1">
        <f t="shared" si="5"/>
        <v>0.18237082066869301</v>
      </c>
      <c r="L25" s="1">
        <f t="shared" si="6"/>
        <v>-0.29999999999999716</v>
      </c>
      <c r="M25" s="1">
        <f t="shared" si="7"/>
        <v>0.19223572402239389</v>
      </c>
      <c r="N25" s="1">
        <f t="shared" si="8"/>
        <v>-1.5605840252930803</v>
      </c>
      <c r="O25" t="s">
        <v>80</v>
      </c>
    </row>
    <row r="26" spans="1:15" x14ac:dyDescent="0.35">
      <c r="A26" s="12">
        <v>16</v>
      </c>
      <c r="B26" s="11" t="s">
        <v>57</v>
      </c>
      <c r="C26" s="10">
        <v>28.8</v>
      </c>
      <c r="D26" s="9" t="s">
        <v>30</v>
      </c>
      <c r="E26" s="8" t="str">
        <f t="shared" si="0"/>
        <v>Not Significantly Different</v>
      </c>
      <c r="G26">
        <f t="shared" si="1"/>
        <v>28.8</v>
      </c>
      <c r="H26">
        <f t="shared" si="2"/>
        <v>6</v>
      </c>
      <c r="I26" t="str">
        <f t="shared" si="3"/>
        <v>+/-</v>
      </c>
      <c r="J26" t="str">
        <f t="shared" si="4"/>
        <v>0.5</v>
      </c>
      <c r="K26" s="1">
        <f t="shared" si="5"/>
        <v>0.303951367781155</v>
      </c>
      <c r="L26" s="1">
        <f t="shared" si="6"/>
        <v>-0.19999999999999929</v>
      </c>
      <c r="M26" s="1">
        <f t="shared" si="7"/>
        <v>0.30997079109986531</v>
      </c>
      <c r="N26" s="1">
        <f t="shared" si="8"/>
        <v>-0.64522208460462327</v>
      </c>
      <c r="O26" t="s">
        <v>79</v>
      </c>
    </row>
    <row r="27" spans="1:15" x14ac:dyDescent="0.35">
      <c r="A27" s="12">
        <v>16</v>
      </c>
      <c r="B27" s="11" t="s">
        <v>56</v>
      </c>
      <c r="C27" s="10">
        <v>28.8</v>
      </c>
      <c r="D27" s="9" t="s">
        <v>30</v>
      </c>
      <c r="E27" s="8" t="str">
        <f t="shared" si="0"/>
        <v>Not Significantly Different</v>
      </c>
      <c r="G27">
        <f t="shared" si="1"/>
        <v>28.8</v>
      </c>
      <c r="H27">
        <f t="shared" si="2"/>
        <v>6</v>
      </c>
      <c r="I27" t="str">
        <f t="shared" si="3"/>
        <v>+/-</v>
      </c>
      <c r="J27" t="str">
        <f t="shared" si="4"/>
        <v>0.5</v>
      </c>
      <c r="K27" s="1">
        <f t="shared" si="5"/>
        <v>0.303951367781155</v>
      </c>
      <c r="L27" s="1">
        <f t="shared" si="6"/>
        <v>-0.19999999999999929</v>
      </c>
      <c r="M27" s="1">
        <f t="shared" si="7"/>
        <v>0.30997079109986531</v>
      </c>
      <c r="N27" s="1">
        <f t="shared" si="8"/>
        <v>-0.64522208460462327</v>
      </c>
      <c r="O27" t="s">
        <v>77</v>
      </c>
    </row>
    <row r="28" spans="1:15" x14ac:dyDescent="0.35">
      <c r="A28" s="12">
        <v>18</v>
      </c>
      <c r="B28" s="11" t="s">
        <v>37</v>
      </c>
      <c r="C28" s="10">
        <v>28.7</v>
      </c>
      <c r="D28" s="9" t="s">
        <v>43</v>
      </c>
      <c r="E28" s="8" t="str">
        <f t="shared" si="0"/>
        <v>Not Significantly Different</v>
      </c>
      <c r="G28">
        <f t="shared" si="1"/>
        <v>28.7</v>
      </c>
      <c r="H28">
        <f t="shared" si="2"/>
        <v>6</v>
      </c>
      <c r="I28" t="str">
        <f t="shared" si="3"/>
        <v>+/-</v>
      </c>
      <c r="J28" t="str">
        <f t="shared" si="4"/>
        <v>0.4</v>
      </c>
      <c r="K28" s="1">
        <f t="shared" si="5"/>
        <v>0.24316109422492402</v>
      </c>
      <c r="L28" s="1">
        <f t="shared" si="6"/>
        <v>-9.9999999999997868E-2</v>
      </c>
      <c r="M28" s="1">
        <f t="shared" si="7"/>
        <v>0.25064471888253259</v>
      </c>
      <c r="N28" s="1">
        <f t="shared" si="8"/>
        <v>-0.3989711031847592</v>
      </c>
      <c r="O28" t="s">
        <v>78</v>
      </c>
    </row>
    <row r="29" spans="1:15" x14ac:dyDescent="0.35">
      <c r="A29" s="12">
        <v>19</v>
      </c>
      <c r="B29" s="11" t="s">
        <v>73</v>
      </c>
      <c r="C29" s="10">
        <v>28.6</v>
      </c>
      <c r="D29" s="9" t="s">
        <v>43</v>
      </c>
      <c r="E29" s="8" t="str">
        <f t="shared" si="0"/>
        <v>Not Significantly Different</v>
      </c>
      <c r="G29">
        <f t="shared" si="1"/>
        <v>28.6</v>
      </c>
      <c r="H29">
        <f t="shared" si="2"/>
        <v>6</v>
      </c>
      <c r="I29" t="str">
        <f t="shared" si="3"/>
        <v>+/-</v>
      </c>
      <c r="J29" t="str">
        <f t="shared" si="4"/>
        <v>0.4</v>
      </c>
      <c r="K29" s="1">
        <f t="shared" si="5"/>
        <v>0.24316109422492402</v>
      </c>
      <c r="L29" s="1">
        <f t="shared" si="6"/>
        <v>0</v>
      </c>
      <c r="M29" s="1">
        <f t="shared" si="7"/>
        <v>0.25064471888253259</v>
      </c>
      <c r="N29" s="1">
        <f t="shared" si="8"/>
        <v>0</v>
      </c>
      <c r="O29" t="s">
        <v>55</v>
      </c>
    </row>
    <row r="30" spans="1:15" x14ac:dyDescent="0.35">
      <c r="A30" s="12">
        <v>19</v>
      </c>
      <c r="B30" s="11" t="s">
        <v>61</v>
      </c>
      <c r="C30" s="10">
        <v>28.6</v>
      </c>
      <c r="D30" s="9" t="s">
        <v>121</v>
      </c>
      <c r="E30" s="8" t="str">
        <f t="shared" si="0"/>
        <v>Not Significantly Different</v>
      </c>
      <c r="G30">
        <f t="shared" si="1"/>
        <v>28.6</v>
      </c>
      <c r="H30">
        <f t="shared" si="2"/>
        <v>6</v>
      </c>
      <c r="I30" t="str">
        <f t="shared" si="3"/>
        <v>+/-</v>
      </c>
      <c r="J30" t="str">
        <f t="shared" si="4"/>
        <v>0.8</v>
      </c>
      <c r="K30" s="1">
        <f t="shared" si="5"/>
        <v>0.48632218844984804</v>
      </c>
      <c r="L30" s="1">
        <f t="shared" si="6"/>
        <v>0</v>
      </c>
      <c r="M30" s="1">
        <f t="shared" si="7"/>
        <v>0.49010685399991183</v>
      </c>
      <c r="N30" s="1">
        <f t="shared" si="8"/>
        <v>0</v>
      </c>
      <c r="O30" t="s">
        <v>76</v>
      </c>
    </row>
    <row r="31" spans="1:15" x14ac:dyDescent="0.35">
      <c r="A31" s="12">
        <v>19</v>
      </c>
      <c r="B31" s="11" t="s">
        <v>44</v>
      </c>
      <c r="C31" s="10">
        <v>28.6</v>
      </c>
      <c r="D31" s="9" t="s">
        <v>25</v>
      </c>
      <c r="E31" s="8" t="str">
        <f t="shared" si="0"/>
        <v>Not Significantly Different</v>
      </c>
      <c r="G31">
        <f t="shared" si="1"/>
        <v>28.6</v>
      </c>
      <c r="H31">
        <f t="shared" si="2"/>
        <v>6</v>
      </c>
      <c r="I31" t="str">
        <f t="shared" si="3"/>
        <v>+/-</v>
      </c>
      <c r="J31" t="str">
        <f t="shared" si="4"/>
        <v>0.7</v>
      </c>
      <c r="K31" s="1">
        <f t="shared" si="5"/>
        <v>0.42553191489361697</v>
      </c>
      <c r="L31" s="1">
        <f t="shared" si="6"/>
        <v>0</v>
      </c>
      <c r="M31" s="1">
        <f t="shared" si="7"/>
        <v>0.42985214661796195</v>
      </c>
      <c r="N31" s="1">
        <f t="shared" si="8"/>
        <v>0</v>
      </c>
      <c r="O31" t="s">
        <v>41</v>
      </c>
    </row>
    <row r="32" spans="1:15" x14ac:dyDescent="0.35">
      <c r="A32" s="12">
        <v>22</v>
      </c>
      <c r="B32" s="11" t="s">
        <v>74</v>
      </c>
      <c r="C32" s="10">
        <v>28.5</v>
      </c>
      <c r="D32" s="9" t="s">
        <v>43</v>
      </c>
      <c r="E32" s="8" t="str">
        <f t="shared" si="0"/>
        <v>Not Significantly Different</v>
      </c>
      <c r="G32">
        <f t="shared" si="1"/>
        <v>28.5</v>
      </c>
      <c r="H32">
        <f t="shared" si="2"/>
        <v>6</v>
      </c>
      <c r="I32" t="str">
        <f t="shared" si="3"/>
        <v>+/-</v>
      </c>
      <c r="J32" t="str">
        <f t="shared" si="4"/>
        <v>0.4</v>
      </c>
      <c r="K32" s="1">
        <f t="shared" si="5"/>
        <v>0.24316109422492402</v>
      </c>
      <c r="L32" s="1">
        <f t="shared" si="6"/>
        <v>0.10000000000000142</v>
      </c>
      <c r="M32" s="1">
        <f t="shared" si="7"/>
        <v>0.25064471888253259</v>
      </c>
      <c r="N32" s="1">
        <f t="shared" si="8"/>
        <v>0.39897110318477336</v>
      </c>
      <c r="O32" t="s">
        <v>70</v>
      </c>
    </row>
    <row r="33" spans="1:15" x14ac:dyDescent="0.35">
      <c r="A33" s="12">
        <v>22</v>
      </c>
      <c r="B33" s="11" t="s">
        <v>29</v>
      </c>
      <c r="C33" s="10">
        <v>28.5</v>
      </c>
      <c r="D33" s="9" t="s">
        <v>43</v>
      </c>
      <c r="E33" s="8" t="str">
        <f t="shared" si="0"/>
        <v>Not Significantly Different</v>
      </c>
      <c r="G33">
        <f t="shared" si="1"/>
        <v>28.5</v>
      </c>
      <c r="H33">
        <f t="shared" si="2"/>
        <v>6</v>
      </c>
      <c r="I33" t="str">
        <f t="shared" si="3"/>
        <v>+/-</v>
      </c>
      <c r="J33" t="str">
        <f t="shared" si="4"/>
        <v>0.4</v>
      </c>
      <c r="K33" s="1">
        <f t="shared" si="5"/>
        <v>0.24316109422492402</v>
      </c>
      <c r="L33" s="1">
        <f t="shared" si="6"/>
        <v>0.10000000000000142</v>
      </c>
      <c r="M33" s="1">
        <f t="shared" si="7"/>
        <v>0.25064471888253259</v>
      </c>
      <c r="N33" s="1">
        <f t="shared" si="8"/>
        <v>0.39897110318477336</v>
      </c>
      <c r="O33" t="s">
        <v>75</v>
      </c>
    </row>
    <row r="34" spans="1:15" x14ac:dyDescent="0.35">
      <c r="A34" s="12">
        <v>24</v>
      </c>
      <c r="B34" s="11" t="s">
        <v>55</v>
      </c>
      <c r="C34" s="10">
        <v>28.4</v>
      </c>
      <c r="D34" s="9" t="s">
        <v>121</v>
      </c>
      <c r="E34" s="8" t="str">
        <f t="shared" si="0"/>
        <v>Not Significantly Different</v>
      </c>
      <c r="G34">
        <f t="shared" si="1"/>
        <v>28.4</v>
      </c>
      <c r="H34">
        <f t="shared" si="2"/>
        <v>6</v>
      </c>
      <c r="I34" t="str">
        <f t="shared" si="3"/>
        <v>+/-</v>
      </c>
      <c r="J34" t="str">
        <f t="shared" si="4"/>
        <v>0.8</v>
      </c>
      <c r="K34" s="1">
        <f t="shared" si="5"/>
        <v>0.48632218844984804</v>
      </c>
      <c r="L34" s="1">
        <f t="shared" si="6"/>
        <v>0.20000000000000284</v>
      </c>
      <c r="M34" s="1">
        <f t="shared" si="7"/>
        <v>0.49010685399991183</v>
      </c>
      <c r="N34" s="1">
        <f t="shared" si="8"/>
        <v>0.40807427679850161</v>
      </c>
      <c r="O34" t="s">
        <v>74</v>
      </c>
    </row>
    <row r="35" spans="1:15" x14ac:dyDescent="0.35">
      <c r="A35" s="12">
        <v>25</v>
      </c>
      <c r="B35" s="11" t="s">
        <v>35</v>
      </c>
      <c r="C35" s="10">
        <v>28.3</v>
      </c>
      <c r="D35" s="9" t="s">
        <v>43</v>
      </c>
      <c r="E35" s="8" t="str">
        <f t="shared" si="0"/>
        <v>Not Significantly Different</v>
      </c>
      <c r="G35">
        <f t="shared" si="1"/>
        <v>28.3</v>
      </c>
      <c r="H35">
        <f t="shared" si="2"/>
        <v>6</v>
      </c>
      <c r="I35" t="str">
        <f t="shared" si="3"/>
        <v>+/-</v>
      </c>
      <c r="J35" t="str">
        <f t="shared" si="4"/>
        <v>0.4</v>
      </c>
      <c r="K35" s="1">
        <f t="shared" si="5"/>
        <v>0.24316109422492402</v>
      </c>
      <c r="L35" s="1">
        <f t="shared" si="6"/>
        <v>0.30000000000000071</v>
      </c>
      <c r="M35" s="1">
        <f t="shared" si="7"/>
        <v>0.25064471888253259</v>
      </c>
      <c r="N35" s="1">
        <f t="shared" si="8"/>
        <v>1.1969133095543059</v>
      </c>
      <c r="O35" t="s">
        <v>51</v>
      </c>
    </row>
    <row r="36" spans="1:15" x14ac:dyDescent="0.35">
      <c r="A36" s="12">
        <v>26</v>
      </c>
      <c r="B36" s="11" t="s">
        <v>66</v>
      </c>
      <c r="C36" s="10">
        <v>28.1</v>
      </c>
      <c r="D36" s="9" t="s">
        <v>134</v>
      </c>
      <c r="E36" s="8" t="str">
        <f t="shared" si="0"/>
        <v>Not Significantly Different</v>
      </c>
      <c r="G36">
        <f t="shared" si="1"/>
        <v>28.1</v>
      </c>
      <c r="H36">
        <f t="shared" si="2"/>
        <v>6</v>
      </c>
      <c r="I36" t="str">
        <f t="shared" si="3"/>
        <v>+/-</v>
      </c>
      <c r="J36" t="str">
        <f t="shared" si="4"/>
        <v>1.3</v>
      </c>
      <c r="K36" s="1">
        <f t="shared" si="5"/>
        <v>0.79027355623100304</v>
      </c>
      <c r="L36" s="1">
        <f t="shared" si="6"/>
        <v>0.5</v>
      </c>
      <c r="M36" s="1">
        <f t="shared" si="7"/>
        <v>0.79260819516141623</v>
      </c>
      <c r="N36" s="1">
        <f t="shared" si="8"/>
        <v>0.63082870332696217</v>
      </c>
      <c r="O36" t="s">
        <v>71</v>
      </c>
    </row>
    <row r="37" spans="1:15" x14ac:dyDescent="0.35">
      <c r="A37" s="12">
        <v>27</v>
      </c>
      <c r="B37" s="11" t="s">
        <v>69</v>
      </c>
      <c r="C37" s="10">
        <v>27.9</v>
      </c>
      <c r="D37" s="9" t="s">
        <v>122</v>
      </c>
      <c r="E37" s="8" t="str">
        <f t="shared" si="0"/>
        <v>Not Significantly Different</v>
      </c>
      <c r="G37">
        <f t="shared" si="1"/>
        <v>27.9</v>
      </c>
      <c r="H37">
        <f t="shared" si="2"/>
        <v>6</v>
      </c>
      <c r="I37" t="str">
        <f t="shared" si="3"/>
        <v>+/-</v>
      </c>
      <c r="J37" t="str">
        <f t="shared" si="4"/>
        <v>1.0</v>
      </c>
      <c r="K37" s="1">
        <f t="shared" si="5"/>
        <v>0.60790273556231</v>
      </c>
      <c r="L37" s="1">
        <f t="shared" si="6"/>
        <v>0.70000000000000284</v>
      </c>
      <c r="M37" s="1">
        <f t="shared" si="7"/>
        <v>0.61093468821403585</v>
      </c>
      <c r="N37" s="1">
        <f t="shared" si="8"/>
        <v>1.1457853245268073</v>
      </c>
      <c r="O37" t="s">
        <v>69</v>
      </c>
    </row>
    <row r="38" spans="1:15" x14ac:dyDescent="0.35">
      <c r="A38" s="12">
        <v>27</v>
      </c>
      <c r="B38" s="11" t="s">
        <v>63</v>
      </c>
      <c r="C38" s="10">
        <v>27.9</v>
      </c>
      <c r="D38" s="9" t="s">
        <v>43</v>
      </c>
      <c r="E38" s="8" t="str">
        <f t="shared" si="0"/>
        <v>Significantly Different</v>
      </c>
      <c r="G38">
        <f t="shared" si="1"/>
        <v>27.9</v>
      </c>
      <c r="H38">
        <f t="shared" si="2"/>
        <v>6</v>
      </c>
      <c r="I38" t="str">
        <f t="shared" si="3"/>
        <v>+/-</v>
      </c>
      <c r="J38" t="str">
        <f t="shared" si="4"/>
        <v>0.4</v>
      </c>
      <c r="K38" s="1">
        <f t="shared" si="5"/>
        <v>0.24316109422492402</v>
      </c>
      <c r="L38" s="1">
        <f t="shared" si="6"/>
        <v>0.70000000000000284</v>
      </c>
      <c r="M38" s="1">
        <f t="shared" si="7"/>
        <v>0.25064471888253259</v>
      </c>
      <c r="N38" s="1">
        <f t="shared" si="8"/>
        <v>2.7927977222933853</v>
      </c>
      <c r="O38" t="s">
        <v>68</v>
      </c>
    </row>
    <row r="39" spans="1:15" x14ac:dyDescent="0.35">
      <c r="A39" s="12">
        <v>27</v>
      </c>
      <c r="B39" s="11" t="s">
        <v>60</v>
      </c>
      <c r="C39" s="10">
        <v>27.9</v>
      </c>
      <c r="D39" s="9" t="s">
        <v>30</v>
      </c>
      <c r="E39" s="8" t="str">
        <f t="shared" si="0"/>
        <v>Significantly Different</v>
      </c>
      <c r="G39">
        <f t="shared" si="1"/>
        <v>27.9</v>
      </c>
      <c r="H39">
        <f t="shared" si="2"/>
        <v>6</v>
      </c>
      <c r="I39" t="str">
        <f t="shared" si="3"/>
        <v>+/-</v>
      </c>
      <c r="J39" t="str">
        <f t="shared" si="4"/>
        <v>0.5</v>
      </c>
      <c r="K39" s="1">
        <f t="shared" si="5"/>
        <v>0.303951367781155</v>
      </c>
      <c r="L39" s="1">
        <f t="shared" si="6"/>
        <v>0.70000000000000284</v>
      </c>
      <c r="M39" s="1">
        <f t="shared" si="7"/>
        <v>0.30997079109986531</v>
      </c>
      <c r="N39" s="1">
        <f t="shared" si="8"/>
        <v>2.2582772961161983</v>
      </c>
      <c r="O39" t="s">
        <v>44</v>
      </c>
    </row>
    <row r="40" spans="1:15" x14ac:dyDescent="0.35">
      <c r="A40" s="12">
        <v>30</v>
      </c>
      <c r="B40" s="11" t="s">
        <v>45</v>
      </c>
      <c r="C40" s="10">
        <v>27.8</v>
      </c>
      <c r="D40" s="9" t="s">
        <v>43</v>
      </c>
      <c r="E40" s="8" t="str">
        <f t="shared" si="0"/>
        <v>Significantly Different</v>
      </c>
      <c r="G40">
        <f t="shared" si="1"/>
        <v>27.8</v>
      </c>
      <c r="H40">
        <f t="shared" si="2"/>
        <v>6</v>
      </c>
      <c r="I40" t="str">
        <f t="shared" si="3"/>
        <v>+/-</v>
      </c>
      <c r="J40" t="str">
        <f t="shared" si="4"/>
        <v>0.4</v>
      </c>
      <c r="K40" s="1">
        <f t="shared" si="5"/>
        <v>0.24316109422492402</v>
      </c>
      <c r="L40" s="1">
        <f t="shared" si="6"/>
        <v>0.80000000000000071</v>
      </c>
      <c r="M40" s="1">
        <f t="shared" si="7"/>
        <v>0.25064471888253259</v>
      </c>
      <c r="N40" s="1">
        <f t="shared" si="8"/>
        <v>3.1917688254781442</v>
      </c>
      <c r="O40" t="s">
        <v>66</v>
      </c>
    </row>
    <row r="41" spans="1:15" x14ac:dyDescent="0.35">
      <c r="A41" s="12">
        <v>30</v>
      </c>
      <c r="B41" s="11" t="s">
        <v>39</v>
      </c>
      <c r="C41" s="10">
        <v>27.8</v>
      </c>
      <c r="D41" s="9" t="s">
        <v>27</v>
      </c>
      <c r="E41" s="8" t="str">
        <f t="shared" si="0"/>
        <v>Significantly Different</v>
      </c>
      <c r="G41">
        <f t="shared" si="1"/>
        <v>27.8</v>
      </c>
      <c r="H41">
        <f t="shared" si="2"/>
        <v>6</v>
      </c>
      <c r="I41" t="str">
        <f t="shared" si="3"/>
        <v>+/-</v>
      </c>
      <c r="J41" t="str">
        <f t="shared" si="4"/>
        <v>0.3</v>
      </c>
      <c r="K41" s="1">
        <f t="shared" si="5"/>
        <v>0.18237082066869301</v>
      </c>
      <c r="L41" s="1">
        <f t="shared" si="6"/>
        <v>0.80000000000000071</v>
      </c>
      <c r="M41" s="1">
        <f t="shared" si="7"/>
        <v>0.19223572402239389</v>
      </c>
      <c r="N41" s="1">
        <f t="shared" si="8"/>
        <v>4.1615574007815903</v>
      </c>
      <c r="O41" t="s">
        <v>47</v>
      </c>
    </row>
    <row r="42" spans="1:15" x14ac:dyDescent="0.35">
      <c r="A42" s="12">
        <v>32</v>
      </c>
      <c r="B42" s="11" t="s">
        <v>59</v>
      </c>
      <c r="C42" s="10">
        <v>27.5</v>
      </c>
      <c r="D42" s="9" t="s">
        <v>152</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27.5</v>
      </c>
      <c r="H42">
        <f t="shared" ref="H42:H62" si="11">LEN(TRIM(D42))</f>
        <v>6</v>
      </c>
      <c r="I42" t="str">
        <f t="shared" ref="I42:I73" si="12">IF(H42&gt;=3,MID(TRIM(D42),1,3),"NO")</f>
        <v>+/-</v>
      </c>
      <c r="J42" t="str">
        <f t="shared" ref="J42:J73" si="13">IF(TRIM(I42)="+/-",MID(TRIM(D42),4,H42-3),D42)</f>
        <v>1.7</v>
      </c>
      <c r="K42" s="1">
        <f t="shared" ref="K42:K73" si="14">IF(TRIM(J42)="*****",0,IF(ISERROR(VALUE(J42)),"NA",VALUE(J42/$I$4)))</f>
        <v>1.0334346504559271</v>
      </c>
      <c r="L42" s="1">
        <f t="shared" ref="L42:L62" si="15">IF(AND(ISNUMBER(G42),ISNUMBER($I$6)),$I$6-G42,"N/A")</f>
        <v>1.1000000000000014</v>
      </c>
      <c r="M42" s="1">
        <f t="shared" ref="M42:M62" si="16">IF(AND(ISNUMBER(K42),ISNUMBER($I$7)),SQRT(K42^2+($I$7)^2),"N/A")</f>
        <v>1.0352210556794166</v>
      </c>
      <c r="N42" s="1">
        <f t="shared" ref="N42:N73" si="17">IF(AND(ISNUMBER(L42),ISNUMBER(M42),M42&lt;&gt;0),L42/M42,"NA")</f>
        <v>1.0625749872118573</v>
      </c>
      <c r="O42" t="s">
        <v>36</v>
      </c>
    </row>
    <row r="43" spans="1:15" x14ac:dyDescent="0.35">
      <c r="A43" s="12">
        <v>32</v>
      </c>
      <c r="B43" s="11" t="s">
        <v>50</v>
      </c>
      <c r="C43" s="10">
        <v>27.5</v>
      </c>
      <c r="D43" s="9" t="s">
        <v>25</v>
      </c>
      <c r="E43" s="8" t="str">
        <f t="shared" si="9"/>
        <v>Significantly Different</v>
      </c>
      <c r="G43">
        <f t="shared" si="10"/>
        <v>27.5</v>
      </c>
      <c r="H43">
        <f t="shared" si="11"/>
        <v>6</v>
      </c>
      <c r="I43" t="str">
        <f t="shared" si="12"/>
        <v>+/-</v>
      </c>
      <c r="J43" t="str">
        <f t="shared" si="13"/>
        <v>0.7</v>
      </c>
      <c r="K43" s="1">
        <f t="shared" si="14"/>
        <v>0.42553191489361697</v>
      </c>
      <c r="L43" s="1">
        <f t="shared" si="15"/>
        <v>1.1000000000000014</v>
      </c>
      <c r="M43" s="1">
        <f t="shared" si="16"/>
        <v>0.42985214661796195</v>
      </c>
      <c r="N43" s="1">
        <f t="shared" si="17"/>
        <v>2.5590194411141192</v>
      </c>
      <c r="O43" t="s">
        <v>49</v>
      </c>
    </row>
    <row r="44" spans="1:15" x14ac:dyDescent="0.35">
      <c r="A44" s="12">
        <v>34</v>
      </c>
      <c r="B44" s="11" t="s">
        <v>46</v>
      </c>
      <c r="C44" s="10">
        <v>27.2</v>
      </c>
      <c r="D44" s="9" t="s">
        <v>30</v>
      </c>
      <c r="E44" s="8" t="str">
        <f t="shared" si="9"/>
        <v>Significantly Different</v>
      </c>
      <c r="G44">
        <f t="shared" si="10"/>
        <v>27.2</v>
      </c>
      <c r="H44">
        <f t="shared" si="11"/>
        <v>6</v>
      </c>
      <c r="I44" t="str">
        <f t="shared" si="12"/>
        <v>+/-</v>
      </c>
      <c r="J44" t="str">
        <f t="shared" si="13"/>
        <v>0.5</v>
      </c>
      <c r="K44" s="1">
        <f t="shared" si="14"/>
        <v>0.303951367781155</v>
      </c>
      <c r="L44" s="1">
        <f t="shared" si="15"/>
        <v>1.4000000000000021</v>
      </c>
      <c r="M44" s="1">
        <f t="shared" si="16"/>
        <v>0.30997079109986531</v>
      </c>
      <c r="N44" s="1">
        <f t="shared" si="17"/>
        <v>4.516554592232386</v>
      </c>
      <c r="O44" t="s">
        <v>63</v>
      </c>
    </row>
    <row r="45" spans="1:15" x14ac:dyDescent="0.35">
      <c r="A45" s="12">
        <v>34</v>
      </c>
      <c r="B45" s="11" t="s">
        <v>32</v>
      </c>
      <c r="C45" s="10">
        <v>27.2</v>
      </c>
      <c r="D45" s="9" t="s">
        <v>121</v>
      </c>
      <c r="E45" s="8" t="str">
        <f t="shared" si="9"/>
        <v>Significantly Different</v>
      </c>
      <c r="G45">
        <f t="shared" si="10"/>
        <v>27.2</v>
      </c>
      <c r="H45">
        <f t="shared" si="11"/>
        <v>6</v>
      </c>
      <c r="I45" t="str">
        <f t="shared" si="12"/>
        <v>+/-</v>
      </c>
      <c r="J45" t="str">
        <f t="shared" si="13"/>
        <v>0.8</v>
      </c>
      <c r="K45" s="1">
        <f t="shared" si="14"/>
        <v>0.48632218844984804</v>
      </c>
      <c r="L45" s="1">
        <f t="shared" si="15"/>
        <v>1.4000000000000021</v>
      </c>
      <c r="M45" s="1">
        <f t="shared" si="16"/>
        <v>0.49010685399991183</v>
      </c>
      <c r="N45" s="1">
        <f t="shared" si="17"/>
        <v>2.856519937589475</v>
      </c>
      <c r="O45" t="s">
        <v>62</v>
      </c>
    </row>
    <row r="46" spans="1:15" x14ac:dyDescent="0.35">
      <c r="A46" s="12">
        <v>36</v>
      </c>
      <c r="B46" s="11" t="s">
        <v>67</v>
      </c>
      <c r="C46" s="10">
        <v>26.9</v>
      </c>
      <c r="D46" s="9" t="s">
        <v>30</v>
      </c>
      <c r="E46" s="8" t="str">
        <f t="shared" si="9"/>
        <v>Significantly Different</v>
      </c>
      <c r="G46">
        <f t="shared" si="10"/>
        <v>26.9</v>
      </c>
      <c r="H46">
        <f t="shared" si="11"/>
        <v>6</v>
      </c>
      <c r="I46" t="str">
        <f t="shared" si="12"/>
        <v>+/-</v>
      </c>
      <c r="J46" t="str">
        <f t="shared" si="13"/>
        <v>0.5</v>
      </c>
      <c r="K46" s="1">
        <f t="shared" si="14"/>
        <v>0.303951367781155</v>
      </c>
      <c r="L46" s="1">
        <f t="shared" si="15"/>
        <v>1.7000000000000028</v>
      </c>
      <c r="M46" s="1">
        <f t="shared" si="16"/>
        <v>0.30997079109986531</v>
      </c>
      <c r="N46" s="1">
        <f t="shared" si="17"/>
        <v>5.4843877191393258</v>
      </c>
      <c r="O46" t="s">
        <v>60</v>
      </c>
    </row>
    <row r="47" spans="1:15" x14ac:dyDescent="0.35">
      <c r="A47" s="12">
        <v>36</v>
      </c>
      <c r="B47" s="11" t="s">
        <v>36</v>
      </c>
      <c r="C47" s="10">
        <v>26.9</v>
      </c>
      <c r="D47" s="9" t="s">
        <v>118</v>
      </c>
      <c r="E47" s="8" t="str">
        <f t="shared" si="9"/>
        <v>Significantly Different</v>
      </c>
      <c r="G47">
        <f t="shared" si="10"/>
        <v>26.9</v>
      </c>
      <c r="H47">
        <f t="shared" si="11"/>
        <v>6</v>
      </c>
      <c r="I47" t="str">
        <f t="shared" si="12"/>
        <v>+/-</v>
      </c>
      <c r="J47" t="str">
        <f t="shared" si="13"/>
        <v>0.9</v>
      </c>
      <c r="K47" s="1">
        <f t="shared" si="14"/>
        <v>0.54711246200607899</v>
      </c>
      <c r="L47" s="1">
        <f t="shared" si="15"/>
        <v>1.7000000000000028</v>
      </c>
      <c r="M47" s="1">
        <f t="shared" si="16"/>
        <v>0.55047933970440222</v>
      </c>
      <c r="N47" s="1">
        <f t="shared" si="17"/>
        <v>3.0882176266830887</v>
      </c>
      <c r="O47" t="s">
        <v>58</v>
      </c>
    </row>
    <row r="48" spans="1:15" x14ac:dyDescent="0.35">
      <c r="A48" s="12">
        <v>38</v>
      </c>
      <c r="B48" s="11" t="s">
        <v>79</v>
      </c>
      <c r="C48" s="10">
        <v>26.8</v>
      </c>
      <c r="D48" s="9" t="s">
        <v>43</v>
      </c>
      <c r="E48" s="8" t="str">
        <f t="shared" si="9"/>
        <v>Significantly Different</v>
      </c>
      <c r="G48">
        <f t="shared" si="10"/>
        <v>26.8</v>
      </c>
      <c r="H48">
        <f t="shared" si="11"/>
        <v>6</v>
      </c>
      <c r="I48" t="str">
        <f t="shared" si="12"/>
        <v>+/-</v>
      </c>
      <c r="J48" t="str">
        <f t="shared" si="13"/>
        <v>0.4</v>
      </c>
      <c r="K48" s="1">
        <f t="shared" si="14"/>
        <v>0.24316109422492402</v>
      </c>
      <c r="L48" s="1">
        <f t="shared" si="15"/>
        <v>1.8000000000000007</v>
      </c>
      <c r="M48" s="1">
        <f t="shared" si="16"/>
        <v>0.25064471888253259</v>
      </c>
      <c r="N48" s="1">
        <f t="shared" si="17"/>
        <v>7.1814798573258214</v>
      </c>
      <c r="O48" t="s">
        <v>56</v>
      </c>
    </row>
    <row r="49" spans="1:15" x14ac:dyDescent="0.35">
      <c r="A49" s="12">
        <v>38</v>
      </c>
      <c r="B49" s="11" t="s">
        <v>51</v>
      </c>
      <c r="C49" s="10">
        <v>26.8</v>
      </c>
      <c r="D49" s="9" t="s">
        <v>121</v>
      </c>
      <c r="E49" s="8" t="str">
        <f t="shared" si="9"/>
        <v>Significantly Different</v>
      </c>
      <c r="G49">
        <f t="shared" si="10"/>
        <v>26.8</v>
      </c>
      <c r="H49">
        <f t="shared" si="11"/>
        <v>6</v>
      </c>
      <c r="I49" t="str">
        <f t="shared" si="12"/>
        <v>+/-</v>
      </c>
      <c r="J49" t="str">
        <f t="shared" si="13"/>
        <v>0.8</v>
      </c>
      <c r="K49" s="1">
        <f t="shared" si="14"/>
        <v>0.48632218844984804</v>
      </c>
      <c r="L49" s="1">
        <f t="shared" si="15"/>
        <v>1.8000000000000007</v>
      </c>
      <c r="M49" s="1">
        <f t="shared" si="16"/>
        <v>0.49010685399991183</v>
      </c>
      <c r="N49" s="1">
        <f t="shared" si="17"/>
        <v>3.6726684911864638</v>
      </c>
      <c r="O49" t="s">
        <v>54</v>
      </c>
    </row>
    <row r="50" spans="1:15" x14ac:dyDescent="0.35">
      <c r="A50" s="12">
        <v>38</v>
      </c>
      <c r="B50" s="11" t="s">
        <v>71</v>
      </c>
      <c r="C50" s="10">
        <v>26.8</v>
      </c>
      <c r="D50" s="9" t="s">
        <v>27</v>
      </c>
      <c r="E50" s="8" t="str">
        <f t="shared" si="9"/>
        <v>Significantly Different</v>
      </c>
      <c r="G50">
        <f t="shared" si="10"/>
        <v>26.8</v>
      </c>
      <c r="H50">
        <f t="shared" si="11"/>
        <v>6</v>
      </c>
      <c r="I50" t="str">
        <f t="shared" si="12"/>
        <v>+/-</v>
      </c>
      <c r="J50" t="str">
        <f t="shared" si="13"/>
        <v>0.3</v>
      </c>
      <c r="K50" s="1">
        <f t="shared" si="14"/>
        <v>0.18237082066869301</v>
      </c>
      <c r="L50" s="1">
        <f t="shared" si="15"/>
        <v>1.8000000000000007</v>
      </c>
      <c r="M50" s="1">
        <f t="shared" si="16"/>
        <v>0.19223572402239389</v>
      </c>
      <c r="N50" s="1">
        <f t="shared" si="17"/>
        <v>9.3635041517585744</v>
      </c>
      <c r="O50" t="s">
        <v>52</v>
      </c>
    </row>
    <row r="51" spans="1:15" x14ac:dyDescent="0.35">
      <c r="A51" s="12">
        <v>38</v>
      </c>
      <c r="B51" s="11" t="s">
        <v>48</v>
      </c>
      <c r="C51" s="10">
        <v>26.8</v>
      </c>
      <c r="D51" s="9" t="s">
        <v>118</v>
      </c>
      <c r="E51" s="8" t="str">
        <f t="shared" si="9"/>
        <v>Significantly Different</v>
      </c>
      <c r="G51">
        <f t="shared" si="10"/>
        <v>26.8</v>
      </c>
      <c r="H51">
        <f t="shared" si="11"/>
        <v>6</v>
      </c>
      <c r="I51" t="str">
        <f t="shared" si="12"/>
        <v>+/-</v>
      </c>
      <c r="J51" t="str">
        <f t="shared" si="13"/>
        <v>0.9</v>
      </c>
      <c r="K51" s="1">
        <f t="shared" si="14"/>
        <v>0.54711246200607899</v>
      </c>
      <c r="L51" s="1">
        <f t="shared" si="15"/>
        <v>1.8000000000000007</v>
      </c>
      <c r="M51" s="1">
        <f t="shared" si="16"/>
        <v>0.55047933970440222</v>
      </c>
      <c r="N51" s="1">
        <f t="shared" si="17"/>
        <v>3.2698774870762075</v>
      </c>
      <c r="O51" t="s">
        <v>50</v>
      </c>
    </row>
    <row r="52" spans="1:15" x14ac:dyDescent="0.35">
      <c r="A52" s="12">
        <v>42</v>
      </c>
      <c r="B52" s="11" t="s">
        <v>80</v>
      </c>
      <c r="C52" s="10">
        <v>26.7</v>
      </c>
      <c r="D52" s="9" t="s">
        <v>43</v>
      </c>
      <c r="E52" s="8" t="str">
        <f t="shared" si="9"/>
        <v>Significantly Different</v>
      </c>
      <c r="G52">
        <f t="shared" si="10"/>
        <v>26.7</v>
      </c>
      <c r="H52">
        <f t="shared" si="11"/>
        <v>6</v>
      </c>
      <c r="I52" t="str">
        <f t="shared" si="12"/>
        <v>+/-</v>
      </c>
      <c r="J52" t="str">
        <f t="shared" si="13"/>
        <v>0.4</v>
      </c>
      <c r="K52" s="1">
        <f t="shared" si="14"/>
        <v>0.24316109422492402</v>
      </c>
      <c r="L52" s="1">
        <f t="shared" si="15"/>
        <v>1.9000000000000021</v>
      </c>
      <c r="M52" s="1">
        <f t="shared" si="16"/>
        <v>0.25064471888253259</v>
      </c>
      <c r="N52" s="1">
        <f t="shared" si="17"/>
        <v>7.5804509605105945</v>
      </c>
      <c r="O52" t="s">
        <v>48</v>
      </c>
    </row>
    <row r="53" spans="1:15" x14ac:dyDescent="0.35">
      <c r="A53" s="12">
        <v>42</v>
      </c>
      <c r="B53" s="11" t="s">
        <v>77</v>
      </c>
      <c r="C53" s="10">
        <v>26.7</v>
      </c>
      <c r="D53" s="9" t="s">
        <v>30</v>
      </c>
      <c r="E53" s="8" t="str">
        <f t="shared" si="9"/>
        <v>Significantly Different</v>
      </c>
      <c r="G53">
        <f t="shared" si="10"/>
        <v>26.7</v>
      </c>
      <c r="H53">
        <f t="shared" si="11"/>
        <v>6</v>
      </c>
      <c r="I53" t="str">
        <f t="shared" si="12"/>
        <v>+/-</v>
      </c>
      <c r="J53" t="str">
        <f t="shared" si="13"/>
        <v>0.5</v>
      </c>
      <c r="K53" s="1">
        <f t="shared" si="14"/>
        <v>0.303951367781155</v>
      </c>
      <c r="L53" s="1">
        <f t="shared" si="15"/>
        <v>1.9000000000000021</v>
      </c>
      <c r="M53" s="1">
        <f t="shared" si="16"/>
        <v>0.30997079109986531</v>
      </c>
      <c r="N53" s="1">
        <f t="shared" si="17"/>
        <v>6.129609803743949</v>
      </c>
      <c r="O53" t="s">
        <v>46</v>
      </c>
    </row>
    <row r="54" spans="1:15" x14ac:dyDescent="0.35">
      <c r="A54" s="12">
        <v>44</v>
      </c>
      <c r="B54" s="11" t="s">
        <v>68</v>
      </c>
      <c r="C54" s="10">
        <v>26.4</v>
      </c>
      <c r="D54" s="9" t="s">
        <v>43</v>
      </c>
      <c r="E54" s="8" t="str">
        <f t="shared" si="9"/>
        <v>Significantly Different</v>
      </c>
      <c r="G54">
        <f t="shared" si="10"/>
        <v>26.4</v>
      </c>
      <c r="H54">
        <f t="shared" si="11"/>
        <v>6</v>
      </c>
      <c r="I54" t="str">
        <f t="shared" si="12"/>
        <v>+/-</v>
      </c>
      <c r="J54" t="str">
        <f t="shared" si="13"/>
        <v>0.4</v>
      </c>
      <c r="K54" s="1">
        <f t="shared" si="14"/>
        <v>0.24316109422492402</v>
      </c>
      <c r="L54" s="1">
        <f t="shared" si="15"/>
        <v>2.2000000000000028</v>
      </c>
      <c r="M54" s="1">
        <f t="shared" si="16"/>
        <v>0.25064471888253259</v>
      </c>
      <c r="N54" s="1">
        <f t="shared" si="17"/>
        <v>8.7773642700649006</v>
      </c>
      <c r="O54" t="s">
        <v>39</v>
      </c>
    </row>
    <row r="55" spans="1:15" x14ac:dyDescent="0.35">
      <c r="A55" s="12">
        <v>45</v>
      </c>
      <c r="B55" s="11" t="s">
        <v>78</v>
      </c>
      <c r="C55" s="10">
        <v>26.2</v>
      </c>
      <c r="D55" s="9" t="s">
        <v>27</v>
      </c>
      <c r="E55" s="8" t="str">
        <f t="shared" si="9"/>
        <v>Significantly Different</v>
      </c>
      <c r="G55">
        <f t="shared" si="10"/>
        <v>26.2</v>
      </c>
      <c r="H55">
        <f t="shared" si="11"/>
        <v>6</v>
      </c>
      <c r="I55" t="str">
        <f t="shared" si="12"/>
        <v>+/-</v>
      </c>
      <c r="J55" t="str">
        <f t="shared" si="13"/>
        <v>0.3</v>
      </c>
      <c r="K55" s="1">
        <f t="shared" si="14"/>
        <v>0.18237082066869301</v>
      </c>
      <c r="L55" s="1">
        <f t="shared" si="15"/>
        <v>2.4000000000000021</v>
      </c>
      <c r="M55" s="1">
        <f t="shared" si="16"/>
        <v>0.19223572402239389</v>
      </c>
      <c r="N55" s="1">
        <f t="shared" si="17"/>
        <v>12.484672202344772</v>
      </c>
      <c r="O55" t="s">
        <v>42</v>
      </c>
    </row>
    <row r="56" spans="1:15" x14ac:dyDescent="0.35">
      <c r="A56" s="12">
        <v>46</v>
      </c>
      <c r="B56" s="11" t="s">
        <v>62</v>
      </c>
      <c r="C56" s="10">
        <v>26.1</v>
      </c>
      <c r="D56" s="9" t="s">
        <v>25</v>
      </c>
      <c r="E56" s="8" t="str">
        <f t="shared" si="9"/>
        <v>Significantly Different</v>
      </c>
      <c r="G56">
        <f t="shared" si="10"/>
        <v>26.1</v>
      </c>
      <c r="H56">
        <f t="shared" si="11"/>
        <v>6</v>
      </c>
      <c r="I56" t="str">
        <f t="shared" si="12"/>
        <v>+/-</v>
      </c>
      <c r="J56" t="str">
        <f t="shared" si="13"/>
        <v>0.7</v>
      </c>
      <c r="K56" s="1">
        <f t="shared" si="14"/>
        <v>0.42553191489361697</v>
      </c>
      <c r="L56" s="1">
        <f t="shared" si="15"/>
        <v>2.5</v>
      </c>
      <c r="M56" s="1">
        <f t="shared" si="16"/>
        <v>0.42985214661796195</v>
      </c>
      <c r="N56" s="1">
        <f t="shared" si="17"/>
        <v>5.8159532752593543</v>
      </c>
      <c r="O56" t="s">
        <v>40</v>
      </c>
    </row>
    <row r="57" spans="1:15" x14ac:dyDescent="0.35">
      <c r="A57" s="12">
        <v>46</v>
      </c>
      <c r="B57" s="11" t="s">
        <v>58</v>
      </c>
      <c r="C57" s="10">
        <v>26.1</v>
      </c>
      <c r="D57" s="9" t="s">
        <v>27</v>
      </c>
      <c r="E57" s="8" t="str">
        <f t="shared" si="9"/>
        <v>Significantly Different</v>
      </c>
      <c r="G57">
        <f t="shared" si="10"/>
        <v>26.1</v>
      </c>
      <c r="H57">
        <f t="shared" si="11"/>
        <v>6</v>
      </c>
      <c r="I57" t="str">
        <f t="shared" si="12"/>
        <v>+/-</v>
      </c>
      <c r="J57" t="str">
        <f t="shared" si="13"/>
        <v>0.3</v>
      </c>
      <c r="K57" s="1">
        <f t="shared" si="14"/>
        <v>0.18237082066869301</v>
      </c>
      <c r="L57" s="1">
        <f t="shared" si="15"/>
        <v>2.5</v>
      </c>
      <c r="M57" s="1">
        <f t="shared" si="16"/>
        <v>0.19223572402239389</v>
      </c>
      <c r="N57" s="1">
        <f t="shared" si="17"/>
        <v>13.00486687744246</v>
      </c>
      <c r="O57" t="s">
        <v>37</v>
      </c>
    </row>
    <row r="58" spans="1:15" x14ac:dyDescent="0.35">
      <c r="A58" s="12">
        <v>48</v>
      </c>
      <c r="B58" s="11" t="s">
        <v>72</v>
      </c>
      <c r="C58" s="10">
        <v>25.7</v>
      </c>
      <c r="D58" s="9" t="s">
        <v>27</v>
      </c>
      <c r="E58" s="8" t="str">
        <f t="shared" si="9"/>
        <v>Significantly Different</v>
      </c>
      <c r="G58">
        <f t="shared" si="10"/>
        <v>25.7</v>
      </c>
      <c r="H58">
        <f t="shared" si="11"/>
        <v>6</v>
      </c>
      <c r="I58" t="str">
        <f t="shared" si="12"/>
        <v>+/-</v>
      </c>
      <c r="J58" t="str">
        <f t="shared" si="13"/>
        <v>0.3</v>
      </c>
      <c r="K58" s="1">
        <f t="shared" si="14"/>
        <v>0.18237082066869301</v>
      </c>
      <c r="L58" s="1">
        <f t="shared" si="15"/>
        <v>2.9000000000000021</v>
      </c>
      <c r="M58" s="1">
        <f t="shared" si="16"/>
        <v>0.19223572402239389</v>
      </c>
      <c r="N58" s="1">
        <f t="shared" si="17"/>
        <v>15.085645577833263</v>
      </c>
      <c r="O58" t="s">
        <v>35</v>
      </c>
    </row>
    <row r="59" spans="1:15" x14ac:dyDescent="0.35">
      <c r="A59" s="12">
        <v>48</v>
      </c>
      <c r="B59" s="11" t="s">
        <v>81</v>
      </c>
      <c r="C59" s="10">
        <v>25.7</v>
      </c>
      <c r="D59" s="9" t="s">
        <v>30</v>
      </c>
      <c r="E59" s="8" t="str">
        <f t="shared" si="9"/>
        <v>Significantly Different</v>
      </c>
      <c r="G59">
        <f t="shared" si="10"/>
        <v>25.7</v>
      </c>
      <c r="H59">
        <f t="shared" si="11"/>
        <v>6</v>
      </c>
      <c r="I59" t="str">
        <f t="shared" si="12"/>
        <v>+/-</v>
      </c>
      <c r="J59" t="str">
        <f t="shared" si="13"/>
        <v>0.5</v>
      </c>
      <c r="K59" s="1">
        <f t="shared" si="14"/>
        <v>0.303951367781155</v>
      </c>
      <c r="L59" s="1">
        <f t="shared" si="15"/>
        <v>2.9000000000000021</v>
      </c>
      <c r="M59" s="1">
        <f t="shared" si="16"/>
        <v>0.30997079109986531</v>
      </c>
      <c r="N59" s="1">
        <f t="shared" si="17"/>
        <v>9.3557202267670778</v>
      </c>
      <c r="O59" t="s">
        <v>32</v>
      </c>
    </row>
    <row r="60" spans="1:15" x14ac:dyDescent="0.35">
      <c r="A60" s="12">
        <v>50</v>
      </c>
      <c r="B60" s="11" t="s">
        <v>26</v>
      </c>
      <c r="C60" s="10">
        <v>25.6</v>
      </c>
      <c r="D60" s="9" t="s">
        <v>122</v>
      </c>
      <c r="E60" s="8" t="str">
        <f t="shared" si="9"/>
        <v>Significantly Different</v>
      </c>
      <c r="G60">
        <f t="shared" si="10"/>
        <v>25.6</v>
      </c>
      <c r="H60">
        <f t="shared" si="11"/>
        <v>6</v>
      </c>
      <c r="I60" t="str">
        <f t="shared" si="12"/>
        <v>+/-</v>
      </c>
      <c r="J60" t="str">
        <f t="shared" si="13"/>
        <v>1.0</v>
      </c>
      <c r="K60" s="1">
        <f t="shared" si="14"/>
        <v>0.60790273556231</v>
      </c>
      <c r="L60" s="1">
        <f t="shared" si="15"/>
        <v>3</v>
      </c>
      <c r="M60" s="1">
        <f t="shared" si="16"/>
        <v>0.61093468821403585</v>
      </c>
      <c r="N60" s="1">
        <f t="shared" si="17"/>
        <v>4.910508533686297</v>
      </c>
      <c r="O60" t="s">
        <v>29</v>
      </c>
    </row>
    <row r="61" spans="1:15" x14ac:dyDescent="0.35">
      <c r="A61" s="12">
        <v>51</v>
      </c>
      <c r="B61" s="11" t="s">
        <v>42</v>
      </c>
      <c r="C61" s="10">
        <v>25.3</v>
      </c>
      <c r="D61" s="9" t="s">
        <v>43</v>
      </c>
      <c r="E61" s="8" t="str">
        <f t="shared" si="9"/>
        <v>Significantly Different</v>
      </c>
      <c r="G61">
        <f t="shared" si="10"/>
        <v>25.3</v>
      </c>
      <c r="H61">
        <f t="shared" si="11"/>
        <v>6</v>
      </c>
      <c r="I61" t="str">
        <f t="shared" si="12"/>
        <v>+/-</v>
      </c>
      <c r="J61" t="str">
        <f t="shared" si="13"/>
        <v>0.4</v>
      </c>
      <c r="K61" s="1">
        <f t="shared" si="14"/>
        <v>0.24316109422492402</v>
      </c>
      <c r="L61" s="1">
        <f t="shared" si="15"/>
        <v>3.3000000000000007</v>
      </c>
      <c r="M61" s="1">
        <f t="shared" si="16"/>
        <v>0.25064471888253259</v>
      </c>
      <c r="N61" s="1">
        <f t="shared" si="17"/>
        <v>13.166046405097337</v>
      </c>
      <c r="O61" t="s">
        <v>26</v>
      </c>
    </row>
    <row r="62" spans="1:15" ht="15" thickBot="1" x14ac:dyDescent="0.4">
      <c r="A62" s="7"/>
      <c r="B62" s="6" t="s">
        <v>24</v>
      </c>
      <c r="C62" s="5">
        <v>34.1</v>
      </c>
      <c r="D62" s="4" t="s">
        <v>109</v>
      </c>
      <c r="E62" s="3" t="str">
        <f t="shared" si="9"/>
        <v>Significantly Different</v>
      </c>
      <c r="G62">
        <f t="shared" si="10"/>
        <v>34.1</v>
      </c>
      <c r="H62">
        <f t="shared" si="11"/>
        <v>6</v>
      </c>
      <c r="I62" t="str">
        <f t="shared" si="12"/>
        <v>+/-</v>
      </c>
      <c r="J62" t="str">
        <f t="shared" si="13"/>
        <v>0.6</v>
      </c>
      <c r="K62" s="1">
        <f t="shared" si="14"/>
        <v>0.36474164133738601</v>
      </c>
      <c r="L62" s="1">
        <f t="shared" si="15"/>
        <v>-5.5</v>
      </c>
      <c r="M62" s="1">
        <f t="shared" si="16"/>
        <v>0.36977279819442066</v>
      </c>
      <c r="N62" s="1">
        <f t="shared" si="17"/>
        <v>-14.873998376452199</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274" priority="1" operator="equal">
      <formula>"OTHER ERROR"</formula>
    </cfRule>
    <cfRule type="cellIs" dxfId="273" priority="2" operator="equal">
      <formula>"Statistical Test not applicable"</formula>
    </cfRule>
    <cfRule type="cellIs" dxfId="272" priority="3" operator="equal">
      <formula>"Geography Selected"</formula>
    </cfRule>
  </conditionalFormatting>
  <conditionalFormatting sqref="E10:J62">
    <cfRule type="cellIs" dxfId="271" priority="4" operator="equal">
      <formula>"Not Significantly Different"</formula>
    </cfRule>
  </conditionalFormatting>
  <conditionalFormatting sqref="F10:J62">
    <cfRule type="cellIs" dxfId="27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59B9E0B0-0708-4E28-8745-91EEFCFCBF79}">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B32A7FEF-A679-4D9C-8021-80DA7DBD4BBE}"/>
    <hyperlink ref="A68" r:id="rId2" xr:uid="{62450B8E-3C69-4BC3-B0AD-B3152BA77D51}"/>
    <hyperlink ref="A66" r:id="rId3" xr:uid="{02AF3C52-699A-4D3F-AE76-EBC75F2E0D55}"/>
    <hyperlink ref="A67" r:id="rId4" xr:uid="{C0A700F8-AE95-4A9A-9914-8D9EACB7C49C}"/>
  </hyperlinks>
  <pageMargins left="0.7" right="0.7" top="0.75" bottom="0.75" header="0.3" footer="0.3"/>
  <pageSetup orientation="portrait" r:id="rId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81FC1-C373-4AFC-B8F6-09D7D4EEA9B5}">
  <dimension ref="A1:Z82"/>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251</v>
      </c>
    </row>
    <row r="2" spans="1:16" x14ac:dyDescent="0.35">
      <c r="A2" s="26" t="s">
        <v>106</v>
      </c>
      <c r="B2" t="s">
        <v>250</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16.7</v>
      </c>
      <c r="C6" t="s">
        <v>100</v>
      </c>
      <c r="H6" s="14" t="s">
        <v>99</v>
      </c>
      <c r="I6">
        <f>VLOOKUP($B$4,$B$9:$K$62,6,FALSE)</f>
        <v>16.7</v>
      </c>
      <c r="K6" s="15"/>
    </row>
    <row r="7" spans="1:16" ht="15" thickBot="1" x14ac:dyDescent="0.4">
      <c r="A7" s="21" t="s">
        <v>98</v>
      </c>
      <c r="B7" s="20" t="str">
        <f>VLOOKUP($B$4,$B$10:$D$62,3,FALSE)</f>
        <v>+/-0.2</v>
      </c>
      <c r="C7" t="s">
        <v>97</v>
      </c>
      <c r="H7" s="14" t="s">
        <v>96</v>
      </c>
      <c r="I7" s="19">
        <f>VLOOKUP($B$4,$B$9:$K$62,10,FALSE)</f>
        <v>0.12158054711246201</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16.7</v>
      </c>
      <c r="D10" s="9" t="s">
        <v>38</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16.7</v>
      </c>
      <c r="H10">
        <f t="shared" ref="H10:H41" si="2">LEN(TRIM(D10))</f>
        <v>6</v>
      </c>
      <c r="I10" t="str">
        <f t="shared" ref="I10:I41" si="3">IF(H10&gt;=3,MID(TRIM(D10),1,3),"NO")</f>
        <v>+/-</v>
      </c>
      <c r="J10" t="str">
        <f t="shared" ref="J10:J41" si="4">IF(TRIM(I10)="+/-",MID(TRIM(D10),4,H10-3),D10)</f>
        <v>0.2</v>
      </c>
      <c r="K10" s="1">
        <f t="shared" ref="K10:K41" si="5">IF(TRIM(J10)="*****",0,IF(ISERROR(VALUE(J10)),"NA",VALUE(J10/$I$4)))</f>
        <v>0.12158054711246201</v>
      </c>
      <c r="L10" s="1">
        <f t="shared" ref="L10:L41" si="6">IF(AND(ISNUMBER(G10),ISNUMBER($I$6)),$I$6-G10,"N/A")</f>
        <v>0</v>
      </c>
      <c r="M10" s="1">
        <f t="shared" ref="M10:M41" si="7">IF(AND(ISNUMBER(K10),ISNUMBER($I$7)),SQRT(K10^2+($I$7)^2),"N/A")</f>
        <v>0.17194085864718481</v>
      </c>
      <c r="N10" s="1">
        <f t="shared" ref="N10:N41" si="8">IF(AND(ISNUMBER(L10),ISNUMBER(M10),M10&lt;&gt;0),L10/M10,"NA")</f>
        <v>0</v>
      </c>
      <c r="O10" t="s">
        <v>82</v>
      </c>
    </row>
    <row r="11" spans="1:16" x14ac:dyDescent="0.35">
      <c r="A11" s="12">
        <v>1</v>
      </c>
      <c r="B11" s="11" t="s">
        <v>31</v>
      </c>
      <c r="C11" s="10">
        <v>24.4</v>
      </c>
      <c r="D11" s="13" t="s">
        <v>249</v>
      </c>
      <c r="E11" s="8" t="str">
        <f t="shared" si="0"/>
        <v>Significantly Different</v>
      </c>
      <c r="G11">
        <f t="shared" si="1"/>
        <v>24.4</v>
      </c>
      <c r="H11">
        <f t="shared" si="2"/>
        <v>6</v>
      </c>
      <c r="I11" t="str">
        <f t="shared" si="3"/>
        <v>+/-</v>
      </c>
      <c r="J11" t="str">
        <f t="shared" si="4"/>
        <v>6.2</v>
      </c>
      <c r="K11" s="1">
        <f t="shared" si="5"/>
        <v>3.768996960486322</v>
      </c>
      <c r="L11" s="1">
        <f t="shared" si="6"/>
        <v>-7.6999999999999993</v>
      </c>
      <c r="M11" s="1">
        <f t="shared" si="7"/>
        <v>3.7709574271783155</v>
      </c>
      <c r="N11" s="1">
        <f t="shared" si="8"/>
        <v>-2.0419217529490008</v>
      </c>
      <c r="O11" t="s">
        <v>67</v>
      </c>
    </row>
    <row r="12" spans="1:16" x14ac:dyDescent="0.35">
      <c r="A12" s="12">
        <v>2</v>
      </c>
      <c r="B12" s="11" t="s">
        <v>73</v>
      </c>
      <c r="C12" s="10">
        <v>20.9</v>
      </c>
      <c r="D12" s="9" t="s">
        <v>152</v>
      </c>
      <c r="E12" s="8" t="str">
        <f t="shared" si="0"/>
        <v>Significantly Different</v>
      </c>
      <c r="G12">
        <f t="shared" si="1"/>
        <v>20.9</v>
      </c>
      <c r="H12">
        <f t="shared" si="2"/>
        <v>6</v>
      </c>
      <c r="I12" t="str">
        <f t="shared" si="3"/>
        <v>+/-</v>
      </c>
      <c r="J12" t="str">
        <f t="shared" si="4"/>
        <v>1.7</v>
      </c>
      <c r="K12" s="1">
        <f t="shared" si="5"/>
        <v>1.0334346504559271</v>
      </c>
      <c r="L12" s="1">
        <f t="shared" si="6"/>
        <v>-4.1999999999999993</v>
      </c>
      <c r="M12" s="1">
        <f t="shared" si="7"/>
        <v>1.0405618704330513</v>
      </c>
      <c r="N12" s="1">
        <f t="shared" si="8"/>
        <v>-4.0362808972157351</v>
      </c>
      <c r="O12" t="s">
        <v>59</v>
      </c>
    </row>
    <row r="13" spans="1:16" x14ac:dyDescent="0.35">
      <c r="A13" s="12">
        <v>3</v>
      </c>
      <c r="B13" s="11" t="s">
        <v>68</v>
      </c>
      <c r="C13" s="10">
        <v>20.8</v>
      </c>
      <c r="D13" s="9" t="s">
        <v>145</v>
      </c>
      <c r="E13" s="8" t="str">
        <f t="shared" si="0"/>
        <v>Significantly Different</v>
      </c>
      <c r="G13">
        <f t="shared" si="1"/>
        <v>20.8</v>
      </c>
      <c r="H13">
        <f t="shared" si="2"/>
        <v>6</v>
      </c>
      <c r="I13" t="str">
        <f t="shared" si="3"/>
        <v>+/-</v>
      </c>
      <c r="J13" t="str">
        <f t="shared" si="4"/>
        <v>2.8</v>
      </c>
      <c r="K13" s="1">
        <f t="shared" si="5"/>
        <v>1.7021276595744679</v>
      </c>
      <c r="L13" s="1">
        <f t="shared" si="6"/>
        <v>-4.1000000000000014</v>
      </c>
      <c r="M13" s="1">
        <f t="shared" si="7"/>
        <v>1.7064642975827597</v>
      </c>
      <c r="N13" s="1">
        <f t="shared" si="8"/>
        <v>-2.4026286432172839</v>
      </c>
      <c r="O13" t="s">
        <v>57</v>
      </c>
    </row>
    <row r="14" spans="1:16" x14ac:dyDescent="0.35">
      <c r="A14" s="12">
        <v>4</v>
      </c>
      <c r="B14" s="11" t="s">
        <v>50</v>
      </c>
      <c r="C14" s="10">
        <v>20.6</v>
      </c>
      <c r="D14" s="9" t="s">
        <v>136</v>
      </c>
      <c r="E14" s="8" t="str">
        <f t="shared" si="0"/>
        <v>Significantly Different</v>
      </c>
      <c r="G14">
        <f t="shared" si="1"/>
        <v>20.6</v>
      </c>
      <c r="H14">
        <f t="shared" si="2"/>
        <v>6</v>
      </c>
      <c r="I14" t="str">
        <f t="shared" si="3"/>
        <v>+/-</v>
      </c>
      <c r="J14" t="str">
        <f t="shared" si="4"/>
        <v>1.9</v>
      </c>
      <c r="K14" s="1">
        <f t="shared" si="5"/>
        <v>1.1550151975683889</v>
      </c>
      <c r="L14" s="1">
        <f t="shared" si="6"/>
        <v>-3.9000000000000021</v>
      </c>
      <c r="M14" s="1">
        <f t="shared" si="7"/>
        <v>1.1613965455649118</v>
      </c>
      <c r="N14" s="1">
        <f t="shared" si="8"/>
        <v>-3.358026175377518</v>
      </c>
      <c r="O14" t="s">
        <v>72</v>
      </c>
    </row>
    <row r="15" spans="1:16" x14ac:dyDescent="0.35">
      <c r="A15" s="12">
        <v>5</v>
      </c>
      <c r="B15" s="11" t="s">
        <v>26</v>
      </c>
      <c r="C15" s="10">
        <v>19.8</v>
      </c>
      <c r="D15" s="9" t="s">
        <v>140</v>
      </c>
      <c r="E15" s="8" t="str">
        <f t="shared" si="0"/>
        <v>Not Significantly Different</v>
      </c>
      <c r="G15">
        <f t="shared" si="1"/>
        <v>19.8</v>
      </c>
      <c r="H15">
        <f t="shared" si="2"/>
        <v>6</v>
      </c>
      <c r="I15" t="str">
        <f t="shared" si="3"/>
        <v>+/-</v>
      </c>
      <c r="J15" t="str">
        <f t="shared" si="4"/>
        <v>5.3</v>
      </c>
      <c r="K15" s="1">
        <f t="shared" si="5"/>
        <v>3.2218844984802431</v>
      </c>
      <c r="L15" s="1">
        <f t="shared" si="6"/>
        <v>-3.1000000000000014</v>
      </c>
      <c r="M15" s="1">
        <f t="shared" si="7"/>
        <v>3.2241776549972321</v>
      </c>
      <c r="N15" s="1">
        <f t="shared" si="8"/>
        <v>-0.96148547993167666</v>
      </c>
      <c r="O15" t="s">
        <v>34</v>
      </c>
    </row>
    <row r="16" spans="1:16" x14ac:dyDescent="0.35">
      <c r="A16" s="12">
        <v>6</v>
      </c>
      <c r="B16" s="11" t="s">
        <v>44</v>
      </c>
      <c r="C16" s="10">
        <v>19.7</v>
      </c>
      <c r="D16" s="9" t="s">
        <v>170</v>
      </c>
      <c r="E16" s="8" t="str">
        <f t="shared" si="0"/>
        <v>Significantly Different</v>
      </c>
      <c r="G16">
        <f t="shared" si="1"/>
        <v>19.7</v>
      </c>
      <c r="H16">
        <f t="shared" si="2"/>
        <v>6</v>
      </c>
      <c r="I16" t="str">
        <f t="shared" si="3"/>
        <v>+/-</v>
      </c>
      <c r="J16" t="str">
        <f t="shared" si="4"/>
        <v>2.2</v>
      </c>
      <c r="K16" s="1">
        <f t="shared" si="5"/>
        <v>1.3373860182370823</v>
      </c>
      <c r="L16" s="1">
        <f t="shared" si="6"/>
        <v>-3</v>
      </c>
      <c r="M16" s="1">
        <f t="shared" si="7"/>
        <v>1.3429010355242872</v>
      </c>
      <c r="N16" s="1">
        <f t="shared" si="8"/>
        <v>-2.2339695335991445</v>
      </c>
      <c r="O16" t="s">
        <v>73</v>
      </c>
    </row>
    <row r="17" spans="1:15" x14ac:dyDescent="0.35">
      <c r="A17" s="12">
        <v>6</v>
      </c>
      <c r="B17" s="11" t="s">
        <v>42</v>
      </c>
      <c r="C17" s="10">
        <v>19.7</v>
      </c>
      <c r="D17" s="9" t="s">
        <v>154</v>
      </c>
      <c r="E17" s="8" t="str">
        <f t="shared" si="0"/>
        <v>Significantly Different</v>
      </c>
      <c r="G17">
        <f t="shared" si="1"/>
        <v>19.7</v>
      </c>
      <c r="H17">
        <f t="shared" si="2"/>
        <v>6</v>
      </c>
      <c r="I17" t="str">
        <f t="shared" si="3"/>
        <v>+/-</v>
      </c>
      <c r="J17" t="str">
        <f t="shared" si="4"/>
        <v>2.1</v>
      </c>
      <c r="K17" s="1">
        <f t="shared" si="5"/>
        <v>1.2765957446808511</v>
      </c>
      <c r="L17" s="1">
        <f t="shared" si="6"/>
        <v>-3</v>
      </c>
      <c r="M17" s="1">
        <f t="shared" si="7"/>
        <v>1.2823722255154399</v>
      </c>
      <c r="N17" s="1">
        <f t="shared" si="8"/>
        <v>-2.3394143605957876</v>
      </c>
      <c r="O17" t="s">
        <v>65</v>
      </c>
    </row>
    <row r="18" spans="1:15" x14ac:dyDescent="0.35">
      <c r="A18" s="12">
        <v>8</v>
      </c>
      <c r="B18" s="11" t="s">
        <v>35</v>
      </c>
      <c r="C18" s="10">
        <v>19.3</v>
      </c>
      <c r="D18" s="9" t="s">
        <v>139</v>
      </c>
      <c r="E18" s="8" t="str">
        <f t="shared" si="0"/>
        <v>Significantly Different</v>
      </c>
      <c r="G18">
        <f t="shared" si="1"/>
        <v>19.3</v>
      </c>
      <c r="H18">
        <f t="shared" si="2"/>
        <v>6</v>
      </c>
      <c r="I18" t="str">
        <f t="shared" si="3"/>
        <v>+/-</v>
      </c>
      <c r="J18" t="str">
        <f t="shared" si="4"/>
        <v>1.5</v>
      </c>
      <c r="K18" s="1">
        <f t="shared" si="5"/>
        <v>0.91185410334346506</v>
      </c>
      <c r="L18" s="1">
        <f t="shared" si="6"/>
        <v>-2.6000000000000014</v>
      </c>
      <c r="M18" s="1">
        <f t="shared" si="7"/>
        <v>0.91992376598307335</v>
      </c>
      <c r="N18" s="1">
        <f t="shared" si="8"/>
        <v>-2.8263211541464206</v>
      </c>
      <c r="O18" t="s">
        <v>61</v>
      </c>
    </row>
    <row r="19" spans="1:15" x14ac:dyDescent="0.35">
      <c r="A19" s="12">
        <v>9</v>
      </c>
      <c r="B19" s="11" t="s">
        <v>39</v>
      </c>
      <c r="C19" s="10">
        <v>19.100000000000001</v>
      </c>
      <c r="D19" s="9" t="s">
        <v>118</v>
      </c>
      <c r="E19" s="8" t="str">
        <f t="shared" si="0"/>
        <v>Significantly Different</v>
      </c>
      <c r="G19">
        <f t="shared" si="1"/>
        <v>19.100000000000001</v>
      </c>
      <c r="H19">
        <f t="shared" si="2"/>
        <v>6</v>
      </c>
      <c r="I19" t="str">
        <f t="shared" si="3"/>
        <v>+/-</v>
      </c>
      <c r="J19" t="str">
        <f t="shared" si="4"/>
        <v>0.9</v>
      </c>
      <c r="K19" s="1">
        <f t="shared" si="5"/>
        <v>0.54711246200607899</v>
      </c>
      <c r="L19" s="1">
        <f t="shared" si="6"/>
        <v>-2.4000000000000021</v>
      </c>
      <c r="M19" s="1">
        <f t="shared" si="7"/>
        <v>0.5604586296226679</v>
      </c>
      <c r="N19" s="1">
        <f t="shared" si="8"/>
        <v>-4.2822072373402769</v>
      </c>
      <c r="O19" t="s">
        <v>31</v>
      </c>
    </row>
    <row r="20" spans="1:15" x14ac:dyDescent="0.35">
      <c r="A20" s="12">
        <v>10</v>
      </c>
      <c r="B20" s="11" t="s">
        <v>71</v>
      </c>
      <c r="C20" s="10">
        <v>19</v>
      </c>
      <c r="D20" s="13" t="s">
        <v>133</v>
      </c>
      <c r="E20" s="8" t="str">
        <f t="shared" si="0"/>
        <v>Significantly Different</v>
      </c>
      <c r="G20">
        <f t="shared" si="1"/>
        <v>19</v>
      </c>
      <c r="H20">
        <f t="shared" si="2"/>
        <v>6</v>
      </c>
      <c r="I20" t="str">
        <f t="shared" si="3"/>
        <v>+/-</v>
      </c>
      <c r="J20" t="str">
        <f t="shared" si="4"/>
        <v>1.4</v>
      </c>
      <c r="K20" s="1">
        <f t="shared" si="5"/>
        <v>0.85106382978723394</v>
      </c>
      <c r="L20" s="1">
        <f t="shared" si="6"/>
        <v>-2.3000000000000007</v>
      </c>
      <c r="M20" s="1">
        <f t="shared" si="7"/>
        <v>0.8597042932359239</v>
      </c>
      <c r="N20" s="1">
        <f t="shared" si="8"/>
        <v>-2.6753385066193038</v>
      </c>
      <c r="O20" t="s">
        <v>53</v>
      </c>
    </row>
    <row r="21" spans="1:15" x14ac:dyDescent="0.35">
      <c r="A21" s="12">
        <v>11</v>
      </c>
      <c r="B21" s="11" t="s">
        <v>72</v>
      </c>
      <c r="C21" s="10">
        <v>18.899999999999999</v>
      </c>
      <c r="D21" s="9" t="s">
        <v>136</v>
      </c>
      <c r="E21" s="8" t="str">
        <f t="shared" si="0"/>
        <v>Significantly Different</v>
      </c>
      <c r="G21">
        <f t="shared" si="1"/>
        <v>18.899999999999999</v>
      </c>
      <c r="H21">
        <f t="shared" si="2"/>
        <v>6</v>
      </c>
      <c r="I21" t="str">
        <f t="shared" si="3"/>
        <v>+/-</v>
      </c>
      <c r="J21" t="str">
        <f t="shared" si="4"/>
        <v>1.9</v>
      </c>
      <c r="K21" s="1">
        <f t="shared" si="5"/>
        <v>1.1550151975683889</v>
      </c>
      <c r="L21" s="1">
        <f t="shared" si="6"/>
        <v>-2.1999999999999993</v>
      </c>
      <c r="M21" s="1">
        <f t="shared" si="7"/>
        <v>1.1613965455649118</v>
      </c>
      <c r="N21" s="1">
        <f t="shared" si="8"/>
        <v>-1.894271175853983</v>
      </c>
      <c r="O21" t="s">
        <v>45</v>
      </c>
    </row>
    <row r="22" spans="1:15" x14ac:dyDescent="0.35">
      <c r="A22" s="12">
        <v>12</v>
      </c>
      <c r="B22" s="11" t="s">
        <v>66</v>
      </c>
      <c r="C22" s="10">
        <v>18.7</v>
      </c>
      <c r="D22" s="9" t="s">
        <v>168</v>
      </c>
      <c r="E22" s="8" t="str">
        <f t="shared" si="0"/>
        <v>Not Significantly Different</v>
      </c>
      <c r="G22">
        <f t="shared" si="1"/>
        <v>18.7</v>
      </c>
      <c r="H22">
        <f t="shared" si="2"/>
        <v>6</v>
      </c>
      <c r="I22" t="str">
        <f t="shared" si="3"/>
        <v>+/-</v>
      </c>
      <c r="J22" t="str">
        <f t="shared" si="4"/>
        <v>3.6</v>
      </c>
      <c r="K22" s="1">
        <f t="shared" si="5"/>
        <v>2.188449848024316</v>
      </c>
      <c r="L22" s="1">
        <f t="shared" si="6"/>
        <v>-2</v>
      </c>
      <c r="M22" s="1">
        <f t="shared" si="7"/>
        <v>2.1918244835647349</v>
      </c>
      <c r="N22" s="1">
        <f t="shared" si="8"/>
        <v>-0.91248182279050205</v>
      </c>
      <c r="O22" t="s">
        <v>28</v>
      </c>
    </row>
    <row r="23" spans="1:15" x14ac:dyDescent="0.35">
      <c r="A23" s="12">
        <v>12</v>
      </c>
      <c r="B23" s="11" t="s">
        <v>58</v>
      </c>
      <c r="C23" s="10">
        <v>18.7</v>
      </c>
      <c r="D23" s="9" t="s">
        <v>152</v>
      </c>
      <c r="E23" s="8" t="str">
        <f t="shared" si="0"/>
        <v>Significantly Different</v>
      </c>
      <c r="G23">
        <f t="shared" si="1"/>
        <v>18.7</v>
      </c>
      <c r="H23">
        <f t="shared" si="2"/>
        <v>6</v>
      </c>
      <c r="I23" t="str">
        <f t="shared" si="3"/>
        <v>+/-</v>
      </c>
      <c r="J23" t="str">
        <f t="shared" si="4"/>
        <v>1.7</v>
      </c>
      <c r="K23" s="1">
        <f t="shared" si="5"/>
        <v>1.0334346504559271</v>
      </c>
      <c r="L23" s="1">
        <f t="shared" si="6"/>
        <v>-2</v>
      </c>
      <c r="M23" s="1">
        <f t="shared" si="7"/>
        <v>1.0405618704330513</v>
      </c>
      <c r="N23" s="1">
        <f t="shared" si="8"/>
        <v>-1.9220385224836836</v>
      </c>
      <c r="O23" t="s">
        <v>81</v>
      </c>
    </row>
    <row r="24" spans="1:15" x14ac:dyDescent="0.35">
      <c r="A24" s="12">
        <v>14</v>
      </c>
      <c r="B24" s="11" t="s">
        <v>59</v>
      </c>
      <c r="C24" s="10">
        <v>18.5</v>
      </c>
      <c r="D24" s="9" t="s">
        <v>146</v>
      </c>
      <c r="E24" s="8" t="str">
        <f t="shared" si="0"/>
        <v>Not Significantly Different</v>
      </c>
      <c r="G24">
        <f t="shared" si="1"/>
        <v>18.5</v>
      </c>
      <c r="H24">
        <f t="shared" si="2"/>
        <v>6</v>
      </c>
      <c r="I24" t="str">
        <f t="shared" si="3"/>
        <v>+/-</v>
      </c>
      <c r="J24" t="str">
        <f t="shared" si="4"/>
        <v>4.6</v>
      </c>
      <c r="K24" s="1">
        <f t="shared" si="5"/>
        <v>2.7963525835866259</v>
      </c>
      <c r="L24" s="1">
        <f t="shared" si="6"/>
        <v>-1.8000000000000007</v>
      </c>
      <c r="M24" s="1">
        <f t="shared" si="7"/>
        <v>2.7989943910568598</v>
      </c>
      <c r="N24" s="1">
        <f t="shared" si="8"/>
        <v>-0.64308810541072459</v>
      </c>
      <c r="O24" t="s">
        <v>64</v>
      </c>
    </row>
    <row r="25" spans="1:15" x14ac:dyDescent="0.35">
      <c r="A25" s="12">
        <v>14</v>
      </c>
      <c r="B25" s="11" t="s">
        <v>62</v>
      </c>
      <c r="C25" s="10">
        <v>18.5</v>
      </c>
      <c r="D25" s="9" t="s">
        <v>144</v>
      </c>
      <c r="E25" s="8" t="str">
        <f t="shared" si="0"/>
        <v>Not Significantly Different</v>
      </c>
      <c r="G25">
        <f t="shared" si="1"/>
        <v>18.5</v>
      </c>
      <c r="H25">
        <f t="shared" si="2"/>
        <v>6</v>
      </c>
      <c r="I25" t="str">
        <f t="shared" si="3"/>
        <v>+/-</v>
      </c>
      <c r="J25" t="str">
        <f t="shared" si="4"/>
        <v>4.5</v>
      </c>
      <c r="K25" s="1">
        <f t="shared" si="5"/>
        <v>2.735562310030395</v>
      </c>
      <c r="L25" s="1">
        <f t="shared" si="6"/>
        <v>-1.8000000000000007</v>
      </c>
      <c r="M25" s="1">
        <f t="shared" si="7"/>
        <v>2.7382627670650961</v>
      </c>
      <c r="N25" s="1">
        <f t="shared" si="8"/>
        <v>-0.65735108465476566</v>
      </c>
      <c r="O25" t="s">
        <v>80</v>
      </c>
    </row>
    <row r="26" spans="1:15" x14ac:dyDescent="0.35">
      <c r="A26" s="12">
        <v>16</v>
      </c>
      <c r="B26" s="11" t="s">
        <v>63</v>
      </c>
      <c r="C26" s="10">
        <v>18.3</v>
      </c>
      <c r="D26" s="9" t="s">
        <v>134</v>
      </c>
      <c r="E26" s="8" t="str">
        <f t="shared" si="0"/>
        <v>Significantly Different</v>
      </c>
      <c r="G26">
        <f t="shared" si="1"/>
        <v>18.3</v>
      </c>
      <c r="H26">
        <f t="shared" si="2"/>
        <v>6</v>
      </c>
      <c r="I26" t="str">
        <f t="shared" si="3"/>
        <v>+/-</v>
      </c>
      <c r="J26" t="str">
        <f t="shared" si="4"/>
        <v>1.3</v>
      </c>
      <c r="K26" s="1">
        <f t="shared" si="5"/>
        <v>0.79027355623100304</v>
      </c>
      <c r="L26" s="1">
        <f t="shared" si="6"/>
        <v>-1.6000000000000014</v>
      </c>
      <c r="M26" s="1">
        <f t="shared" si="7"/>
        <v>0.79957121203440151</v>
      </c>
      <c r="N26" s="1">
        <f t="shared" si="8"/>
        <v>-2.0010725447818669</v>
      </c>
      <c r="O26" t="s">
        <v>79</v>
      </c>
    </row>
    <row r="27" spans="1:15" x14ac:dyDescent="0.35">
      <c r="A27" s="12">
        <v>17</v>
      </c>
      <c r="B27" s="11" t="s">
        <v>81</v>
      </c>
      <c r="C27" s="10">
        <v>18.100000000000001</v>
      </c>
      <c r="D27" s="9" t="s">
        <v>141</v>
      </c>
      <c r="E27" s="8" t="str">
        <f t="shared" si="0"/>
        <v>Not Significantly Different</v>
      </c>
      <c r="G27">
        <f t="shared" si="1"/>
        <v>18.100000000000001</v>
      </c>
      <c r="H27">
        <f t="shared" si="2"/>
        <v>6</v>
      </c>
      <c r="I27" t="str">
        <f t="shared" si="3"/>
        <v>+/-</v>
      </c>
      <c r="J27" t="str">
        <f t="shared" si="4"/>
        <v>2.3</v>
      </c>
      <c r="K27" s="1">
        <f t="shared" si="5"/>
        <v>1.3981762917933129</v>
      </c>
      <c r="L27" s="1">
        <f t="shared" si="6"/>
        <v>-1.4000000000000021</v>
      </c>
      <c r="M27" s="1">
        <f t="shared" si="7"/>
        <v>1.4034524474912091</v>
      </c>
      <c r="N27" s="1">
        <f t="shared" si="8"/>
        <v>-0.99754003244115719</v>
      </c>
      <c r="O27" t="s">
        <v>77</v>
      </c>
    </row>
    <row r="28" spans="1:15" x14ac:dyDescent="0.35">
      <c r="A28" s="12">
        <v>17</v>
      </c>
      <c r="B28" s="11" t="s">
        <v>52</v>
      </c>
      <c r="C28" s="10">
        <v>18.100000000000001</v>
      </c>
      <c r="D28" s="9" t="s">
        <v>204</v>
      </c>
      <c r="E28" s="8" t="str">
        <f t="shared" si="0"/>
        <v>Not Significantly Different</v>
      </c>
      <c r="G28">
        <f t="shared" si="1"/>
        <v>18.100000000000001</v>
      </c>
      <c r="H28">
        <f t="shared" si="2"/>
        <v>6</v>
      </c>
      <c r="I28" t="str">
        <f t="shared" si="3"/>
        <v>+/-</v>
      </c>
      <c r="J28" t="str">
        <f t="shared" si="4"/>
        <v>4.0</v>
      </c>
      <c r="K28" s="1">
        <f t="shared" si="5"/>
        <v>2.43161094224924</v>
      </c>
      <c r="L28" s="1">
        <f t="shared" si="6"/>
        <v>-1.4000000000000021</v>
      </c>
      <c r="M28" s="1">
        <f t="shared" si="7"/>
        <v>2.4346485586019191</v>
      </c>
      <c r="N28" s="1">
        <f t="shared" si="8"/>
        <v>-0.57503165910891996</v>
      </c>
      <c r="O28" t="s">
        <v>78</v>
      </c>
    </row>
    <row r="29" spans="1:15" x14ac:dyDescent="0.35">
      <c r="A29" s="12">
        <v>19</v>
      </c>
      <c r="B29" s="11" t="s">
        <v>77</v>
      </c>
      <c r="C29" s="10">
        <v>17.8</v>
      </c>
      <c r="D29" s="9" t="s">
        <v>154</v>
      </c>
      <c r="E29" s="8" t="str">
        <f t="shared" si="0"/>
        <v>Not Significantly Different</v>
      </c>
      <c r="G29">
        <f t="shared" si="1"/>
        <v>17.8</v>
      </c>
      <c r="H29">
        <f t="shared" si="2"/>
        <v>6</v>
      </c>
      <c r="I29" t="str">
        <f t="shared" si="3"/>
        <v>+/-</v>
      </c>
      <c r="J29" t="str">
        <f t="shared" si="4"/>
        <v>2.1</v>
      </c>
      <c r="K29" s="1">
        <f t="shared" si="5"/>
        <v>1.2765957446808511</v>
      </c>
      <c r="L29" s="1">
        <f t="shared" si="6"/>
        <v>-1.1000000000000014</v>
      </c>
      <c r="M29" s="1">
        <f t="shared" si="7"/>
        <v>1.2823722255154399</v>
      </c>
      <c r="N29" s="1">
        <f t="shared" si="8"/>
        <v>-0.85778526555178991</v>
      </c>
      <c r="O29" t="s">
        <v>55</v>
      </c>
    </row>
    <row r="30" spans="1:15" x14ac:dyDescent="0.35">
      <c r="A30" s="12">
        <v>19</v>
      </c>
      <c r="B30" s="11" t="s">
        <v>37</v>
      </c>
      <c r="C30" s="10">
        <v>17.8</v>
      </c>
      <c r="D30" s="9" t="s">
        <v>134</v>
      </c>
      <c r="E30" s="8" t="str">
        <f t="shared" si="0"/>
        <v>Not Significantly Different</v>
      </c>
      <c r="G30">
        <f t="shared" si="1"/>
        <v>17.8</v>
      </c>
      <c r="H30">
        <f t="shared" si="2"/>
        <v>6</v>
      </c>
      <c r="I30" t="str">
        <f t="shared" si="3"/>
        <v>+/-</v>
      </c>
      <c r="J30" t="str">
        <f t="shared" si="4"/>
        <v>1.3</v>
      </c>
      <c r="K30" s="1">
        <f t="shared" si="5"/>
        <v>0.79027355623100304</v>
      </c>
      <c r="L30" s="1">
        <f t="shared" si="6"/>
        <v>-1.1000000000000014</v>
      </c>
      <c r="M30" s="1">
        <f t="shared" si="7"/>
        <v>0.79957121203440151</v>
      </c>
      <c r="N30" s="1">
        <f t="shared" si="8"/>
        <v>-1.3757373745375339</v>
      </c>
      <c r="O30" t="s">
        <v>76</v>
      </c>
    </row>
    <row r="31" spans="1:15" x14ac:dyDescent="0.35">
      <c r="A31" s="12">
        <v>21</v>
      </c>
      <c r="B31" s="11" t="s">
        <v>45</v>
      </c>
      <c r="C31" s="10">
        <v>17.7</v>
      </c>
      <c r="D31" s="9" t="s">
        <v>137</v>
      </c>
      <c r="E31" s="8" t="str">
        <f t="shared" si="0"/>
        <v>Not Significantly Different</v>
      </c>
      <c r="G31">
        <f t="shared" si="1"/>
        <v>17.7</v>
      </c>
      <c r="H31">
        <f t="shared" si="2"/>
        <v>6</v>
      </c>
      <c r="I31" t="str">
        <f t="shared" si="3"/>
        <v>+/-</v>
      </c>
      <c r="J31" t="str">
        <f t="shared" si="4"/>
        <v>1.2</v>
      </c>
      <c r="K31" s="1">
        <f t="shared" si="5"/>
        <v>0.72948328267477203</v>
      </c>
      <c r="L31" s="1">
        <f t="shared" si="6"/>
        <v>-1</v>
      </c>
      <c r="M31" s="1">
        <f t="shared" si="7"/>
        <v>0.73954559638884132</v>
      </c>
      <c r="N31" s="1">
        <f t="shared" si="8"/>
        <v>-1.3521816705865637</v>
      </c>
      <c r="O31" t="s">
        <v>41</v>
      </c>
    </row>
    <row r="32" spans="1:15" x14ac:dyDescent="0.35">
      <c r="A32" s="12">
        <v>22</v>
      </c>
      <c r="B32" s="11" t="s">
        <v>69</v>
      </c>
      <c r="C32" s="10">
        <v>17.600000000000001</v>
      </c>
      <c r="D32" s="9" t="s">
        <v>159</v>
      </c>
      <c r="E32" s="8" t="str">
        <f t="shared" si="0"/>
        <v>Not Significantly Different</v>
      </c>
      <c r="G32">
        <f t="shared" si="1"/>
        <v>17.600000000000001</v>
      </c>
      <c r="H32">
        <f t="shared" si="2"/>
        <v>6</v>
      </c>
      <c r="I32" t="str">
        <f t="shared" si="3"/>
        <v>+/-</v>
      </c>
      <c r="J32" t="str">
        <f t="shared" si="4"/>
        <v>3.1</v>
      </c>
      <c r="K32" s="1">
        <f t="shared" si="5"/>
        <v>1.884498480243161</v>
      </c>
      <c r="L32" s="1">
        <f t="shared" si="6"/>
        <v>-0.90000000000000213</v>
      </c>
      <c r="M32" s="1">
        <f t="shared" si="7"/>
        <v>1.8884163607305855</v>
      </c>
      <c r="N32" s="1">
        <f t="shared" si="8"/>
        <v>-0.4765898128799374</v>
      </c>
      <c r="O32" t="s">
        <v>70</v>
      </c>
    </row>
    <row r="33" spans="1:15" x14ac:dyDescent="0.35">
      <c r="A33" s="12">
        <v>23</v>
      </c>
      <c r="B33" s="11" t="s">
        <v>67</v>
      </c>
      <c r="C33" s="10">
        <v>17.5</v>
      </c>
      <c r="D33" s="9" t="s">
        <v>152</v>
      </c>
      <c r="E33" s="8" t="str">
        <f t="shared" si="0"/>
        <v>Not Significantly Different</v>
      </c>
      <c r="G33">
        <f t="shared" si="1"/>
        <v>17.5</v>
      </c>
      <c r="H33">
        <f t="shared" si="2"/>
        <v>6</v>
      </c>
      <c r="I33" t="str">
        <f t="shared" si="3"/>
        <v>+/-</v>
      </c>
      <c r="J33" t="str">
        <f t="shared" si="4"/>
        <v>1.7</v>
      </c>
      <c r="K33" s="1">
        <f t="shared" si="5"/>
        <v>1.0334346504559271</v>
      </c>
      <c r="L33" s="1">
        <f t="shared" si="6"/>
        <v>-0.80000000000000071</v>
      </c>
      <c r="M33" s="1">
        <f t="shared" si="7"/>
        <v>1.0405618704330513</v>
      </c>
      <c r="N33" s="1">
        <f t="shared" si="8"/>
        <v>-0.76881540899347411</v>
      </c>
      <c r="O33" t="s">
        <v>75</v>
      </c>
    </row>
    <row r="34" spans="1:15" x14ac:dyDescent="0.35">
      <c r="A34" s="12">
        <v>24</v>
      </c>
      <c r="B34" s="11" t="s">
        <v>51</v>
      </c>
      <c r="C34" s="10">
        <v>17.2</v>
      </c>
      <c r="D34" s="9" t="s">
        <v>154</v>
      </c>
      <c r="E34" s="8" t="str">
        <f t="shared" si="0"/>
        <v>Not Significantly Different</v>
      </c>
      <c r="G34">
        <f t="shared" si="1"/>
        <v>17.2</v>
      </c>
      <c r="H34">
        <f t="shared" si="2"/>
        <v>6</v>
      </c>
      <c r="I34" t="str">
        <f t="shared" si="3"/>
        <v>+/-</v>
      </c>
      <c r="J34" t="str">
        <f t="shared" si="4"/>
        <v>2.1</v>
      </c>
      <c r="K34" s="1">
        <f t="shared" si="5"/>
        <v>1.2765957446808511</v>
      </c>
      <c r="L34" s="1">
        <f t="shared" si="6"/>
        <v>-0.5</v>
      </c>
      <c r="M34" s="1">
        <f t="shared" si="7"/>
        <v>1.2823722255154399</v>
      </c>
      <c r="N34" s="1">
        <f t="shared" si="8"/>
        <v>-0.38990239343263128</v>
      </c>
      <c r="O34" t="s">
        <v>74</v>
      </c>
    </row>
    <row r="35" spans="1:15" x14ac:dyDescent="0.35">
      <c r="A35" s="12">
        <v>25</v>
      </c>
      <c r="B35" s="11" t="s">
        <v>57</v>
      </c>
      <c r="C35" s="10">
        <v>17</v>
      </c>
      <c r="D35" s="9" t="s">
        <v>135</v>
      </c>
      <c r="E35" s="8" t="str">
        <f t="shared" si="0"/>
        <v>Not Significantly Different</v>
      </c>
      <c r="G35">
        <f t="shared" si="1"/>
        <v>17</v>
      </c>
      <c r="H35">
        <f t="shared" si="2"/>
        <v>6</v>
      </c>
      <c r="I35" t="str">
        <f t="shared" si="3"/>
        <v>+/-</v>
      </c>
      <c r="J35" t="str">
        <f t="shared" si="4"/>
        <v>1.6</v>
      </c>
      <c r="K35" s="1">
        <f t="shared" si="5"/>
        <v>0.97264437689969607</v>
      </c>
      <c r="L35" s="1">
        <f t="shared" si="6"/>
        <v>-0.30000000000000071</v>
      </c>
      <c r="M35" s="1">
        <f t="shared" si="7"/>
        <v>0.98021370799982366</v>
      </c>
      <c r="N35" s="1">
        <f t="shared" si="8"/>
        <v>-0.30605570759887257</v>
      </c>
      <c r="O35" t="s">
        <v>51</v>
      </c>
    </row>
    <row r="36" spans="1:15" x14ac:dyDescent="0.35">
      <c r="A36" s="12">
        <v>25</v>
      </c>
      <c r="B36" s="11" t="s">
        <v>46</v>
      </c>
      <c r="C36" s="10">
        <v>17</v>
      </c>
      <c r="D36" s="9" t="s">
        <v>139</v>
      </c>
      <c r="E36" s="8" t="str">
        <f t="shared" si="0"/>
        <v>Not Significantly Different</v>
      </c>
      <c r="G36">
        <f t="shared" si="1"/>
        <v>17</v>
      </c>
      <c r="H36">
        <f t="shared" si="2"/>
        <v>6</v>
      </c>
      <c r="I36" t="str">
        <f t="shared" si="3"/>
        <v>+/-</v>
      </c>
      <c r="J36" t="str">
        <f t="shared" si="4"/>
        <v>1.5</v>
      </c>
      <c r="K36" s="1">
        <f t="shared" si="5"/>
        <v>0.91185410334346506</v>
      </c>
      <c r="L36" s="1">
        <f t="shared" si="6"/>
        <v>-0.30000000000000071</v>
      </c>
      <c r="M36" s="1">
        <f t="shared" si="7"/>
        <v>0.91992376598307335</v>
      </c>
      <c r="N36" s="1">
        <f t="shared" si="8"/>
        <v>-0.32611397932458758</v>
      </c>
      <c r="O36" t="s">
        <v>71</v>
      </c>
    </row>
    <row r="37" spans="1:15" x14ac:dyDescent="0.35">
      <c r="A37" s="12">
        <v>25</v>
      </c>
      <c r="B37" s="11" t="s">
        <v>40</v>
      </c>
      <c r="C37" s="10">
        <v>17</v>
      </c>
      <c r="D37" s="9" t="s">
        <v>143</v>
      </c>
      <c r="E37" s="8" t="str">
        <f t="shared" si="0"/>
        <v>Not Significantly Different</v>
      </c>
      <c r="G37">
        <f t="shared" si="1"/>
        <v>17</v>
      </c>
      <c r="H37">
        <f t="shared" si="2"/>
        <v>6</v>
      </c>
      <c r="I37" t="str">
        <f t="shared" si="3"/>
        <v>+/-</v>
      </c>
      <c r="J37" t="str">
        <f t="shared" si="4"/>
        <v>3.4</v>
      </c>
      <c r="K37" s="1">
        <f t="shared" si="5"/>
        <v>2.0668693009118542</v>
      </c>
      <c r="L37" s="1">
        <f t="shared" si="6"/>
        <v>-0.30000000000000071</v>
      </c>
      <c r="M37" s="1">
        <f t="shared" si="7"/>
        <v>2.0704421113588332</v>
      </c>
      <c r="N37" s="1">
        <f t="shared" si="8"/>
        <v>-0.14489658916525341</v>
      </c>
      <c r="O37" t="s">
        <v>69</v>
      </c>
    </row>
    <row r="38" spans="1:15" x14ac:dyDescent="0.35">
      <c r="A38" s="12">
        <v>28</v>
      </c>
      <c r="B38" s="11" t="s">
        <v>80</v>
      </c>
      <c r="C38" s="10">
        <v>16.7</v>
      </c>
      <c r="D38" s="9" t="s">
        <v>134</v>
      </c>
      <c r="E38" s="8" t="str">
        <f t="shared" si="0"/>
        <v>Not Significantly Different</v>
      </c>
      <c r="G38">
        <f t="shared" si="1"/>
        <v>16.7</v>
      </c>
      <c r="H38">
        <f t="shared" si="2"/>
        <v>6</v>
      </c>
      <c r="I38" t="str">
        <f t="shared" si="3"/>
        <v>+/-</v>
      </c>
      <c r="J38" t="str">
        <f t="shared" si="4"/>
        <v>1.3</v>
      </c>
      <c r="K38" s="1">
        <f t="shared" si="5"/>
        <v>0.79027355623100304</v>
      </c>
      <c r="L38" s="1">
        <f t="shared" si="6"/>
        <v>0</v>
      </c>
      <c r="M38" s="1">
        <f t="shared" si="7"/>
        <v>0.79957121203440151</v>
      </c>
      <c r="N38" s="1">
        <f t="shared" si="8"/>
        <v>0</v>
      </c>
      <c r="O38" t="s">
        <v>68</v>
      </c>
    </row>
    <row r="39" spans="1:15" x14ac:dyDescent="0.35">
      <c r="A39" s="12">
        <v>28</v>
      </c>
      <c r="B39" s="11" t="s">
        <v>79</v>
      </c>
      <c r="C39" s="10">
        <v>16.7</v>
      </c>
      <c r="D39" s="9" t="s">
        <v>154</v>
      </c>
      <c r="E39" s="8" t="str">
        <f t="shared" si="0"/>
        <v>Not Significantly Different</v>
      </c>
      <c r="G39">
        <f t="shared" si="1"/>
        <v>16.7</v>
      </c>
      <c r="H39">
        <f t="shared" si="2"/>
        <v>6</v>
      </c>
      <c r="I39" t="str">
        <f t="shared" si="3"/>
        <v>+/-</v>
      </c>
      <c r="J39" t="str">
        <f t="shared" si="4"/>
        <v>2.1</v>
      </c>
      <c r="K39" s="1">
        <f t="shared" si="5"/>
        <v>1.2765957446808511</v>
      </c>
      <c r="L39" s="1">
        <f t="shared" si="6"/>
        <v>0</v>
      </c>
      <c r="M39" s="1">
        <f t="shared" si="7"/>
        <v>1.2823722255154399</v>
      </c>
      <c r="N39" s="1">
        <f t="shared" si="8"/>
        <v>0</v>
      </c>
      <c r="O39" t="s">
        <v>44</v>
      </c>
    </row>
    <row r="40" spans="1:15" x14ac:dyDescent="0.35">
      <c r="A40" s="12">
        <v>30</v>
      </c>
      <c r="B40" s="11" t="s">
        <v>78</v>
      </c>
      <c r="C40" s="10">
        <v>16.3</v>
      </c>
      <c r="D40" s="9" t="s">
        <v>139</v>
      </c>
      <c r="E40" s="8" t="str">
        <f t="shared" si="0"/>
        <v>Not Significantly Different</v>
      </c>
      <c r="G40">
        <f t="shared" si="1"/>
        <v>16.3</v>
      </c>
      <c r="H40">
        <f t="shared" si="2"/>
        <v>6</v>
      </c>
      <c r="I40" t="str">
        <f t="shared" si="3"/>
        <v>+/-</v>
      </c>
      <c r="J40" t="str">
        <f t="shared" si="4"/>
        <v>1.5</v>
      </c>
      <c r="K40" s="1">
        <f t="shared" si="5"/>
        <v>0.91185410334346506</v>
      </c>
      <c r="L40" s="1">
        <f t="shared" si="6"/>
        <v>0.39999999999999858</v>
      </c>
      <c r="M40" s="1">
        <f t="shared" si="7"/>
        <v>0.91992376598307335</v>
      </c>
      <c r="N40" s="1">
        <f t="shared" si="8"/>
        <v>0.43481863909944751</v>
      </c>
      <c r="O40" t="s">
        <v>66</v>
      </c>
    </row>
    <row r="41" spans="1:15" x14ac:dyDescent="0.35">
      <c r="A41" s="12">
        <v>31</v>
      </c>
      <c r="B41" s="11" t="s">
        <v>56</v>
      </c>
      <c r="C41" s="10">
        <v>16.2</v>
      </c>
      <c r="D41" s="9" t="s">
        <v>154</v>
      </c>
      <c r="E41" s="8" t="str">
        <f t="shared" si="0"/>
        <v>Not Significantly Different</v>
      </c>
      <c r="G41">
        <f t="shared" si="1"/>
        <v>16.2</v>
      </c>
      <c r="H41">
        <f t="shared" si="2"/>
        <v>6</v>
      </c>
      <c r="I41" t="str">
        <f t="shared" si="3"/>
        <v>+/-</v>
      </c>
      <c r="J41" t="str">
        <f t="shared" si="4"/>
        <v>2.1</v>
      </c>
      <c r="K41" s="1">
        <f t="shared" si="5"/>
        <v>1.2765957446808511</v>
      </c>
      <c r="L41" s="1">
        <f t="shared" si="6"/>
        <v>0.5</v>
      </c>
      <c r="M41" s="1">
        <f t="shared" si="7"/>
        <v>1.2823722255154399</v>
      </c>
      <c r="N41" s="1">
        <f t="shared" si="8"/>
        <v>0.38990239343263128</v>
      </c>
      <c r="O41" t="s">
        <v>47</v>
      </c>
    </row>
    <row r="42" spans="1:15" x14ac:dyDescent="0.35">
      <c r="A42" s="12">
        <v>32</v>
      </c>
      <c r="B42" s="11" t="s">
        <v>75</v>
      </c>
      <c r="C42" s="10">
        <v>16</v>
      </c>
      <c r="D42" s="9" t="s">
        <v>122</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16</v>
      </c>
      <c r="H42">
        <f t="shared" ref="H42:H62" si="11">LEN(TRIM(D42))</f>
        <v>6</v>
      </c>
      <c r="I42" t="str">
        <f t="shared" ref="I42:I73" si="12">IF(H42&gt;=3,MID(TRIM(D42),1,3),"NO")</f>
        <v>+/-</v>
      </c>
      <c r="J42" t="str">
        <f t="shared" ref="J42:J73" si="13">IF(TRIM(I42)="+/-",MID(TRIM(D42),4,H42-3),D42)</f>
        <v>1.0</v>
      </c>
      <c r="K42" s="1">
        <f t="shared" ref="K42:K73" si="14">IF(TRIM(J42)="*****",0,IF(ISERROR(VALUE(J42)),"NA",VALUE(J42/$I$4)))</f>
        <v>0.60790273556231</v>
      </c>
      <c r="L42" s="1">
        <f t="shared" ref="L42:L62" si="15">IF(AND(ISNUMBER(G42),ISNUMBER($I$6)),$I$6-G42,"N/A")</f>
        <v>0.69999999999999929</v>
      </c>
      <c r="M42" s="1">
        <f t="shared" ref="M42:M62" si="16">IF(AND(ISNUMBER(K42),ISNUMBER($I$7)),SQRT(K42^2+($I$7)^2),"N/A")</f>
        <v>0.61994158219973061</v>
      </c>
      <c r="N42" s="1">
        <f t="shared" ref="N42:N73" si="17">IF(AND(ISNUMBER(L42),ISNUMBER(M42),M42&lt;&gt;0),L42/M42,"NA")</f>
        <v>1.1291386480580936</v>
      </c>
      <c r="O42" t="s">
        <v>36</v>
      </c>
    </row>
    <row r="43" spans="1:15" x14ac:dyDescent="0.35">
      <c r="A43" s="12">
        <v>33</v>
      </c>
      <c r="B43" s="11" t="s">
        <v>74</v>
      </c>
      <c r="C43" s="10">
        <v>15.9</v>
      </c>
      <c r="D43" s="9" t="s">
        <v>133</v>
      </c>
      <c r="E43" s="8" t="str">
        <f t="shared" si="9"/>
        <v>Not Significantly Different</v>
      </c>
      <c r="G43">
        <f t="shared" si="10"/>
        <v>15.9</v>
      </c>
      <c r="H43">
        <f t="shared" si="11"/>
        <v>6</v>
      </c>
      <c r="I43" t="str">
        <f t="shared" si="12"/>
        <v>+/-</v>
      </c>
      <c r="J43" t="str">
        <f t="shared" si="13"/>
        <v>1.4</v>
      </c>
      <c r="K43" s="1">
        <f t="shared" si="14"/>
        <v>0.85106382978723394</v>
      </c>
      <c r="L43" s="1">
        <f t="shared" si="15"/>
        <v>0.79999999999999893</v>
      </c>
      <c r="M43" s="1">
        <f t="shared" si="16"/>
        <v>0.8597042932359239</v>
      </c>
      <c r="N43" s="1">
        <f t="shared" si="17"/>
        <v>0.93055252404149547</v>
      </c>
      <c r="O43" t="s">
        <v>49</v>
      </c>
    </row>
    <row r="44" spans="1:15" x14ac:dyDescent="0.35">
      <c r="A44" s="12">
        <v>34</v>
      </c>
      <c r="B44" s="11" t="s">
        <v>34</v>
      </c>
      <c r="C44" s="10">
        <v>15.8</v>
      </c>
      <c r="D44" s="9" t="s">
        <v>30</v>
      </c>
      <c r="E44" s="8" t="str">
        <f t="shared" si="9"/>
        <v>Significantly Different</v>
      </c>
      <c r="G44">
        <f t="shared" si="10"/>
        <v>15.8</v>
      </c>
      <c r="H44">
        <f t="shared" si="11"/>
        <v>6</v>
      </c>
      <c r="I44" t="str">
        <f t="shared" si="12"/>
        <v>+/-</v>
      </c>
      <c r="J44" t="str">
        <f t="shared" si="13"/>
        <v>0.5</v>
      </c>
      <c r="K44" s="1">
        <f t="shared" si="14"/>
        <v>0.303951367781155</v>
      </c>
      <c r="L44" s="1">
        <f t="shared" si="15"/>
        <v>0.89999999999999858</v>
      </c>
      <c r="M44" s="1">
        <f t="shared" si="16"/>
        <v>0.32736564177109445</v>
      </c>
      <c r="N44" s="1">
        <f t="shared" si="17"/>
        <v>2.7492194817112487</v>
      </c>
      <c r="O44" t="s">
        <v>63</v>
      </c>
    </row>
    <row r="45" spans="1:15" x14ac:dyDescent="0.35">
      <c r="A45" s="12">
        <v>34</v>
      </c>
      <c r="B45" s="11" t="s">
        <v>41</v>
      </c>
      <c r="C45" s="10">
        <v>15.8</v>
      </c>
      <c r="D45" s="9" t="s">
        <v>133</v>
      </c>
      <c r="E45" s="8" t="str">
        <f t="shared" si="9"/>
        <v>Not Significantly Different</v>
      </c>
      <c r="G45">
        <f t="shared" si="10"/>
        <v>15.8</v>
      </c>
      <c r="H45">
        <f t="shared" si="11"/>
        <v>6</v>
      </c>
      <c r="I45" t="str">
        <f t="shared" si="12"/>
        <v>+/-</v>
      </c>
      <c r="J45" t="str">
        <f t="shared" si="13"/>
        <v>1.4</v>
      </c>
      <c r="K45" s="1">
        <f t="shared" si="14"/>
        <v>0.85106382978723394</v>
      </c>
      <c r="L45" s="1">
        <f t="shared" si="15"/>
        <v>0.89999999999999858</v>
      </c>
      <c r="M45" s="1">
        <f t="shared" si="16"/>
        <v>0.8597042932359239</v>
      </c>
      <c r="N45" s="1">
        <f t="shared" si="17"/>
        <v>1.046871589546682</v>
      </c>
      <c r="O45" t="s">
        <v>62</v>
      </c>
    </row>
    <row r="46" spans="1:15" x14ac:dyDescent="0.35">
      <c r="A46" s="12">
        <v>36</v>
      </c>
      <c r="B46" s="11" t="s">
        <v>53</v>
      </c>
      <c r="C46" s="10">
        <v>15.7</v>
      </c>
      <c r="D46" s="9" t="s">
        <v>121</v>
      </c>
      <c r="E46" s="8" t="str">
        <f t="shared" si="9"/>
        <v>Significantly Different</v>
      </c>
      <c r="G46">
        <f t="shared" si="10"/>
        <v>15.7</v>
      </c>
      <c r="H46">
        <f t="shared" si="11"/>
        <v>6</v>
      </c>
      <c r="I46" t="str">
        <f t="shared" si="12"/>
        <v>+/-</v>
      </c>
      <c r="J46" t="str">
        <f t="shared" si="13"/>
        <v>0.8</v>
      </c>
      <c r="K46" s="1">
        <f t="shared" si="14"/>
        <v>0.48632218844984804</v>
      </c>
      <c r="L46" s="1">
        <f t="shared" si="15"/>
        <v>1</v>
      </c>
      <c r="M46" s="1">
        <f t="shared" si="16"/>
        <v>0.50128943776506518</v>
      </c>
      <c r="N46" s="1">
        <f t="shared" si="17"/>
        <v>1.9948555159238384</v>
      </c>
      <c r="O46" t="s">
        <v>60</v>
      </c>
    </row>
    <row r="47" spans="1:15" x14ac:dyDescent="0.35">
      <c r="A47" s="12">
        <v>36</v>
      </c>
      <c r="B47" s="11" t="s">
        <v>48</v>
      </c>
      <c r="C47" s="10">
        <v>15.7</v>
      </c>
      <c r="D47" s="9" t="s">
        <v>173</v>
      </c>
      <c r="E47" s="8" t="str">
        <f t="shared" si="9"/>
        <v>Not Significantly Different</v>
      </c>
      <c r="G47">
        <f t="shared" si="10"/>
        <v>15.7</v>
      </c>
      <c r="H47">
        <f t="shared" si="11"/>
        <v>6</v>
      </c>
      <c r="I47" t="str">
        <f t="shared" si="12"/>
        <v>+/-</v>
      </c>
      <c r="J47" t="str">
        <f t="shared" si="13"/>
        <v>2.9</v>
      </c>
      <c r="K47" s="1">
        <f t="shared" si="14"/>
        <v>1.762917933130699</v>
      </c>
      <c r="L47" s="1">
        <f t="shared" si="15"/>
        <v>1</v>
      </c>
      <c r="M47" s="1">
        <f t="shared" si="16"/>
        <v>1.7671053925530251</v>
      </c>
      <c r="N47" s="1">
        <f t="shared" si="17"/>
        <v>0.56589720353648532</v>
      </c>
      <c r="O47" t="s">
        <v>58</v>
      </c>
    </row>
    <row r="48" spans="1:15" x14ac:dyDescent="0.35">
      <c r="A48" s="12">
        <v>38</v>
      </c>
      <c r="B48" s="11" t="s">
        <v>54</v>
      </c>
      <c r="C48" s="10">
        <v>15.5</v>
      </c>
      <c r="D48" s="9" t="s">
        <v>129</v>
      </c>
      <c r="E48" s="8" t="str">
        <f t="shared" si="9"/>
        <v>Significantly Different</v>
      </c>
      <c r="G48">
        <f t="shared" si="10"/>
        <v>15.5</v>
      </c>
      <c r="H48">
        <f t="shared" si="11"/>
        <v>6</v>
      </c>
      <c r="I48" t="str">
        <f t="shared" si="12"/>
        <v>+/-</v>
      </c>
      <c r="J48" t="str">
        <f t="shared" si="13"/>
        <v>1.1</v>
      </c>
      <c r="K48" s="1">
        <f t="shared" si="14"/>
        <v>0.66869300911854113</v>
      </c>
      <c r="L48" s="1">
        <f t="shared" si="15"/>
        <v>1.1999999999999993</v>
      </c>
      <c r="M48" s="1">
        <f t="shared" si="16"/>
        <v>0.67965592021270205</v>
      </c>
      <c r="N48" s="1">
        <f t="shared" si="17"/>
        <v>1.765599275033833</v>
      </c>
      <c r="O48" t="s">
        <v>56</v>
      </c>
    </row>
    <row r="49" spans="1:15" x14ac:dyDescent="0.35">
      <c r="A49" s="12">
        <v>39</v>
      </c>
      <c r="B49" s="11" t="s">
        <v>64</v>
      </c>
      <c r="C49" s="10">
        <v>15.3</v>
      </c>
      <c r="D49" s="9" t="s">
        <v>118</v>
      </c>
      <c r="E49" s="8" t="str">
        <f t="shared" si="9"/>
        <v>Significantly Different</v>
      </c>
      <c r="G49">
        <f t="shared" si="10"/>
        <v>15.3</v>
      </c>
      <c r="H49">
        <f t="shared" si="11"/>
        <v>6</v>
      </c>
      <c r="I49" t="str">
        <f t="shared" si="12"/>
        <v>+/-</v>
      </c>
      <c r="J49" t="str">
        <f t="shared" si="13"/>
        <v>0.9</v>
      </c>
      <c r="K49" s="1">
        <f t="shared" si="14"/>
        <v>0.54711246200607899</v>
      </c>
      <c r="L49" s="1">
        <f t="shared" si="15"/>
        <v>1.3999999999999986</v>
      </c>
      <c r="M49" s="1">
        <f t="shared" si="16"/>
        <v>0.5604586296226679</v>
      </c>
      <c r="N49" s="1">
        <f t="shared" si="17"/>
        <v>2.4979542217818236</v>
      </c>
      <c r="O49" t="s">
        <v>54</v>
      </c>
    </row>
    <row r="50" spans="1:15" x14ac:dyDescent="0.35">
      <c r="A50" s="12">
        <v>39</v>
      </c>
      <c r="B50" s="11" t="s">
        <v>29</v>
      </c>
      <c r="C50" s="10">
        <v>15.3</v>
      </c>
      <c r="D50" s="9" t="s">
        <v>133</v>
      </c>
      <c r="E50" s="8" t="str">
        <f t="shared" si="9"/>
        <v>Not Significantly Different</v>
      </c>
      <c r="G50">
        <f t="shared" si="10"/>
        <v>15.3</v>
      </c>
      <c r="H50">
        <f t="shared" si="11"/>
        <v>6</v>
      </c>
      <c r="I50" t="str">
        <f t="shared" si="12"/>
        <v>+/-</v>
      </c>
      <c r="J50" t="str">
        <f t="shared" si="13"/>
        <v>1.4</v>
      </c>
      <c r="K50" s="1">
        <f t="shared" si="14"/>
        <v>0.85106382978723394</v>
      </c>
      <c r="L50" s="1">
        <f t="shared" si="15"/>
        <v>1.3999999999999986</v>
      </c>
      <c r="M50" s="1">
        <f t="shared" si="16"/>
        <v>0.8597042932359239</v>
      </c>
      <c r="N50" s="1">
        <f t="shared" si="17"/>
        <v>1.6284669170726176</v>
      </c>
      <c r="O50" t="s">
        <v>52</v>
      </c>
    </row>
    <row r="51" spans="1:15" x14ac:dyDescent="0.35">
      <c r="A51" s="12">
        <v>41</v>
      </c>
      <c r="B51" s="11" t="s">
        <v>60</v>
      </c>
      <c r="C51" s="10">
        <v>15.1</v>
      </c>
      <c r="D51" s="9" t="s">
        <v>118</v>
      </c>
      <c r="E51" s="8" t="str">
        <f t="shared" si="9"/>
        <v>Significantly Different</v>
      </c>
      <c r="G51">
        <f t="shared" si="10"/>
        <v>15.1</v>
      </c>
      <c r="H51">
        <f t="shared" si="11"/>
        <v>6</v>
      </c>
      <c r="I51" t="str">
        <f t="shared" si="12"/>
        <v>+/-</v>
      </c>
      <c r="J51" t="str">
        <f t="shared" si="13"/>
        <v>0.9</v>
      </c>
      <c r="K51" s="1">
        <f t="shared" si="14"/>
        <v>0.54711246200607899</v>
      </c>
      <c r="L51" s="1">
        <f t="shared" si="15"/>
        <v>1.5999999999999996</v>
      </c>
      <c r="M51" s="1">
        <f t="shared" si="16"/>
        <v>0.5604586296226679</v>
      </c>
      <c r="N51" s="1">
        <f t="shared" si="17"/>
        <v>2.8548048248935145</v>
      </c>
      <c r="O51" t="s">
        <v>50</v>
      </c>
    </row>
    <row r="52" spans="1:15" x14ac:dyDescent="0.35">
      <c r="A52" s="12">
        <v>42</v>
      </c>
      <c r="B52" s="11" t="s">
        <v>70</v>
      </c>
      <c r="C52" s="10">
        <v>15</v>
      </c>
      <c r="D52" s="9" t="s">
        <v>137</v>
      </c>
      <c r="E52" s="8" t="str">
        <f t="shared" si="9"/>
        <v>Significantly Different</v>
      </c>
      <c r="G52">
        <f t="shared" si="10"/>
        <v>15</v>
      </c>
      <c r="H52">
        <f t="shared" si="11"/>
        <v>6</v>
      </c>
      <c r="I52" t="str">
        <f t="shared" si="12"/>
        <v>+/-</v>
      </c>
      <c r="J52" t="str">
        <f t="shared" si="13"/>
        <v>1.2</v>
      </c>
      <c r="K52" s="1">
        <f t="shared" si="14"/>
        <v>0.72948328267477203</v>
      </c>
      <c r="L52" s="1">
        <f t="shared" si="15"/>
        <v>1.6999999999999993</v>
      </c>
      <c r="M52" s="1">
        <f t="shared" si="16"/>
        <v>0.73954559638884132</v>
      </c>
      <c r="N52" s="1">
        <f t="shared" si="17"/>
        <v>2.2987088399971571</v>
      </c>
      <c r="O52" t="s">
        <v>48</v>
      </c>
    </row>
    <row r="53" spans="1:15" x14ac:dyDescent="0.35">
      <c r="A53" s="12">
        <v>43</v>
      </c>
      <c r="B53" s="11" t="s">
        <v>49</v>
      </c>
      <c r="C53" s="10">
        <v>14.7</v>
      </c>
      <c r="D53" s="9" t="s">
        <v>25</v>
      </c>
      <c r="E53" s="8" t="str">
        <f t="shared" si="9"/>
        <v>Significantly Different</v>
      </c>
      <c r="G53">
        <f t="shared" si="10"/>
        <v>14.7</v>
      </c>
      <c r="H53">
        <f t="shared" si="11"/>
        <v>6</v>
      </c>
      <c r="I53" t="str">
        <f t="shared" si="12"/>
        <v>+/-</v>
      </c>
      <c r="J53" t="str">
        <f t="shared" si="13"/>
        <v>0.7</v>
      </c>
      <c r="K53" s="1">
        <f t="shared" si="14"/>
        <v>0.42553191489361697</v>
      </c>
      <c r="L53" s="1">
        <f t="shared" si="15"/>
        <v>2</v>
      </c>
      <c r="M53" s="1">
        <f t="shared" si="16"/>
        <v>0.44255987168878524</v>
      </c>
      <c r="N53" s="1">
        <f t="shared" si="17"/>
        <v>4.5191625539118698</v>
      </c>
      <c r="O53" t="s">
        <v>46</v>
      </c>
    </row>
    <row r="54" spans="1:15" x14ac:dyDescent="0.35">
      <c r="A54" s="12">
        <v>44</v>
      </c>
      <c r="B54" s="11" t="s">
        <v>65</v>
      </c>
      <c r="C54" s="10">
        <v>14.5</v>
      </c>
      <c r="D54" s="9" t="s">
        <v>155</v>
      </c>
      <c r="E54" s="8" t="str">
        <f t="shared" si="9"/>
        <v>Significantly Different</v>
      </c>
      <c r="G54">
        <f t="shared" si="10"/>
        <v>14.5</v>
      </c>
      <c r="H54">
        <f t="shared" si="11"/>
        <v>6</v>
      </c>
      <c r="I54" t="str">
        <f t="shared" si="12"/>
        <v>+/-</v>
      </c>
      <c r="J54" t="str">
        <f t="shared" si="13"/>
        <v>1.8</v>
      </c>
      <c r="K54" s="1">
        <f t="shared" si="14"/>
        <v>1.094224924012158</v>
      </c>
      <c r="L54" s="1">
        <f t="shared" si="15"/>
        <v>2.1999999999999993</v>
      </c>
      <c r="M54" s="1">
        <f t="shared" si="16"/>
        <v>1.1009586794088044</v>
      </c>
      <c r="N54" s="1">
        <f t="shared" si="17"/>
        <v>1.9982584643243475</v>
      </c>
      <c r="O54" t="s">
        <v>39</v>
      </c>
    </row>
    <row r="55" spans="1:15" x14ac:dyDescent="0.35">
      <c r="A55" s="12">
        <v>44</v>
      </c>
      <c r="B55" s="11" t="s">
        <v>55</v>
      </c>
      <c r="C55" s="10">
        <v>14.5</v>
      </c>
      <c r="D55" s="9" t="s">
        <v>133</v>
      </c>
      <c r="E55" s="8" t="str">
        <f t="shared" si="9"/>
        <v>Significantly Different</v>
      </c>
      <c r="G55">
        <f t="shared" si="10"/>
        <v>14.5</v>
      </c>
      <c r="H55">
        <f t="shared" si="11"/>
        <v>6</v>
      </c>
      <c r="I55" t="str">
        <f t="shared" si="12"/>
        <v>+/-</v>
      </c>
      <c r="J55" t="str">
        <f t="shared" si="13"/>
        <v>1.4</v>
      </c>
      <c r="K55" s="1">
        <f t="shared" si="14"/>
        <v>0.85106382978723394</v>
      </c>
      <c r="L55" s="1">
        <f t="shared" si="15"/>
        <v>2.1999999999999993</v>
      </c>
      <c r="M55" s="1">
        <f t="shared" si="16"/>
        <v>0.8597042932359239</v>
      </c>
      <c r="N55" s="1">
        <f t="shared" si="17"/>
        <v>2.5590194411141152</v>
      </c>
      <c r="O55" t="s">
        <v>42</v>
      </c>
    </row>
    <row r="56" spans="1:15" x14ac:dyDescent="0.35">
      <c r="A56" s="12">
        <v>44</v>
      </c>
      <c r="B56" s="11" t="s">
        <v>32</v>
      </c>
      <c r="C56" s="10">
        <v>14.5</v>
      </c>
      <c r="D56" s="9" t="s">
        <v>156</v>
      </c>
      <c r="E56" s="8" t="str">
        <f t="shared" si="9"/>
        <v>Not Significantly Different</v>
      </c>
      <c r="G56">
        <f t="shared" si="10"/>
        <v>14.5</v>
      </c>
      <c r="H56">
        <f t="shared" si="11"/>
        <v>6</v>
      </c>
      <c r="I56" t="str">
        <f t="shared" si="12"/>
        <v>+/-</v>
      </c>
      <c r="J56" t="str">
        <f t="shared" si="13"/>
        <v>2.4</v>
      </c>
      <c r="K56" s="1">
        <f t="shared" si="14"/>
        <v>1.4589665653495441</v>
      </c>
      <c r="L56" s="1">
        <f t="shared" si="15"/>
        <v>2.1999999999999993</v>
      </c>
      <c r="M56" s="1">
        <f t="shared" si="16"/>
        <v>1.4640236569960239</v>
      </c>
      <c r="N56" s="1">
        <f t="shared" si="17"/>
        <v>1.5027079579534242</v>
      </c>
      <c r="O56" t="s">
        <v>40</v>
      </c>
    </row>
    <row r="57" spans="1:15" x14ac:dyDescent="0.35">
      <c r="A57" s="12">
        <v>47</v>
      </c>
      <c r="B57" s="11" t="s">
        <v>61</v>
      </c>
      <c r="C57" s="10">
        <v>14.4</v>
      </c>
      <c r="D57" s="9" t="s">
        <v>178</v>
      </c>
      <c r="E57" s="8" t="str">
        <f t="shared" si="9"/>
        <v>Not Significantly Different</v>
      </c>
      <c r="G57">
        <f t="shared" si="10"/>
        <v>14.4</v>
      </c>
      <c r="H57">
        <f t="shared" si="11"/>
        <v>6</v>
      </c>
      <c r="I57" t="str">
        <f t="shared" si="12"/>
        <v>+/-</v>
      </c>
      <c r="J57" t="str">
        <f t="shared" si="13"/>
        <v>3.5</v>
      </c>
      <c r="K57" s="1">
        <f t="shared" si="14"/>
        <v>2.1276595744680851</v>
      </c>
      <c r="L57" s="1">
        <f t="shared" si="15"/>
        <v>2.2999999999999989</v>
      </c>
      <c r="M57" s="1">
        <f t="shared" si="16"/>
        <v>2.1311304733079761</v>
      </c>
      <c r="N57" s="1">
        <f t="shared" si="17"/>
        <v>1.0792394125123184</v>
      </c>
      <c r="O57" t="s">
        <v>37</v>
      </c>
    </row>
    <row r="58" spans="1:15" x14ac:dyDescent="0.35">
      <c r="A58" s="12">
        <v>48</v>
      </c>
      <c r="B58" s="11" t="s">
        <v>76</v>
      </c>
      <c r="C58" s="10">
        <v>14.3</v>
      </c>
      <c r="D58" s="9" t="s">
        <v>171</v>
      </c>
      <c r="E58" s="8" t="str">
        <f t="shared" si="9"/>
        <v>Not Significantly Different</v>
      </c>
      <c r="G58">
        <f t="shared" si="10"/>
        <v>14.3</v>
      </c>
      <c r="H58">
        <f t="shared" si="11"/>
        <v>6</v>
      </c>
      <c r="I58" t="str">
        <f t="shared" si="12"/>
        <v>+/-</v>
      </c>
      <c r="J58" t="str">
        <f t="shared" si="13"/>
        <v>2.5</v>
      </c>
      <c r="K58" s="1">
        <f t="shared" si="14"/>
        <v>1.519756838905775</v>
      </c>
      <c r="L58" s="1">
        <f t="shared" si="15"/>
        <v>2.3999999999999986</v>
      </c>
      <c r="M58" s="1">
        <f t="shared" si="16"/>
        <v>1.5246123044357995</v>
      </c>
      <c r="N58" s="1">
        <f t="shared" si="17"/>
        <v>1.5741706878642479</v>
      </c>
      <c r="O58" t="s">
        <v>35</v>
      </c>
    </row>
    <row r="59" spans="1:15" x14ac:dyDescent="0.35">
      <c r="A59" s="12">
        <v>48</v>
      </c>
      <c r="B59" s="11" t="s">
        <v>47</v>
      </c>
      <c r="C59" s="10">
        <v>14.3</v>
      </c>
      <c r="D59" s="9" t="s">
        <v>137</v>
      </c>
      <c r="E59" s="8" t="str">
        <f t="shared" si="9"/>
        <v>Significantly Different</v>
      </c>
      <c r="G59">
        <f t="shared" si="10"/>
        <v>14.3</v>
      </c>
      <c r="H59">
        <f t="shared" si="11"/>
        <v>6</v>
      </c>
      <c r="I59" t="str">
        <f t="shared" si="12"/>
        <v>+/-</v>
      </c>
      <c r="J59" t="str">
        <f t="shared" si="13"/>
        <v>1.2</v>
      </c>
      <c r="K59" s="1">
        <f t="shared" si="14"/>
        <v>0.72948328267477203</v>
      </c>
      <c r="L59" s="1">
        <f t="shared" si="15"/>
        <v>2.3999999999999986</v>
      </c>
      <c r="M59" s="1">
        <f t="shared" si="16"/>
        <v>0.73954559638884132</v>
      </c>
      <c r="N59" s="1">
        <f t="shared" si="17"/>
        <v>3.2452360094077508</v>
      </c>
      <c r="O59" t="s">
        <v>32</v>
      </c>
    </row>
    <row r="60" spans="1:15" x14ac:dyDescent="0.35">
      <c r="A60" s="12">
        <v>50</v>
      </c>
      <c r="B60" s="11" t="s">
        <v>28</v>
      </c>
      <c r="C60" s="10">
        <v>13.6</v>
      </c>
      <c r="D60" s="9" t="s">
        <v>154</v>
      </c>
      <c r="E60" s="8" t="str">
        <f t="shared" si="9"/>
        <v>Significantly Different</v>
      </c>
      <c r="G60">
        <f t="shared" si="10"/>
        <v>13.6</v>
      </c>
      <c r="H60">
        <f t="shared" si="11"/>
        <v>6</v>
      </c>
      <c r="I60" t="str">
        <f t="shared" si="12"/>
        <v>+/-</v>
      </c>
      <c r="J60" t="str">
        <f t="shared" si="13"/>
        <v>2.1</v>
      </c>
      <c r="K60" s="1">
        <f t="shared" si="14"/>
        <v>1.2765957446808511</v>
      </c>
      <c r="L60" s="1">
        <f t="shared" si="15"/>
        <v>3.0999999999999996</v>
      </c>
      <c r="M60" s="1">
        <f t="shared" si="16"/>
        <v>1.2823722255154399</v>
      </c>
      <c r="N60" s="1">
        <f t="shared" si="17"/>
        <v>2.4173948392823137</v>
      </c>
      <c r="O60" t="s">
        <v>29</v>
      </c>
    </row>
    <row r="61" spans="1:15" x14ac:dyDescent="0.35">
      <c r="A61" s="12">
        <v>51</v>
      </c>
      <c r="B61" s="11" t="s">
        <v>36</v>
      </c>
      <c r="C61" s="10">
        <v>12.1</v>
      </c>
      <c r="D61" s="9" t="s">
        <v>156</v>
      </c>
      <c r="E61" s="8" t="str">
        <f t="shared" si="9"/>
        <v>Significantly Different</v>
      </c>
      <c r="G61">
        <f t="shared" si="10"/>
        <v>12.1</v>
      </c>
      <c r="H61">
        <f t="shared" si="11"/>
        <v>6</v>
      </c>
      <c r="I61" t="str">
        <f t="shared" si="12"/>
        <v>+/-</v>
      </c>
      <c r="J61" t="str">
        <f t="shared" si="13"/>
        <v>2.4</v>
      </c>
      <c r="K61" s="1">
        <f t="shared" si="14"/>
        <v>1.4589665653495441</v>
      </c>
      <c r="L61" s="1">
        <f t="shared" si="15"/>
        <v>4.5999999999999996</v>
      </c>
      <c r="M61" s="1">
        <f t="shared" si="16"/>
        <v>1.4640236569960239</v>
      </c>
      <c r="N61" s="1">
        <f t="shared" si="17"/>
        <v>3.1420257302662513</v>
      </c>
      <c r="O61" t="s">
        <v>26</v>
      </c>
    </row>
    <row r="62" spans="1:15" ht="15" thickBot="1" x14ac:dyDescent="0.4">
      <c r="A62" s="7"/>
      <c r="B62" s="6" t="s">
        <v>24</v>
      </c>
      <c r="C62" s="5">
        <v>6.3</v>
      </c>
      <c r="D62" s="4" t="s">
        <v>137</v>
      </c>
      <c r="E62" s="3" t="str">
        <f t="shared" si="9"/>
        <v>Significantly Different</v>
      </c>
      <c r="G62">
        <f t="shared" si="10"/>
        <v>6.3</v>
      </c>
      <c r="H62">
        <f t="shared" si="11"/>
        <v>6</v>
      </c>
      <c r="I62" t="str">
        <f t="shared" si="12"/>
        <v>+/-</v>
      </c>
      <c r="J62" t="str">
        <f t="shared" si="13"/>
        <v>1.2</v>
      </c>
      <c r="K62" s="1">
        <f t="shared" si="14"/>
        <v>0.72948328267477203</v>
      </c>
      <c r="L62" s="1">
        <f t="shared" si="15"/>
        <v>10.399999999999999</v>
      </c>
      <c r="M62" s="1">
        <f t="shared" si="16"/>
        <v>0.73954559638884132</v>
      </c>
      <c r="N62" s="1">
        <f t="shared" si="17"/>
        <v>14.062689374100261</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ht="45" customHeight="1" x14ac:dyDescent="0.35">
      <c r="A72" s="37" t="s">
        <v>248</v>
      </c>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71:Z71"/>
    <mergeCell ref="A66:Z66"/>
    <mergeCell ref="A67:Z67"/>
    <mergeCell ref="A68:Z68"/>
    <mergeCell ref="A69:Z69"/>
    <mergeCell ref="A70:Z70"/>
  </mergeCells>
  <conditionalFormatting sqref="E10:E62">
    <cfRule type="cellIs" dxfId="269" priority="1" operator="equal">
      <formula>"OTHER ERROR"</formula>
    </cfRule>
    <cfRule type="cellIs" dxfId="268" priority="2" operator="equal">
      <formula>"Statistical Test not applicable"</formula>
    </cfRule>
    <cfRule type="cellIs" dxfId="267" priority="3" operator="equal">
      <formula>"Geography Selected"</formula>
    </cfRule>
  </conditionalFormatting>
  <conditionalFormatting sqref="E10:J62">
    <cfRule type="cellIs" dxfId="266" priority="4" operator="equal">
      <formula>"Not Significantly Different"</formula>
    </cfRule>
  </conditionalFormatting>
  <conditionalFormatting sqref="F10:J62">
    <cfRule type="cellIs" dxfId="26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601E5F24-AD56-4B31-B5D8-200364C39F2A}">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490B29AB-C9A0-4DFA-989F-2A59A6D3B873}"/>
    <hyperlink ref="A68" r:id="rId2" xr:uid="{B57EDDAF-1F5B-4E6D-9A99-4E545EA31EA9}"/>
    <hyperlink ref="A66" r:id="rId3" xr:uid="{42D25D92-580F-4CF3-957F-15D25A023DA2}"/>
    <hyperlink ref="A67" r:id="rId4" xr:uid="{DF33478F-FA65-4D18-8108-8CC080FEE625}"/>
  </hyperlinks>
  <pageMargins left="0.7" right="0.7" top="0.75" bottom="0.75" header="0.3" footer="0.3"/>
  <pageSetup orientation="portrait" r:id="rId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1F507-6740-4941-BF2A-22870B9CEBD7}">
  <dimension ref="A1:Z82"/>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254</v>
      </c>
    </row>
    <row r="2" spans="1:16" x14ac:dyDescent="0.35">
      <c r="A2" s="26" t="s">
        <v>106</v>
      </c>
      <c r="B2" t="s">
        <v>253</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17.899999999999999</v>
      </c>
      <c r="C6" t="s">
        <v>100</v>
      </c>
      <c r="H6" s="14" t="s">
        <v>99</v>
      </c>
      <c r="I6">
        <f>VLOOKUP($B$4,$B$9:$K$62,6,FALSE)</f>
        <v>17.899999999999999</v>
      </c>
      <c r="K6" s="15"/>
    </row>
    <row r="7" spans="1:16" ht="15" thickBot="1" x14ac:dyDescent="0.4">
      <c r="A7" s="21" t="s">
        <v>98</v>
      </c>
      <c r="B7" s="20" t="str">
        <f>VLOOKUP($B$4,$B$10:$D$62,3,FALSE)</f>
        <v>+/-0.2</v>
      </c>
      <c r="C7" t="s">
        <v>97</v>
      </c>
      <c r="H7" s="14" t="s">
        <v>96</v>
      </c>
      <c r="I7" s="19">
        <f>VLOOKUP($B$4,$B$9:$K$62,10,FALSE)</f>
        <v>0.12158054711246201</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17.899999999999999</v>
      </c>
      <c r="D10" s="9" t="s">
        <v>38</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17.899999999999999</v>
      </c>
      <c r="H10">
        <f t="shared" ref="H10:H41" si="2">LEN(TRIM(D10))</f>
        <v>6</v>
      </c>
      <c r="I10" t="str">
        <f t="shared" ref="I10:I41" si="3">IF(H10&gt;=3,MID(TRIM(D10),1,3),"NO")</f>
        <v>+/-</v>
      </c>
      <c r="J10" t="str">
        <f t="shared" ref="J10:J41" si="4">IF(TRIM(I10)="+/-",MID(TRIM(D10),4,H10-3),D10)</f>
        <v>0.2</v>
      </c>
      <c r="K10" s="1">
        <f t="shared" ref="K10:K41" si="5">IF(TRIM(J10)="*****",0,IF(ISERROR(VALUE(J10)),"NA",VALUE(J10/$I$4)))</f>
        <v>0.12158054711246201</v>
      </c>
      <c r="L10" s="1">
        <f t="shared" ref="L10:L41" si="6">IF(AND(ISNUMBER(G10),ISNUMBER($I$6)),$I$6-G10,"N/A")</f>
        <v>0</v>
      </c>
      <c r="M10" s="1">
        <f t="shared" ref="M10:M41" si="7">IF(AND(ISNUMBER(K10),ISNUMBER($I$7)),SQRT(K10^2+($I$7)^2),"N/A")</f>
        <v>0.17194085864718481</v>
      </c>
      <c r="N10" s="1">
        <f t="shared" ref="N10:N41" si="8">IF(AND(ISNUMBER(L10),ISNUMBER(M10),M10&lt;&gt;0),L10/M10,"NA")</f>
        <v>0</v>
      </c>
      <c r="O10" t="s">
        <v>82</v>
      </c>
    </row>
    <row r="11" spans="1:16" x14ac:dyDescent="0.35">
      <c r="A11" s="12">
        <v>1</v>
      </c>
      <c r="B11" s="11" t="s">
        <v>59</v>
      </c>
      <c r="C11" s="10">
        <v>22.9</v>
      </c>
      <c r="D11" s="13" t="s">
        <v>252</v>
      </c>
      <c r="E11" s="8" t="str">
        <f t="shared" si="0"/>
        <v>Significantly Different</v>
      </c>
      <c r="G11">
        <f t="shared" si="1"/>
        <v>22.9</v>
      </c>
      <c r="H11">
        <f t="shared" si="2"/>
        <v>6</v>
      </c>
      <c r="I11" t="str">
        <f t="shared" si="3"/>
        <v>+/-</v>
      </c>
      <c r="J11" t="str">
        <f t="shared" si="4"/>
        <v>4.8</v>
      </c>
      <c r="K11" s="1">
        <f t="shared" si="5"/>
        <v>2.9179331306990881</v>
      </c>
      <c r="L11" s="1">
        <f t="shared" si="6"/>
        <v>-5</v>
      </c>
      <c r="M11" s="1">
        <f t="shared" si="7"/>
        <v>2.920464960356064</v>
      </c>
      <c r="N11" s="1">
        <f t="shared" si="8"/>
        <v>-1.7120561512884573</v>
      </c>
      <c r="O11" t="s">
        <v>67</v>
      </c>
    </row>
    <row r="12" spans="1:16" x14ac:dyDescent="0.35">
      <c r="A12" s="12">
        <v>2</v>
      </c>
      <c r="B12" s="11" t="s">
        <v>31</v>
      </c>
      <c r="C12" s="10">
        <v>22.7</v>
      </c>
      <c r="D12" s="9" t="s">
        <v>213</v>
      </c>
      <c r="E12" s="8" t="str">
        <f t="shared" si="0"/>
        <v>Not Significantly Different</v>
      </c>
      <c r="G12">
        <f t="shared" si="1"/>
        <v>22.7</v>
      </c>
      <c r="H12">
        <f t="shared" si="2"/>
        <v>6</v>
      </c>
      <c r="I12" t="str">
        <f t="shared" si="3"/>
        <v>+/-</v>
      </c>
      <c r="J12" t="str">
        <f t="shared" si="4"/>
        <v>5.9</v>
      </c>
      <c r="K12" s="1">
        <f t="shared" si="5"/>
        <v>3.5866261398176293</v>
      </c>
      <c r="L12" s="1">
        <f t="shared" si="6"/>
        <v>-4.8000000000000007</v>
      </c>
      <c r="M12" s="1">
        <f t="shared" si="7"/>
        <v>3.5886862354153051</v>
      </c>
      <c r="N12" s="1">
        <f t="shared" si="8"/>
        <v>-1.3375368268840908</v>
      </c>
      <c r="O12" t="s">
        <v>59</v>
      </c>
    </row>
    <row r="13" spans="1:16" x14ac:dyDescent="0.35">
      <c r="A13" s="12">
        <v>3</v>
      </c>
      <c r="B13" s="11" t="s">
        <v>50</v>
      </c>
      <c r="C13" s="10">
        <v>21.7</v>
      </c>
      <c r="D13" s="9" t="s">
        <v>170</v>
      </c>
      <c r="E13" s="8" t="str">
        <f t="shared" si="0"/>
        <v>Significantly Different</v>
      </c>
      <c r="G13">
        <f t="shared" si="1"/>
        <v>21.7</v>
      </c>
      <c r="H13">
        <f t="shared" si="2"/>
        <v>6</v>
      </c>
      <c r="I13" t="str">
        <f t="shared" si="3"/>
        <v>+/-</v>
      </c>
      <c r="J13" t="str">
        <f t="shared" si="4"/>
        <v>2.2</v>
      </c>
      <c r="K13" s="1">
        <f t="shared" si="5"/>
        <v>1.3373860182370823</v>
      </c>
      <c r="L13" s="1">
        <f t="shared" si="6"/>
        <v>-3.8000000000000007</v>
      </c>
      <c r="M13" s="1">
        <f t="shared" si="7"/>
        <v>1.3429010355242872</v>
      </c>
      <c r="N13" s="1">
        <f t="shared" si="8"/>
        <v>-2.829694742558917</v>
      </c>
      <c r="O13" t="s">
        <v>57</v>
      </c>
    </row>
    <row r="14" spans="1:16" x14ac:dyDescent="0.35">
      <c r="A14" s="12">
        <v>4</v>
      </c>
      <c r="B14" s="11" t="s">
        <v>73</v>
      </c>
      <c r="C14" s="10">
        <v>21.2</v>
      </c>
      <c r="D14" s="9" t="s">
        <v>135</v>
      </c>
      <c r="E14" s="8" t="str">
        <f t="shared" si="0"/>
        <v>Significantly Different</v>
      </c>
      <c r="G14">
        <f t="shared" si="1"/>
        <v>21.2</v>
      </c>
      <c r="H14">
        <f t="shared" si="2"/>
        <v>6</v>
      </c>
      <c r="I14" t="str">
        <f t="shared" si="3"/>
        <v>+/-</v>
      </c>
      <c r="J14" t="str">
        <f t="shared" si="4"/>
        <v>1.6</v>
      </c>
      <c r="K14" s="1">
        <f t="shared" si="5"/>
        <v>0.97264437689969607</v>
      </c>
      <c r="L14" s="1">
        <f t="shared" si="6"/>
        <v>-3.3000000000000007</v>
      </c>
      <c r="M14" s="1">
        <f t="shared" si="7"/>
        <v>0.98021370799982366</v>
      </c>
      <c r="N14" s="1">
        <f t="shared" si="8"/>
        <v>-3.3666127835875912</v>
      </c>
      <c r="O14" t="s">
        <v>72</v>
      </c>
    </row>
    <row r="15" spans="1:16" x14ac:dyDescent="0.35">
      <c r="A15" s="12">
        <v>5</v>
      </c>
      <c r="B15" s="11" t="s">
        <v>68</v>
      </c>
      <c r="C15" s="10">
        <v>21.1</v>
      </c>
      <c r="D15" s="9" t="s">
        <v>159</v>
      </c>
      <c r="E15" s="8" t="str">
        <f t="shared" si="0"/>
        <v>Significantly Different</v>
      </c>
      <c r="G15">
        <f t="shared" si="1"/>
        <v>21.1</v>
      </c>
      <c r="H15">
        <f t="shared" si="2"/>
        <v>6</v>
      </c>
      <c r="I15" t="str">
        <f t="shared" si="3"/>
        <v>+/-</v>
      </c>
      <c r="J15" t="str">
        <f t="shared" si="4"/>
        <v>3.1</v>
      </c>
      <c r="K15" s="1">
        <f t="shared" si="5"/>
        <v>1.884498480243161</v>
      </c>
      <c r="L15" s="1">
        <f t="shared" si="6"/>
        <v>-3.2000000000000028</v>
      </c>
      <c r="M15" s="1">
        <f t="shared" si="7"/>
        <v>1.8884163607305855</v>
      </c>
      <c r="N15" s="1">
        <f t="shared" si="8"/>
        <v>-1.6945415569064417</v>
      </c>
      <c r="O15" t="s">
        <v>34</v>
      </c>
    </row>
    <row r="16" spans="1:16" x14ac:dyDescent="0.35">
      <c r="A16" s="12">
        <v>5</v>
      </c>
      <c r="B16" s="11" t="s">
        <v>35</v>
      </c>
      <c r="C16" s="10">
        <v>21.1</v>
      </c>
      <c r="D16" s="9" t="s">
        <v>135</v>
      </c>
      <c r="E16" s="8" t="str">
        <f t="shared" si="0"/>
        <v>Significantly Different</v>
      </c>
      <c r="G16">
        <f t="shared" si="1"/>
        <v>21.1</v>
      </c>
      <c r="H16">
        <f t="shared" si="2"/>
        <v>6</v>
      </c>
      <c r="I16" t="str">
        <f t="shared" si="3"/>
        <v>+/-</v>
      </c>
      <c r="J16" t="str">
        <f t="shared" si="4"/>
        <v>1.6</v>
      </c>
      <c r="K16" s="1">
        <f t="shared" si="5"/>
        <v>0.97264437689969607</v>
      </c>
      <c r="L16" s="1">
        <f t="shared" si="6"/>
        <v>-3.2000000000000028</v>
      </c>
      <c r="M16" s="1">
        <f t="shared" si="7"/>
        <v>0.98021370799982366</v>
      </c>
      <c r="N16" s="1">
        <f t="shared" si="8"/>
        <v>-3.2645942143879694</v>
      </c>
      <c r="O16" t="s">
        <v>73</v>
      </c>
    </row>
    <row r="17" spans="1:15" x14ac:dyDescent="0.35">
      <c r="A17" s="12">
        <v>7</v>
      </c>
      <c r="B17" s="11" t="s">
        <v>63</v>
      </c>
      <c r="C17" s="10">
        <v>20.5</v>
      </c>
      <c r="D17" s="9" t="s">
        <v>139</v>
      </c>
      <c r="E17" s="8" t="str">
        <f t="shared" si="0"/>
        <v>Significantly Different</v>
      </c>
      <c r="G17">
        <f t="shared" si="1"/>
        <v>20.5</v>
      </c>
      <c r="H17">
        <f t="shared" si="2"/>
        <v>6</v>
      </c>
      <c r="I17" t="str">
        <f t="shared" si="3"/>
        <v>+/-</v>
      </c>
      <c r="J17" t="str">
        <f t="shared" si="4"/>
        <v>1.5</v>
      </c>
      <c r="K17" s="1">
        <f t="shared" si="5"/>
        <v>0.91185410334346506</v>
      </c>
      <c r="L17" s="1">
        <f t="shared" si="6"/>
        <v>-2.6000000000000014</v>
      </c>
      <c r="M17" s="1">
        <f t="shared" si="7"/>
        <v>0.91992376598307335</v>
      </c>
      <c r="N17" s="1">
        <f t="shared" si="8"/>
        <v>-2.8263211541464206</v>
      </c>
      <c r="O17" t="s">
        <v>65</v>
      </c>
    </row>
    <row r="18" spans="1:15" x14ac:dyDescent="0.35">
      <c r="A18" s="12">
        <v>8</v>
      </c>
      <c r="B18" s="11" t="s">
        <v>72</v>
      </c>
      <c r="C18" s="10">
        <v>20.2</v>
      </c>
      <c r="D18" s="9" t="s">
        <v>154</v>
      </c>
      <c r="E18" s="8" t="str">
        <f t="shared" si="0"/>
        <v>Significantly Different</v>
      </c>
      <c r="G18">
        <f t="shared" si="1"/>
        <v>20.2</v>
      </c>
      <c r="H18">
        <f t="shared" si="2"/>
        <v>6</v>
      </c>
      <c r="I18" t="str">
        <f t="shared" si="3"/>
        <v>+/-</v>
      </c>
      <c r="J18" t="str">
        <f t="shared" si="4"/>
        <v>2.1</v>
      </c>
      <c r="K18" s="1">
        <f t="shared" si="5"/>
        <v>1.2765957446808511</v>
      </c>
      <c r="L18" s="1">
        <f t="shared" si="6"/>
        <v>-2.3000000000000007</v>
      </c>
      <c r="M18" s="1">
        <f t="shared" si="7"/>
        <v>1.2823722255154399</v>
      </c>
      <c r="N18" s="1">
        <f t="shared" si="8"/>
        <v>-1.7935510097901044</v>
      </c>
      <c r="O18" t="s">
        <v>61</v>
      </c>
    </row>
    <row r="19" spans="1:15" x14ac:dyDescent="0.35">
      <c r="A19" s="12">
        <v>8</v>
      </c>
      <c r="B19" s="11" t="s">
        <v>39</v>
      </c>
      <c r="C19" s="10">
        <v>20.2</v>
      </c>
      <c r="D19" s="9" t="s">
        <v>122</v>
      </c>
      <c r="E19" s="8" t="str">
        <f t="shared" si="0"/>
        <v>Significantly Different</v>
      </c>
      <c r="G19">
        <f t="shared" si="1"/>
        <v>20.2</v>
      </c>
      <c r="H19">
        <f t="shared" si="2"/>
        <v>6</v>
      </c>
      <c r="I19" t="str">
        <f t="shared" si="3"/>
        <v>+/-</v>
      </c>
      <c r="J19" t="str">
        <f t="shared" si="4"/>
        <v>1.0</v>
      </c>
      <c r="K19" s="1">
        <f t="shared" si="5"/>
        <v>0.60790273556231</v>
      </c>
      <c r="L19" s="1">
        <f t="shared" si="6"/>
        <v>-2.3000000000000007</v>
      </c>
      <c r="M19" s="1">
        <f t="shared" si="7"/>
        <v>0.61994158219973061</v>
      </c>
      <c r="N19" s="1">
        <f t="shared" si="8"/>
        <v>-3.7100269864765978</v>
      </c>
      <c r="O19" t="s">
        <v>31</v>
      </c>
    </row>
    <row r="20" spans="1:15" x14ac:dyDescent="0.35">
      <c r="A20" s="12">
        <v>8</v>
      </c>
      <c r="B20" s="11" t="s">
        <v>42</v>
      </c>
      <c r="C20" s="10">
        <v>20.2</v>
      </c>
      <c r="D20" s="13" t="s">
        <v>154</v>
      </c>
      <c r="E20" s="8" t="str">
        <f t="shared" si="0"/>
        <v>Significantly Different</v>
      </c>
      <c r="G20">
        <f t="shared" si="1"/>
        <v>20.2</v>
      </c>
      <c r="H20">
        <f t="shared" si="2"/>
        <v>6</v>
      </c>
      <c r="I20" t="str">
        <f t="shared" si="3"/>
        <v>+/-</v>
      </c>
      <c r="J20" t="str">
        <f t="shared" si="4"/>
        <v>2.1</v>
      </c>
      <c r="K20" s="1">
        <f t="shared" si="5"/>
        <v>1.2765957446808511</v>
      </c>
      <c r="L20" s="1">
        <f t="shared" si="6"/>
        <v>-2.3000000000000007</v>
      </c>
      <c r="M20" s="1">
        <f t="shared" si="7"/>
        <v>1.2823722255154399</v>
      </c>
      <c r="N20" s="1">
        <f t="shared" si="8"/>
        <v>-1.7935510097901044</v>
      </c>
      <c r="O20" t="s">
        <v>53</v>
      </c>
    </row>
    <row r="21" spans="1:15" x14ac:dyDescent="0.35">
      <c r="A21" s="12">
        <v>11</v>
      </c>
      <c r="B21" s="11" t="s">
        <v>45</v>
      </c>
      <c r="C21" s="10">
        <v>19.8</v>
      </c>
      <c r="D21" s="9" t="s">
        <v>133</v>
      </c>
      <c r="E21" s="8" t="str">
        <f t="shared" si="0"/>
        <v>Significantly Different</v>
      </c>
      <c r="G21">
        <f t="shared" si="1"/>
        <v>19.8</v>
      </c>
      <c r="H21">
        <f t="shared" si="2"/>
        <v>6</v>
      </c>
      <c r="I21" t="str">
        <f t="shared" si="3"/>
        <v>+/-</v>
      </c>
      <c r="J21" t="str">
        <f t="shared" si="4"/>
        <v>1.4</v>
      </c>
      <c r="K21" s="1">
        <f t="shared" si="5"/>
        <v>0.85106382978723394</v>
      </c>
      <c r="L21" s="1">
        <f t="shared" si="6"/>
        <v>-1.9000000000000021</v>
      </c>
      <c r="M21" s="1">
        <f t="shared" si="7"/>
        <v>0.8597042932359239</v>
      </c>
      <c r="N21" s="1">
        <f t="shared" si="8"/>
        <v>-2.2100622445985572</v>
      </c>
      <c r="O21" t="s">
        <v>45</v>
      </c>
    </row>
    <row r="22" spans="1:15" x14ac:dyDescent="0.35">
      <c r="A22" s="12">
        <v>11</v>
      </c>
      <c r="B22" s="11" t="s">
        <v>37</v>
      </c>
      <c r="C22" s="10">
        <v>19.8</v>
      </c>
      <c r="D22" s="9" t="s">
        <v>133</v>
      </c>
      <c r="E22" s="8" t="str">
        <f t="shared" si="0"/>
        <v>Significantly Different</v>
      </c>
      <c r="G22">
        <f t="shared" si="1"/>
        <v>19.8</v>
      </c>
      <c r="H22">
        <f t="shared" si="2"/>
        <v>6</v>
      </c>
      <c r="I22" t="str">
        <f t="shared" si="3"/>
        <v>+/-</v>
      </c>
      <c r="J22" t="str">
        <f t="shared" si="4"/>
        <v>1.4</v>
      </c>
      <c r="K22" s="1">
        <f t="shared" si="5"/>
        <v>0.85106382978723394</v>
      </c>
      <c r="L22" s="1">
        <f t="shared" si="6"/>
        <v>-1.9000000000000021</v>
      </c>
      <c r="M22" s="1">
        <f t="shared" si="7"/>
        <v>0.8597042932359239</v>
      </c>
      <c r="N22" s="1">
        <f t="shared" si="8"/>
        <v>-2.2100622445985572</v>
      </c>
      <c r="O22" t="s">
        <v>28</v>
      </c>
    </row>
    <row r="23" spans="1:15" x14ac:dyDescent="0.35">
      <c r="A23" s="12">
        <v>13</v>
      </c>
      <c r="B23" s="11" t="s">
        <v>67</v>
      </c>
      <c r="C23" s="10">
        <v>19.600000000000001</v>
      </c>
      <c r="D23" s="9" t="s">
        <v>150</v>
      </c>
      <c r="E23" s="8" t="str">
        <f t="shared" si="0"/>
        <v>Not Significantly Different</v>
      </c>
      <c r="G23">
        <f t="shared" si="1"/>
        <v>19.600000000000001</v>
      </c>
      <c r="H23">
        <f t="shared" si="2"/>
        <v>6</v>
      </c>
      <c r="I23" t="str">
        <f t="shared" si="3"/>
        <v>+/-</v>
      </c>
      <c r="J23" t="str">
        <f t="shared" si="4"/>
        <v>2.0</v>
      </c>
      <c r="K23" s="1">
        <f t="shared" si="5"/>
        <v>1.21580547112462</v>
      </c>
      <c r="L23" s="1">
        <f t="shared" si="6"/>
        <v>-1.7000000000000028</v>
      </c>
      <c r="M23" s="1">
        <f t="shared" si="7"/>
        <v>1.2218693764280717</v>
      </c>
      <c r="N23" s="1">
        <f t="shared" si="8"/>
        <v>-1.3913107512111198</v>
      </c>
      <c r="O23" t="s">
        <v>81</v>
      </c>
    </row>
    <row r="24" spans="1:15" x14ac:dyDescent="0.35">
      <c r="A24" s="12">
        <v>14</v>
      </c>
      <c r="B24" s="11" t="s">
        <v>46</v>
      </c>
      <c r="C24" s="10">
        <v>19.2</v>
      </c>
      <c r="D24" s="9" t="s">
        <v>139</v>
      </c>
      <c r="E24" s="8" t="str">
        <f t="shared" si="0"/>
        <v>Not Significantly Different</v>
      </c>
      <c r="G24">
        <f t="shared" si="1"/>
        <v>19.2</v>
      </c>
      <c r="H24">
        <f t="shared" si="2"/>
        <v>6</v>
      </c>
      <c r="I24" t="str">
        <f t="shared" si="3"/>
        <v>+/-</v>
      </c>
      <c r="J24" t="str">
        <f t="shared" si="4"/>
        <v>1.5</v>
      </c>
      <c r="K24" s="1">
        <f t="shared" si="5"/>
        <v>0.91185410334346506</v>
      </c>
      <c r="L24" s="1">
        <f t="shared" si="6"/>
        <v>-1.3000000000000007</v>
      </c>
      <c r="M24" s="1">
        <f t="shared" si="7"/>
        <v>0.91992376598307335</v>
      </c>
      <c r="N24" s="1">
        <f t="shared" si="8"/>
        <v>-1.4131605770732103</v>
      </c>
      <c r="O24" t="s">
        <v>64</v>
      </c>
    </row>
    <row r="25" spans="1:15" x14ac:dyDescent="0.35">
      <c r="A25" s="12">
        <v>15</v>
      </c>
      <c r="B25" s="11" t="s">
        <v>77</v>
      </c>
      <c r="C25" s="10">
        <v>19.100000000000001</v>
      </c>
      <c r="D25" s="9" t="s">
        <v>170</v>
      </c>
      <c r="E25" s="8" t="str">
        <f t="shared" si="0"/>
        <v>Not Significantly Different</v>
      </c>
      <c r="G25">
        <f t="shared" si="1"/>
        <v>19.100000000000001</v>
      </c>
      <c r="H25">
        <f t="shared" si="2"/>
        <v>6</v>
      </c>
      <c r="I25" t="str">
        <f t="shared" si="3"/>
        <v>+/-</v>
      </c>
      <c r="J25" t="str">
        <f t="shared" si="4"/>
        <v>2.2</v>
      </c>
      <c r="K25" s="1">
        <f t="shared" si="5"/>
        <v>1.3373860182370823</v>
      </c>
      <c r="L25" s="1">
        <f t="shared" si="6"/>
        <v>-1.2000000000000028</v>
      </c>
      <c r="M25" s="1">
        <f t="shared" si="7"/>
        <v>1.3429010355242872</v>
      </c>
      <c r="N25" s="1">
        <f t="shared" si="8"/>
        <v>-0.89358781343965987</v>
      </c>
      <c r="O25" t="s">
        <v>80</v>
      </c>
    </row>
    <row r="26" spans="1:15" x14ac:dyDescent="0.35">
      <c r="A26" s="12">
        <v>16</v>
      </c>
      <c r="B26" s="11" t="s">
        <v>58</v>
      </c>
      <c r="C26" s="10">
        <v>19</v>
      </c>
      <c r="D26" s="9" t="s">
        <v>152</v>
      </c>
      <c r="E26" s="8" t="str">
        <f t="shared" si="0"/>
        <v>Not Significantly Different</v>
      </c>
      <c r="G26">
        <f t="shared" si="1"/>
        <v>19</v>
      </c>
      <c r="H26">
        <f t="shared" si="2"/>
        <v>6</v>
      </c>
      <c r="I26" t="str">
        <f t="shared" si="3"/>
        <v>+/-</v>
      </c>
      <c r="J26" t="str">
        <f t="shared" si="4"/>
        <v>1.7</v>
      </c>
      <c r="K26" s="1">
        <f t="shared" si="5"/>
        <v>1.0334346504559271</v>
      </c>
      <c r="L26" s="1">
        <f t="shared" si="6"/>
        <v>-1.1000000000000014</v>
      </c>
      <c r="M26" s="1">
        <f t="shared" si="7"/>
        <v>1.0405618704330513</v>
      </c>
      <c r="N26" s="1">
        <f t="shared" si="8"/>
        <v>-1.0571211873660273</v>
      </c>
      <c r="O26" t="s">
        <v>79</v>
      </c>
    </row>
    <row r="27" spans="1:15" x14ac:dyDescent="0.35">
      <c r="A27" s="12">
        <v>16</v>
      </c>
      <c r="B27" s="11" t="s">
        <v>52</v>
      </c>
      <c r="C27" s="10">
        <v>19</v>
      </c>
      <c r="D27" s="9" t="s">
        <v>212</v>
      </c>
      <c r="E27" s="8" t="str">
        <f t="shared" si="0"/>
        <v>Not Significantly Different</v>
      </c>
      <c r="G27">
        <f t="shared" si="1"/>
        <v>19</v>
      </c>
      <c r="H27">
        <f t="shared" si="2"/>
        <v>6</v>
      </c>
      <c r="I27" t="str">
        <f t="shared" si="3"/>
        <v>+/-</v>
      </c>
      <c r="J27" t="str">
        <f t="shared" si="4"/>
        <v>5.2</v>
      </c>
      <c r="K27" s="1">
        <f t="shared" si="5"/>
        <v>3.1610942249240122</v>
      </c>
      <c r="L27" s="1">
        <f t="shared" si="6"/>
        <v>-1.1000000000000014</v>
      </c>
      <c r="M27" s="1">
        <f t="shared" si="7"/>
        <v>3.1634314483301367</v>
      </c>
      <c r="N27" s="1">
        <f t="shared" si="8"/>
        <v>-0.34772367221064721</v>
      </c>
      <c r="O27" t="s">
        <v>77</v>
      </c>
    </row>
    <row r="28" spans="1:15" x14ac:dyDescent="0.35">
      <c r="A28" s="12">
        <v>18</v>
      </c>
      <c r="B28" s="11" t="s">
        <v>44</v>
      </c>
      <c r="C28" s="10">
        <v>18.600000000000001</v>
      </c>
      <c r="D28" s="9" t="s">
        <v>154</v>
      </c>
      <c r="E28" s="8" t="str">
        <f t="shared" si="0"/>
        <v>Not Significantly Different</v>
      </c>
      <c r="G28">
        <f t="shared" si="1"/>
        <v>18.600000000000001</v>
      </c>
      <c r="H28">
        <f t="shared" si="2"/>
        <v>6</v>
      </c>
      <c r="I28" t="str">
        <f t="shared" si="3"/>
        <v>+/-</v>
      </c>
      <c r="J28" t="str">
        <f t="shared" si="4"/>
        <v>2.1</v>
      </c>
      <c r="K28" s="1">
        <f t="shared" si="5"/>
        <v>1.2765957446808511</v>
      </c>
      <c r="L28" s="1">
        <f t="shared" si="6"/>
        <v>-0.70000000000000284</v>
      </c>
      <c r="M28" s="1">
        <f t="shared" si="7"/>
        <v>1.2823722255154399</v>
      </c>
      <c r="N28" s="1">
        <f t="shared" si="8"/>
        <v>-0.54586335080568593</v>
      </c>
      <c r="O28" t="s">
        <v>78</v>
      </c>
    </row>
    <row r="29" spans="1:15" x14ac:dyDescent="0.35">
      <c r="A29" s="12">
        <v>18</v>
      </c>
      <c r="B29" s="11" t="s">
        <v>62</v>
      </c>
      <c r="C29" s="10">
        <v>18.600000000000001</v>
      </c>
      <c r="D29" s="9" t="s">
        <v>252</v>
      </c>
      <c r="E29" s="8" t="str">
        <f t="shared" si="0"/>
        <v>Not Significantly Different</v>
      </c>
      <c r="G29">
        <f t="shared" si="1"/>
        <v>18.600000000000001</v>
      </c>
      <c r="H29">
        <f t="shared" si="2"/>
        <v>6</v>
      </c>
      <c r="I29" t="str">
        <f t="shared" si="3"/>
        <v>+/-</v>
      </c>
      <c r="J29" t="str">
        <f t="shared" si="4"/>
        <v>4.8</v>
      </c>
      <c r="K29" s="1">
        <f t="shared" si="5"/>
        <v>2.9179331306990881</v>
      </c>
      <c r="L29" s="1">
        <f t="shared" si="6"/>
        <v>-0.70000000000000284</v>
      </c>
      <c r="M29" s="1">
        <f t="shared" si="7"/>
        <v>2.920464960356064</v>
      </c>
      <c r="N29" s="1">
        <f t="shared" si="8"/>
        <v>-0.23968786118038501</v>
      </c>
      <c r="O29" t="s">
        <v>55</v>
      </c>
    </row>
    <row r="30" spans="1:15" x14ac:dyDescent="0.35">
      <c r="A30" s="12">
        <v>18</v>
      </c>
      <c r="B30" s="11" t="s">
        <v>40</v>
      </c>
      <c r="C30" s="10">
        <v>18.600000000000001</v>
      </c>
      <c r="D30" s="9" t="s">
        <v>237</v>
      </c>
      <c r="E30" s="8" t="str">
        <f t="shared" si="0"/>
        <v>Not Significantly Different</v>
      </c>
      <c r="G30">
        <f t="shared" si="1"/>
        <v>18.600000000000001</v>
      </c>
      <c r="H30">
        <f t="shared" si="2"/>
        <v>6</v>
      </c>
      <c r="I30" t="str">
        <f t="shared" si="3"/>
        <v>+/-</v>
      </c>
      <c r="J30" t="str">
        <f t="shared" si="4"/>
        <v>3.7</v>
      </c>
      <c r="K30" s="1">
        <f t="shared" si="5"/>
        <v>2.2492401215805473</v>
      </c>
      <c r="L30" s="1">
        <f t="shared" si="6"/>
        <v>-0.70000000000000284</v>
      </c>
      <c r="M30" s="1">
        <f t="shared" si="7"/>
        <v>2.252523685550019</v>
      </c>
      <c r="N30" s="1">
        <f t="shared" si="8"/>
        <v>-0.31076254802136632</v>
      </c>
      <c r="O30" t="s">
        <v>76</v>
      </c>
    </row>
    <row r="31" spans="1:15" x14ac:dyDescent="0.35">
      <c r="A31" s="12">
        <v>21</v>
      </c>
      <c r="B31" s="11" t="s">
        <v>51</v>
      </c>
      <c r="C31" s="10">
        <v>18.399999999999999</v>
      </c>
      <c r="D31" s="9" t="s">
        <v>154</v>
      </c>
      <c r="E31" s="8" t="str">
        <f t="shared" si="0"/>
        <v>Not Significantly Different</v>
      </c>
      <c r="G31">
        <f t="shared" si="1"/>
        <v>18.399999999999999</v>
      </c>
      <c r="H31">
        <f t="shared" si="2"/>
        <v>6</v>
      </c>
      <c r="I31" t="str">
        <f t="shared" si="3"/>
        <v>+/-</v>
      </c>
      <c r="J31" t="str">
        <f t="shared" si="4"/>
        <v>2.1</v>
      </c>
      <c r="K31" s="1">
        <f t="shared" si="5"/>
        <v>1.2765957446808511</v>
      </c>
      <c r="L31" s="1">
        <f t="shared" si="6"/>
        <v>-0.5</v>
      </c>
      <c r="M31" s="1">
        <f t="shared" si="7"/>
        <v>1.2823722255154399</v>
      </c>
      <c r="N31" s="1">
        <f t="shared" si="8"/>
        <v>-0.38990239343263128</v>
      </c>
      <c r="O31" t="s">
        <v>41</v>
      </c>
    </row>
    <row r="32" spans="1:15" x14ac:dyDescent="0.35">
      <c r="A32" s="12">
        <v>21</v>
      </c>
      <c r="B32" s="11" t="s">
        <v>26</v>
      </c>
      <c r="C32" s="10">
        <v>18.399999999999999</v>
      </c>
      <c r="D32" s="9" t="s">
        <v>166</v>
      </c>
      <c r="E32" s="8" t="str">
        <f t="shared" si="0"/>
        <v>Not Significantly Different</v>
      </c>
      <c r="G32">
        <f t="shared" si="1"/>
        <v>18.399999999999999</v>
      </c>
      <c r="H32">
        <f t="shared" si="2"/>
        <v>6</v>
      </c>
      <c r="I32" t="str">
        <f t="shared" si="3"/>
        <v>+/-</v>
      </c>
      <c r="J32" t="str">
        <f t="shared" si="4"/>
        <v>4.7</v>
      </c>
      <c r="K32" s="1">
        <f t="shared" si="5"/>
        <v>2.8571428571428572</v>
      </c>
      <c r="L32" s="1">
        <f t="shared" si="6"/>
        <v>-0.5</v>
      </c>
      <c r="M32" s="1">
        <f t="shared" si="7"/>
        <v>2.8597285073164924</v>
      </c>
      <c r="N32" s="1">
        <f t="shared" si="8"/>
        <v>-0.17484177211954613</v>
      </c>
      <c r="O32" t="s">
        <v>70</v>
      </c>
    </row>
    <row r="33" spans="1:15" x14ac:dyDescent="0.35">
      <c r="A33" s="12">
        <v>23</v>
      </c>
      <c r="B33" s="11" t="s">
        <v>80</v>
      </c>
      <c r="C33" s="10">
        <v>18.100000000000001</v>
      </c>
      <c r="D33" s="9" t="s">
        <v>134</v>
      </c>
      <c r="E33" s="8" t="str">
        <f t="shared" si="0"/>
        <v>Not Significantly Different</v>
      </c>
      <c r="G33">
        <f t="shared" si="1"/>
        <v>18.100000000000001</v>
      </c>
      <c r="H33">
        <f t="shared" si="2"/>
        <v>6</v>
      </c>
      <c r="I33" t="str">
        <f t="shared" si="3"/>
        <v>+/-</v>
      </c>
      <c r="J33" t="str">
        <f t="shared" si="4"/>
        <v>1.3</v>
      </c>
      <c r="K33" s="1">
        <f t="shared" si="5"/>
        <v>0.79027355623100304</v>
      </c>
      <c r="L33" s="1">
        <f t="shared" si="6"/>
        <v>-0.20000000000000284</v>
      </c>
      <c r="M33" s="1">
        <f t="shared" si="7"/>
        <v>0.79957121203440151</v>
      </c>
      <c r="N33" s="1">
        <f t="shared" si="8"/>
        <v>-0.25013406809773669</v>
      </c>
      <c r="O33" t="s">
        <v>75</v>
      </c>
    </row>
    <row r="34" spans="1:15" x14ac:dyDescent="0.35">
      <c r="A34" s="12">
        <v>24</v>
      </c>
      <c r="B34" s="11" t="s">
        <v>71</v>
      </c>
      <c r="C34" s="10">
        <v>18</v>
      </c>
      <c r="D34" s="9" t="s">
        <v>135</v>
      </c>
      <c r="E34" s="8" t="str">
        <f t="shared" si="0"/>
        <v>Not Significantly Different</v>
      </c>
      <c r="G34">
        <f t="shared" si="1"/>
        <v>18</v>
      </c>
      <c r="H34">
        <f t="shared" si="2"/>
        <v>6</v>
      </c>
      <c r="I34" t="str">
        <f t="shared" si="3"/>
        <v>+/-</v>
      </c>
      <c r="J34" t="str">
        <f t="shared" si="4"/>
        <v>1.6</v>
      </c>
      <c r="K34" s="1">
        <f t="shared" si="5"/>
        <v>0.97264437689969607</v>
      </c>
      <c r="L34" s="1">
        <f t="shared" si="6"/>
        <v>-0.10000000000000142</v>
      </c>
      <c r="M34" s="1">
        <f t="shared" si="7"/>
        <v>0.98021370799982366</v>
      </c>
      <c r="N34" s="1">
        <f t="shared" si="8"/>
        <v>-0.1020185691996254</v>
      </c>
      <c r="O34" t="s">
        <v>74</v>
      </c>
    </row>
    <row r="35" spans="1:15" x14ac:dyDescent="0.35">
      <c r="A35" s="12">
        <v>25</v>
      </c>
      <c r="B35" s="11" t="s">
        <v>81</v>
      </c>
      <c r="C35" s="10">
        <v>17.8</v>
      </c>
      <c r="D35" s="9" t="s">
        <v>170</v>
      </c>
      <c r="E35" s="8" t="str">
        <f t="shared" si="0"/>
        <v>Not Significantly Different</v>
      </c>
      <c r="G35">
        <f t="shared" si="1"/>
        <v>17.8</v>
      </c>
      <c r="H35">
        <f t="shared" si="2"/>
        <v>6</v>
      </c>
      <c r="I35" t="str">
        <f t="shared" si="3"/>
        <v>+/-</v>
      </c>
      <c r="J35" t="str">
        <f t="shared" si="4"/>
        <v>2.2</v>
      </c>
      <c r="K35" s="1">
        <f t="shared" si="5"/>
        <v>1.3373860182370823</v>
      </c>
      <c r="L35" s="1">
        <f t="shared" si="6"/>
        <v>9.9999999999997868E-2</v>
      </c>
      <c r="M35" s="1">
        <f t="shared" si="7"/>
        <v>1.3429010355242872</v>
      </c>
      <c r="N35" s="1">
        <f t="shared" si="8"/>
        <v>7.4465651119969889E-2</v>
      </c>
      <c r="O35" t="s">
        <v>51</v>
      </c>
    </row>
    <row r="36" spans="1:15" x14ac:dyDescent="0.35">
      <c r="A36" s="12">
        <v>26</v>
      </c>
      <c r="B36" s="11" t="s">
        <v>53</v>
      </c>
      <c r="C36" s="10">
        <v>17.5</v>
      </c>
      <c r="D36" s="9" t="s">
        <v>25</v>
      </c>
      <c r="E36" s="8" t="str">
        <f t="shared" si="0"/>
        <v>Not Significantly Different</v>
      </c>
      <c r="G36">
        <f t="shared" si="1"/>
        <v>17.5</v>
      </c>
      <c r="H36">
        <f t="shared" si="2"/>
        <v>6</v>
      </c>
      <c r="I36" t="str">
        <f t="shared" si="3"/>
        <v>+/-</v>
      </c>
      <c r="J36" t="str">
        <f t="shared" si="4"/>
        <v>0.7</v>
      </c>
      <c r="K36" s="1">
        <f t="shared" si="5"/>
        <v>0.42553191489361697</v>
      </c>
      <c r="L36" s="1">
        <f t="shared" si="6"/>
        <v>0.39999999999999858</v>
      </c>
      <c r="M36" s="1">
        <f t="shared" si="7"/>
        <v>0.44255987168878524</v>
      </c>
      <c r="N36" s="1">
        <f t="shared" si="8"/>
        <v>0.9038325107823707</v>
      </c>
      <c r="O36" t="s">
        <v>71</v>
      </c>
    </row>
    <row r="37" spans="1:15" x14ac:dyDescent="0.35">
      <c r="A37" s="12">
        <v>27</v>
      </c>
      <c r="B37" s="11" t="s">
        <v>49</v>
      </c>
      <c r="C37" s="10">
        <v>17.399999999999999</v>
      </c>
      <c r="D37" s="9" t="s">
        <v>121</v>
      </c>
      <c r="E37" s="8" t="str">
        <f t="shared" si="0"/>
        <v>Not Significantly Different</v>
      </c>
      <c r="G37">
        <f t="shared" si="1"/>
        <v>17.399999999999999</v>
      </c>
      <c r="H37">
        <f t="shared" si="2"/>
        <v>6</v>
      </c>
      <c r="I37" t="str">
        <f t="shared" si="3"/>
        <v>+/-</v>
      </c>
      <c r="J37" t="str">
        <f t="shared" si="4"/>
        <v>0.8</v>
      </c>
      <c r="K37" s="1">
        <f t="shared" si="5"/>
        <v>0.48632218844984804</v>
      </c>
      <c r="L37" s="1">
        <f t="shared" si="6"/>
        <v>0.5</v>
      </c>
      <c r="M37" s="1">
        <f t="shared" si="7"/>
        <v>0.50128943776506518</v>
      </c>
      <c r="N37" s="1">
        <f t="shared" si="8"/>
        <v>0.99742775796191918</v>
      </c>
      <c r="O37" t="s">
        <v>69</v>
      </c>
    </row>
    <row r="38" spans="1:15" x14ac:dyDescent="0.35">
      <c r="A38" s="12">
        <v>27</v>
      </c>
      <c r="B38" s="11" t="s">
        <v>54</v>
      </c>
      <c r="C38" s="10">
        <v>17.399999999999999</v>
      </c>
      <c r="D38" s="9" t="s">
        <v>137</v>
      </c>
      <c r="E38" s="8" t="str">
        <f t="shared" si="0"/>
        <v>Not Significantly Different</v>
      </c>
      <c r="G38">
        <f t="shared" si="1"/>
        <v>17.399999999999999</v>
      </c>
      <c r="H38">
        <f t="shared" si="2"/>
        <v>6</v>
      </c>
      <c r="I38" t="str">
        <f t="shared" si="3"/>
        <v>+/-</v>
      </c>
      <c r="J38" t="str">
        <f t="shared" si="4"/>
        <v>1.2</v>
      </c>
      <c r="K38" s="1">
        <f t="shared" si="5"/>
        <v>0.72948328267477203</v>
      </c>
      <c r="L38" s="1">
        <f t="shared" si="6"/>
        <v>0.5</v>
      </c>
      <c r="M38" s="1">
        <f t="shared" si="7"/>
        <v>0.73954559638884132</v>
      </c>
      <c r="N38" s="1">
        <f t="shared" si="8"/>
        <v>0.67609083529328184</v>
      </c>
      <c r="O38" t="s">
        <v>68</v>
      </c>
    </row>
    <row r="39" spans="1:15" x14ac:dyDescent="0.35">
      <c r="A39" s="12">
        <v>29</v>
      </c>
      <c r="B39" s="11" t="s">
        <v>41</v>
      </c>
      <c r="C39" s="10">
        <v>17.3</v>
      </c>
      <c r="D39" s="9" t="s">
        <v>152</v>
      </c>
      <c r="E39" s="8" t="str">
        <f t="shared" si="0"/>
        <v>Not Significantly Different</v>
      </c>
      <c r="G39">
        <f t="shared" si="1"/>
        <v>17.3</v>
      </c>
      <c r="H39">
        <f t="shared" si="2"/>
        <v>6</v>
      </c>
      <c r="I39" t="str">
        <f t="shared" si="3"/>
        <v>+/-</v>
      </c>
      <c r="J39" t="str">
        <f t="shared" si="4"/>
        <v>1.7</v>
      </c>
      <c r="K39" s="1">
        <f t="shared" si="5"/>
        <v>1.0334346504559271</v>
      </c>
      <c r="L39" s="1">
        <f t="shared" si="6"/>
        <v>0.59999999999999787</v>
      </c>
      <c r="M39" s="1">
        <f t="shared" si="7"/>
        <v>1.0405618704330513</v>
      </c>
      <c r="N39" s="1">
        <f t="shared" si="8"/>
        <v>0.576611556745103</v>
      </c>
      <c r="O39" t="s">
        <v>44</v>
      </c>
    </row>
    <row r="40" spans="1:15" x14ac:dyDescent="0.35">
      <c r="A40" s="12">
        <v>30</v>
      </c>
      <c r="B40" s="11" t="s">
        <v>64</v>
      </c>
      <c r="C40" s="10">
        <v>17</v>
      </c>
      <c r="D40" s="9" t="s">
        <v>129</v>
      </c>
      <c r="E40" s="8" t="str">
        <f t="shared" si="0"/>
        <v>Not Significantly Different</v>
      </c>
      <c r="G40">
        <f t="shared" si="1"/>
        <v>17</v>
      </c>
      <c r="H40">
        <f t="shared" si="2"/>
        <v>6</v>
      </c>
      <c r="I40" t="str">
        <f t="shared" si="3"/>
        <v>+/-</v>
      </c>
      <c r="J40" t="str">
        <f t="shared" si="4"/>
        <v>1.1</v>
      </c>
      <c r="K40" s="1">
        <f t="shared" si="5"/>
        <v>0.66869300911854113</v>
      </c>
      <c r="L40" s="1">
        <f t="shared" si="6"/>
        <v>0.89999999999999858</v>
      </c>
      <c r="M40" s="1">
        <f t="shared" si="7"/>
        <v>0.67965592021270205</v>
      </c>
      <c r="N40" s="1">
        <f t="shared" si="8"/>
        <v>1.3241994562753734</v>
      </c>
      <c r="O40" t="s">
        <v>66</v>
      </c>
    </row>
    <row r="41" spans="1:15" x14ac:dyDescent="0.35">
      <c r="A41" s="12">
        <v>31</v>
      </c>
      <c r="B41" s="11" t="s">
        <v>34</v>
      </c>
      <c r="C41" s="10">
        <v>16.899999999999999</v>
      </c>
      <c r="D41" s="9" t="s">
        <v>30</v>
      </c>
      <c r="E41" s="8" t="str">
        <f t="shared" si="0"/>
        <v>Significantly Different</v>
      </c>
      <c r="G41">
        <f t="shared" si="1"/>
        <v>16.899999999999999</v>
      </c>
      <c r="H41">
        <f t="shared" si="2"/>
        <v>6</v>
      </c>
      <c r="I41" t="str">
        <f t="shared" si="3"/>
        <v>+/-</v>
      </c>
      <c r="J41" t="str">
        <f t="shared" si="4"/>
        <v>0.5</v>
      </c>
      <c r="K41" s="1">
        <f t="shared" si="5"/>
        <v>0.303951367781155</v>
      </c>
      <c r="L41" s="1">
        <f t="shared" si="6"/>
        <v>1</v>
      </c>
      <c r="M41" s="1">
        <f t="shared" si="7"/>
        <v>0.32736564177109445</v>
      </c>
      <c r="N41" s="1">
        <f t="shared" si="8"/>
        <v>3.0546883130125035</v>
      </c>
      <c r="O41" t="s">
        <v>47</v>
      </c>
    </row>
    <row r="42" spans="1:15" x14ac:dyDescent="0.35">
      <c r="A42" s="12">
        <v>32</v>
      </c>
      <c r="B42" s="11" t="s">
        <v>69</v>
      </c>
      <c r="C42" s="10">
        <v>16.8</v>
      </c>
      <c r="D42" s="9" t="s">
        <v>159</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16.8</v>
      </c>
      <c r="H42">
        <f t="shared" ref="H42:H62" si="11">LEN(TRIM(D42))</f>
        <v>6</v>
      </c>
      <c r="I42" t="str">
        <f t="shared" ref="I42:I73" si="12">IF(H42&gt;=3,MID(TRIM(D42),1,3),"NO")</f>
        <v>+/-</v>
      </c>
      <c r="J42" t="str">
        <f t="shared" ref="J42:J73" si="13">IF(TRIM(I42)="+/-",MID(TRIM(D42),4,H42-3),D42)</f>
        <v>3.1</v>
      </c>
      <c r="K42" s="1">
        <f t="shared" ref="K42:K73" si="14">IF(TRIM(J42)="*****",0,IF(ISERROR(VALUE(J42)),"NA",VALUE(J42/$I$4)))</f>
        <v>1.884498480243161</v>
      </c>
      <c r="L42" s="1">
        <f t="shared" ref="L42:L62" si="15">IF(AND(ISNUMBER(G42),ISNUMBER($I$6)),$I$6-G42,"N/A")</f>
        <v>1.0999999999999979</v>
      </c>
      <c r="M42" s="1">
        <f t="shared" ref="M42:M62" si="16">IF(AND(ISNUMBER(K42),ISNUMBER($I$7)),SQRT(K42^2+($I$7)^2),"N/A")</f>
        <v>1.8884163607305855</v>
      </c>
      <c r="N42" s="1">
        <f t="shared" ref="N42:N73" si="17">IF(AND(ISNUMBER(L42),ISNUMBER(M42),M42&lt;&gt;0),L42/M42,"NA")</f>
        <v>0.58249866018658769</v>
      </c>
      <c r="O42" t="s">
        <v>36</v>
      </c>
    </row>
    <row r="43" spans="1:15" x14ac:dyDescent="0.35">
      <c r="A43" s="12">
        <v>33</v>
      </c>
      <c r="B43" s="11" t="s">
        <v>70</v>
      </c>
      <c r="C43" s="10">
        <v>16.7</v>
      </c>
      <c r="D43" s="9" t="s">
        <v>137</v>
      </c>
      <c r="E43" s="8" t="str">
        <f t="shared" si="9"/>
        <v>Not Significantly Different</v>
      </c>
      <c r="G43">
        <f t="shared" si="10"/>
        <v>16.7</v>
      </c>
      <c r="H43">
        <f t="shared" si="11"/>
        <v>6</v>
      </c>
      <c r="I43" t="str">
        <f t="shared" si="12"/>
        <v>+/-</v>
      </c>
      <c r="J43" t="str">
        <f t="shared" si="13"/>
        <v>1.2</v>
      </c>
      <c r="K43" s="1">
        <f t="shared" si="14"/>
        <v>0.72948328267477203</v>
      </c>
      <c r="L43" s="1">
        <f t="shared" si="15"/>
        <v>1.1999999999999993</v>
      </c>
      <c r="M43" s="1">
        <f t="shared" si="16"/>
        <v>0.73954559638884132</v>
      </c>
      <c r="N43" s="1">
        <f t="shared" si="17"/>
        <v>1.6226180047038754</v>
      </c>
      <c r="O43" t="s">
        <v>49</v>
      </c>
    </row>
    <row r="44" spans="1:15" x14ac:dyDescent="0.35">
      <c r="A44" s="12">
        <v>34</v>
      </c>
      <c r="B44" s="11" t="s">
        <v>57</v>
      </c>
      <c r="C44" s="10">
        <v>16.600000000000001</v>
      </c>
      <c r="D44" s="9" t="s">
        <v>133</v>
      </c>
      <c r="E44" s="8" t="str">
        <f t="shared" si="9"/>
        <v>Not Significantly Different</v>
      </c>
      <c r="G44">
        <f t="shared" si="10"/>
        <v>16.600000000000001</v>
      </c>
      <c r="H44">
        <f t="shared" si="11"/>
        <v>6</v>
      </c>
      <c r="I44" t="str">
        <f t="shared" si="12"/>
        <v>+/-</v>
      </c>
      <c r="J44" t="str">
        <f t="shared" si="13"/>
        <v>1.4</v>
      </c>
      <c r="K44" s="1">
        <f t="shared" si="14"/>
        <v>0.85106382978723394</v>
      </c>
      <c r="L44" s="1">
        <f t="shared" si="15"/>
        <v>1.2999999999999972</v>
      </c>
      <c r="M44" s="1">
        <f t="shared" si="16"/>
        <v>0.8597042932359239</v>
      </c>
      <c r="N44" s="1">
        <f t="shared" si="17"/>
        <v>1.5121478515674289</v>
      </c>
      <c r="O44" t="s">
        <v>63</v>
      </c>
    </row>
    <row r="45" spans="1:15" x14ac:dyDescent="0.35">
      <c r="A45" s="12">
        <v>35</v>
      </c>
      <c r="B45" s="11" t="s">
        <v>55</v>
      </c>
      <c r="C45" s="10">
        <v>16.5</v>
      </c>
      <c r="D45" s="9" t="s">
        <v>155</v>
      </c>
      <c r="E45" s="8" t="str">
        <f t="shared" si="9"/>
        <v>Not Significantly Different</v>
      </c>
      <c r="G45">
        <f t="shared" si="10"/>
        <v>16.5</v>
      </c>
      <c r="H45">
        <f t="shared" si="11"/>
        <v>6</v>
      </c>
      <c r="I45" t="str">
        <f t="shared" si="12"/>
        <v>+/-</v>
      </c>
      <c r="J45" t="str">
        <f t="shared" si="13"/>
        <v>1.8</v>
      </c>
      <c r="K45" s="1">
        <f t="shared" si="14"/>
        <v>1.094224924012158</v>
      </c>
      <c r="L45" s="1">
        <f t="shared" si="15"/>
        <v>1.3999999999999986</v>
      </c>
      <c r="M45" s="1">
        <f t="shared" si="16"/>
        <v>1.1009586794088044</v>
      </c>
      <c r="N45" s="1">
        <f t="shared" si="17"/>
        <v>1.2716190227518567</v>
      </c>
      <c r="O45" t="s">
        <v>62</v>
      </c>
    </row>
    <row r="46" spans="1:15" x14ac:dyDescent="0.35">
      <c r="A46" s="12">
        <v>36</v>
      </c>
      <c r="B46" s="11" t="s">
        <v>78</v>
      </c>
      <c r="C46" s="10">
        <v>16.399999999999999</v>
      </c>
      <c r="D46" s="9" t="s">
        <v>152</v>
      </c>
      <c r="E46" s="8" t="str">
        <f t="shared" si="9"/>
        <v>Not Significantly Different</v>
      </c>
      <c r="G46">
        <f t="shared" si="10"/>
        <v>16.399999999999999</v>
      </c>
      <c r="H46">
        <f t="shared" si="11"/>
        <v>6</v>
      </c>
      <c r="I46" t="str">
        <f t="shared" si="12"/>
        <v>+/-</v>
      </c>
      <c r="J46" t="str">
        <f t="shared" si="13"/>
        <v>1.7</v>
      </c>
      <c r="K46" s="1">
        <f t="shared" si="14"/>
        <v>1.0334346504559271</v>
      </c>
      <c r="L46" s="1">
        <f t="shared" si="15"/>
        <v>1.5</v>
      </c>
      <c r="M46" s="1">
        <f t="shared" si="16"/>
        <v>1.0405618704330513</v>
      </c>
      <c r="N46" s="1">
        <f t="shared" si="17"/>
        <v>1.4415288918627627</v>
      </c>
      <c r="O46" t="s">
        <v>60</v>
      </c>
    </row>
    <row r="47" spans="1:15" x14ac:dyDescent="0.35">
      <c r="A47" s="12">
        <v>36</v>
      </c>
      <c r="B47" s="11" t="s">
        <v>56</v>
      </c>
      <c r="C47" s="10">
        <v>16.399999999999999</v>
      </c>
      <c r="D47" s="9" t="s">
        <v>152</v>
      </c>
      <c r="E47" s="8" t="str">
        <f t="shared" si="9"/>
        <v>Not Significantly Different</v>
      </c>
      <c r="G47">
        <f t="shared" si="10"/>
        <v>16.399999999999999</v>
      </c>
      <c r="H47">
        <f t="shared" si="11"/>
        <v>6</v>
      </c>
      <c r="I47" t="str">
        <f t="shared" si="12"/>
        <v>+/-</v>
      </c>
      <c r="J47" t="str">
        <f t="shared" si="13"/>
        <v>1.7</v>
      </c>
      <c r="K47" s="1">
        <f t="shared" si="14"/>
        <v>1.0334346504559271</v>
      </c>
      <c r="L47" s="1">
        <f t="shared" si="15"/>
        <v>1.5</v>
      </c>
      <c r="M47" s="1">
        <f t="shared" si="16"/>
        <v>1.0405618704330513</v>
      </c>
      <c r="N47" s="1">
        <f t="shared" si="17"/>
        <v>1.4415288918627627</v>
      </c>
      <c r="O47" t="s">
        <v>58</v>
      </c>
    </row>
    <row r="48" spans="1:15" x14ac:dyDescent="0.35">
      <c r="A48" s="12">
        <v>38</v>
      </c>
      <c r="B48" s="11" t="s">
        <v>61</v>
      </c>
      <c r="C48" s="10">
        <v>16.3</v>
      </c>
      <c r="D48" s="9" t="s">
        <v>238</v>
      </c>
      <c r="E48" s="8" t="str">
        <f t="shared" si="9"/>
        <v>Not Significantly Different</v>
      </c>
      <c r="G48">
        <f t="shared" si="10"/>
        <v>16.3</v>
      </c>
      <c r="H48">
        <f t="shared" si="11"/>
        <v>6</v>
      </c>
      <c r="I48" t="str">
        <f t="shared" si="12"/>
        <v>+/-</v>
      </c>
      <c r="J48" t="str">
        <f t="shared" si="13"/>
        <v>4.1</v>
      </c>
      <c r="K48" s="1">
        <f t="shared" si="14"/>
        <v>2.4924012158054709</v>
      </c>
      <c r="L48" s="1">
        <f t="shared" si="15"/>
        <v>1.5999999999999979</v>
      </c>
      <c r="M48" s="1">
        <f t="shared" si="16"/>
        <v>2.4953648330424061</v>
      </c>
      <c r="N48" s="1">
        <f t="shared" si="17"/>
        <v>0.64118880686846946</v>
      </c>
      <c r="O48" t="s">
        <v>56</v>
      </c>
    </row>
    <row r="49" spans="1:15" x14ac:dyDescent="0.35">
      <c r="A49" s="12">
        <v>39</v>
      </c>
      <c r="B49" s="11" t="s">
        <v>79</v>
      </c>
      <c r="C49" s="10">
        <v>16.2</v>
      </c>
      <c r="D49" s="9" t="s">
        <v>136</v>
      </c>
      <c r="E49" s="8" t="str">
        <f t="shared" si="9"/>
        <v>Not Significantly Different</v>
      </c>
      <c r="G49">
        <f t="shared" si="10"/>
        <v>16.2</v>
      </c>
      <c r="H49">
        <f t="shared" si="11"/>
        <v>6</v>
      </c>
      <c r="I49" t="str">
        <f t="shared" si="12"/>
        <v>+/-</v>
      </c>
      <c r="J49" t="str">
        <f t="shared" si="13"/>
        <v>1.9</v>
      </c>
      <c r="K49" s="1">
        <f t="shared" si="14"/>
        <v>1.1550151975683889</v>
      </c>
      <c r="L49" s="1">
        <f t="shared" si="15"/>
        <v>1.6999999999999993</v>
      </c>
      <c r="M49" s="1">
        <f t="shared" si="16"/>
        <v>1.1613965455649118</v>
      </c>
      <c r="N49" s="1">
        <f t="shared" si="17"/>
        <v>1.4637549995235322</v>
      </c>
      <c r="O49" t="s">
        <v>54</v>
      </c>
    </row>
    <row r="50" spans="1:15" x14ac:dyDescent="0.35">
      <c r="A50" s="12">
        <v>40</v>
      </c>
      <c r="B50" s="11" t="s">
        <v>47</v>
      </c>
      <c r="C50" s="10">
        <v>16.100000000000001</v>
      </c>
      <c r="D50" s="9" t="s">
        <v>133</v>
      </c>
      <c r="E50" s="8" t="str">
        <f t="shared" si="9"/>
        <v>Significantly Different</v>
      </c>
      <c r="G50">
        <f t="shared" si="10"/>
        <v>16.100000000000001</v>
      </c>
      <c r="H50">
        <f t="shared" si="11"/>
        <v>6</v>
      </c>
      <c r="I50" t="str">
        <f t="shared" si="12"/>
        <v>+/-</v>
      </c>
      <c r="J50" t="str">
        <f t="shared" si="13"/>
        <v>1.4</v>
      </c>
      <c r="K50" s="1">
        <f t="shared" si="14"/>
        <v>0.85106382978723394</v>
      </c>
      <c r="L50" s="1">
        <f t="shared" si="15"/>
        <v>1.7999999999999972</v>
      </c>
      <c r="M50" s="1">
        <f t="shared" si="16"/>
        <v>0.8597042932359239</v>
      </c>
      <c r="N50" s="1">
        <f t="shared" si="17"/>
        <v>2.093743179093364</v>
      </c>
      <c r="O50" t="s">
        <v>52</v>
      </c>
    </row>
    <row r="51" spans="1:15" x14ac:dyDescent="0.35">
      <c r="A51" s="12">
        <v>41</v>
      </c>
      <c r="B51" s="11" t="s">
        <v>60</v>
      </c>
      <c r="C51" s="10">
        <v>16</v>
      </c>
      <c r="D51" s="9" t="s">
        <v>137</v>
      </c>
      <c r="E51" s="8" t="str">
        <f t="shared" si="9"/>
        <v>Significantly Different</v>
      </c>
      <c r="G51">
        <f t="shared" si="10"/>
        <v>16</v>
      </c>
      <c r="H51">
        <f t="shared" si="11"/>
        <v>6</v>
      </c>
      <c r="I51" t="str">
        <f t="shared" si="12"/>
        <v>+/-</v>
      </c>
      <c r="J51" t="str">
        <f t="shared" si="13"/>
        <v>1.2</v>
      </c>
      <c r="K51" s="1">
        <f t="shared" si="14"/>
        <v>0.72948328267477203</v>
      </c>
      <c r="L51" s="1">
        <f t="shared" si="15"/>
        <v>1.8999999999999986</v>
      </c>
      <c r="M51" s="1">
        <f t="shared" si="16"/>
        <v>0.73954559638884132</v>
      </c>
      <c r="N51" s="1">
        <f t="shared" si="17"/>
        <v>2.5691451741144689</v>
      </c>
      <c r="O51" t="s">
        <v>50</v>
      </c>
    </row>
    <row r="52" spans="1:15" x14ac:dyDescent="0.35">
      <c r="A52" s="12">
        <v>42</v>
      </c>
      <c r="B52" s="11" t="s">
        <v>74</v>
      </c>
      <c r="C52" s="10">
        <v>15.9</v>
      </c>
      <c r="D52" s="9" t="s">
        <v>139</v>
      </c>
      <c r="E52" s="8" t="str">
        <f t="shared" si="9"/>
        <v>Significantly Different</v>
      </c>
      <c r="G52">
        <f t="shared" si="10"/>
        <v>15.9</v>
      </c>
      <c r="H52">
        <f t="shared" si="11"/>
        <v>6</v>
      </c>
      <c r="I52" t="str">
        <f t="shared" si="12"/>
        <v>+/-</v>
      </c>
      <c r="J52" t="str">
        <f t="shared" si="13"/>
        <v>1.5</v>
      </c>
      <c r="K52" s="1">
        <f t="shared" si="14"/>
        <v>0.91185410334346506</v>
      </c>
      <c r="L52" s="1">
        <f t="shared" si="15"/>
        <v>1.9999999999999982</v>
      </c>
      <c r="M52" s="1">
        <f t="shared" si="16"/>
        <v>0.91992376598307335</v>
      </c>
      <c r="N52" s="1">
        <f t="shared" si="17"/>
        <v>2.1740931954972433</v>
      </c>
      <c r="O52" t="s">
        <v>48</v>
      </c>
    </row>
    <row r="53" spans="1:15" x14ac:dyDescent="0.35">
      <c r="A53" s="12">
        <v>43</v>
      </c>
      <c r="B53" s="11" t="s">
        <v>75</v>
      </c>
      <c r="C53" s="10">
        <v>15.8</v>
      </c>
      <c r="D53" s="9" t="s">
        <v>122</v>
      </c>
      <c r="E53" s="8" t="str">
        <f t="shared" si="9"/>
        <v>Significantly Different</v>
      </c>
      <c r="G53">
        <f t="shared" si="10"/>
        <v>15.8</v>
      </c>
      <c r="H53">
        <f t="shared" si="11"/>
        <v>6</v>
      </c>
      <c r="I53" t="str">
        <f t="shared" si="12"/>
        <v>+/-</v>
      </c>
      <c r="J53" t="str">
        <f t="shared" si="13"/>
        <v>1.0</v>
      </c>
      <c r="K53" s="1">
        <f t="shared" si="14"/>
        <v>0.60790273556231</v>
      </c>
      <c r="L53" s="1">
        <f t="shared" si="15"/>
        <v>2.0999999999999979</v>
      </c>
      <c r="M53" s="1">
        <f t="shared" si="16"/>
        <v>0.61994158219973061</v>
      </c>
      <c r="N53" s="1">
        <f t="shared" si="17"/>
        <v>3.3874159441742808</v>
      </c>
      <c r="O53" t="s">
        <v>46</v>
      </c>
    </row>
    <row r="54" spans="1:15" x14ac:dyDescent="0.35">
      <c r="A54" s="12">
        <v>43</v>
      </c>
      <c r="B54" s="11" t="s">
        <v>29</v>
      </c>
      <c r="C54" s="10">
        <v>15.8</v>
      </c>
      <c r="D54" s="9" t="s">
        <v>134</v>
      </c>
      <c r="E54" s="8" t="str">
        <f t="shared" si="9"/>
        <v>Significantly Different</v>
      </c>
      <c r="G54">
        <f t="shared" si="10"/>
        <v>15.8</v>
      </c>
      <c r="H54">
        <f t="shared" si="11"/>
        <v>6</v>
      </c>
      <c r="I54" t="str">
        <f t="shared" si="12"/>
        <v>+/-</v>
      </c>
      <c r="J54" t="str">
        <f t="shared" si="13"/>
        <v>1.3</v>
      </c>
      <c r="K54" s="1">
        <f t="shared" si="14"/>
        <v>0.79027355623100304</v>
      </c>
      <c r="L54" s="1">
        <f t="shared" si="15"/>
        <v>2.0999999999999979</v>
      </c>
      <c r="M54" s="1">
        <f t="shared" si="16"/>
        <v>0.79957121203440151</v>
      </c>
      <c r="N54" s="1">
        <f t="shared" si="17"/>
        <v>2.6264077150261951</v>
      </c>
      <c r="O54" t="s">
        <v>39</v>
      </c>
    </row>
    <row r="55" spans="1:15" x14ac:dyDescent="0.35">
      <c r="A55" s="12">
        <v>45</v>
      </c>
      <c r="B55" s="11" t="s">
        <v>65</v>
      </c>
      <c r="C55" s="10">
        <v>15.7</v>
      </c>
      <c r="D55" s="9" t="s">
        <v>136</v>
      </c>
      <c r="E55" s="8" t="str">
        <f t="shared" si="9"/>
        <v>Significantly Different</v>
      </c>
      <c r="G55">
        <f t="shared" si="10"/>
        <v>15.7</v>
      </c>
      <c r="H55">
        <f t="shared" si="11"/>
        <v>6</v>
      </c>
      <c r="I55" t="str">
        <f t="shared" si="12"/>
        <v>+/-</v>
      </c>
      <c r="J55" t="str">
        <f t="shared" si="13"/>
        <v>1.9</v>
      </c>
      <c r="K55" s="1">
        <f t="shared" si="14"/>
        <v>1.1550151975683889</v>
      </c>
      <c r="L55" s="1">
        <f t="shared" si="15"/>
        <v>2.1999999999999993</v>
      </c>
      <c r="M55" s="1">
        <f t="shared" si="16"/>
        <v>1.1613965455649118</v>
      </c>
      <c r="N55" s="1">
        <f t="shared" si="17"/>
        <v>1.894271175853983</v>
      </c>
      <c r="O55" t="s">
        <v>42</v>
      </c>
    </row>
    <row r="56" spans="1:15" x14ac:dyDescent="0.35">
      <c r="A56" s="12">
        <v>45</v>
      </c>
      <c r="B56" s="11" t="s">
        <v>66</v>
      </c>
      <c r="C56" s="10">
        <v>15.7</v>
      </c>
      <c r="D56" s="9" t="s">
        <v>141</v>
      </c>
      <c r="E56" s="8" t="str">
        <f t="shared" si="9"/>
        <v>Not Significantly Different</v>
      </c>
      <c r="G56">
        <f t="shared" si="10"/>
        <v>15.7</v>
      </c>
      <c r="H56">
        <f t="shared" si="11"/>
        <v>6</v>
      </c>
      <c r="I56" t="str">
        <f t="shared" si="12"/>
        <v>+/-</v>
      </c>
      <c r="J56" t="str">
        <f t="shared" si="13"/>
        <v>2.3</v>
      </c>
      <c r="K56" s="1">
        <f t="shared" si="14"/>
        <v>1.3981762917933129</v>
      </c>
      <c r="L56" s="1">
        <f t="shared" si="15"/>
        <v>2.1999999999999993</v>
      </c>
      <c r="M56" s="1">
        <f t="shared" si="16"/>
        <v>1.4034524474912091</v>
      </c>
      <c r="N56" s="1">
        <f t="shared" si="17"/>
        <v>1.5675629081218154</v>
      </c>
      <c r="O56" t="s">
        <v>40</v>
      </c>
    </row>
    <row r="57" spans="1:15" x14ac:dyDescent="0.35">
      <c r="A57" s="12">
        <v>47</v>
      </c>
      <c r="B57" s="11" t="s">
        <v>28</v>
      </c>
      <c r="C57" s="10">
        <v>15.5</v>
      </c>
      <c r="D57" s="9" t="s">
        <v>164</v>
      </c>
      <c r="E57" s="8" t="str">
        <f t="shared" si="9"/>
        <v>Not Significantly Different</v>
      </c>
      <c r="G57">
        <f t="shared" si="10"/>
        <v>15.5</v>
      </c>
      <c r="H57">
        <f t="shared" si="11"/>
        <v>6</v>
      </c>
      <c r="I57" t="str">
        <f t="shared" si="12"/>
        <v>+/-</v>
      </c>
      <c r="J57" t="str">
        <f t="shared" si="13"/>
        <v>2.6</v>
      </c>
      <c r="K57" s="1">
        <f t="shared" si="14"/>
        <v>1.5805471124620061</v>
      </c>
      <c r="L57" s="1">
        <f t="shared" si="15"/>
        <v>2.3999999999999986</v>
      </c>
      <c r="M57" s="1">
        <f t="shared" si="16"/>
        <v>1.5852163903228325</v>
      </c>
      <c r="N57" s="1">
        <f t="shared" si="17"/>
        <v>1.5139888879847083</v>
      </c>
      <c r="O57" t="s">
        <v>37</v>
      </c>
    </row>
    <row r="58" spans="1:15" x14ac:dyDescent="0.35">
      <c r="A58" s="12">
        <v>48</v>
      </c>
      <c r="B58" s="11" t="s">
        <v>76</v>
      </c>
      <c r="C58" s="10">
        <v>15.1</v>
      </c>
      <c r="D58" s="9" t="s">
        <v>180</v>
      </c>
      <c r="E58" s="8" t="str">
        <f t="shared" si="9"/>
        <v>Significantly Different</v>
      </c>
      <c r="G58">
        <f t="shared" si="10"/>
        <v>15.1</v>
      </c>
      <c r="H58">
        <f t="shared" si="11"/>
        <v>6</v>
      </c>
      <c r="I58" t="str">
        <f t="shared" si="12"/>
        <v>+/-</v>
      </c>
      <c r="J58" t="str">
        <f t="shared" si="13"/>
        <v>2.7</v>
      </c>
      <c r="K58" s="1">
        <f t="shared" si="14"/>
        <v>1.6413373860182372</v>
      </c>
      <c r="L58" s="1">
        <f t="shared" si="15"/>
        <v>2.7999999999999989</v>
      </c>
      <c r="M58" s="1">
        <f t="shared" si="16"/>
        <v>1.6458342092013234</v>
      </c>
      <c r="N58" s="1">
        <f t="shared" si="17"/>
        <v>1.7012649174176295</v>
      </c>
      <c r="O58" t="s">
        <v>35</v>
      </c>
    </row>
    <row r="59" spans="1:15" x14ac:dyDescent="0.35">
      <c r="A59" s="12">
        <v>49</v>
      </c>
      <c r="B59" s="11" t="s">
        <v>32</v>
      </c>
      <c r="C59" s="10">
        <v>14.7</v>
      </c>
      <c r="D59" s="9" t="s">
        <v>154</v>
      </c>
      <c r="E59" s="8" t="str">
        <f t="shared" si="9"/>
        <v>Significantly Different</v>
      </c>
      <c r="G59">
        <f t="shared" si="10"/>
        <v>14.7</v>
      </c>
      <c r="H59">
        <f t="shared" si="11"/>
        <v>6</v>
      </c>
      <c r="I59" t="str">
        <f t="shared" si="12"/>
        <v>+/-</v>
      </c>
      <c r="J59" t="str">
        <f t="shared" si="13"/>
        <v>2.1</v>
      </c>
      <c r="K59" s="1">
        <f t="shared" si="14"/>
        <v>1.2765957446808511</v>
      </c>
      <c r="L59" s="1">
        <f t="shared" si="15"/>
        <v>3.1999999999999993</v>
      </c>
      <c r="M59" s="1">
        <f t="shared" si="16"/>
        <v>1.2823722255154399</v>
      </c>
      <c r="N59" s="1">
        <f t="shared" si="17"/>
        <v>2.4953753179688394</v>
      </c>
      <c r="O59" t="s">
        <v>32</v>
      </c>
    </row>
    <row r="60" spans="1:15" x14ac:dyDescent="0.35">
      <c r="A60" s="12">
        <v>50</v>
      </c>
      <c r="B60" s="11" t="s">
        <v>48</v>
      </c>
      <c r="C60" s="10">
        <v>14.6</v>
      </c>
      <c r="D60" s="9" t="s">
        <v>145</v>
      </c>
      <c r="E60" s="8" t="str">
        <f t="shared" si="9"/>
        <v>Significantly Different</v>
      </c>
      <c r="G60">
        <f t="shared" si="10"/>
        <v>14.6</v>
      </c>
      <c r="H60">
        <f t="shared" si="11"/>
        <v>6</v>
      </c>
      <c r="I60" t="str">
        <f t="shared" si="12"/>
        <v>+/-</v>
      </c>
      <c r="J60" t="str">
        <f t="shared" si="13"/>
        <v>2.8</v>
      </c>
      <c r="K60" s="1">
        <f t="shared" si="14"/>
        <v>1.7021276595744679</v>
      </c>
      <c r="L60" s="1">
        <f t="shared" si="15"/>
        <v>3.2999999999999989</v>
      </c>
      <c r="M60" s="1">
        <f t="shared" si="16"/>
        <v>1.7064642975827597</v>
      </c>
      <c r="N60" s="1">
        <f t="shared" si="17"/>
        <v>1.9338230542968369</v>
      </c>
      <c r="O60" t="s">
        <v>29</v>
      </c>
    </row>
    <row r="61" spans="1:15" x14ac:dyDescent="0.35">
      <c r="A61" s="12">
        <v>51</v>
      </c>
      <c r="B61" s="11" t="s">
        <v>36</v>
      </c>
      <c r="C61" s="10">
        <v>13.2</v>
      </c>
      <c r="D61" s="9" t="s">
        <v>157</v>
      </c>
      <c r="E61" s="8" t="str">
        <f t="shared" si="9"/>
        <v>Significantly Different</v>
      </c>
      <c r="G61">
        <f t="shared" si="10"/>
        <v>13.2</v>
      </c>
      <c r="H61">
        <f t="shared" si="11"/>
        <v>6</v>
      </c>
      <c r="I61" t="str">
        <f t="shared" si="12"/>
        <v>+/-</v>
      </c>
      <c r="J61" t="str">
        <f t="shared" si="13"/>
        <v>3.2</v>
      </c>
      <c r="K61" s="1">
        <f t="shared" si="14"/>
        <v>1.9452887537993921</v>
      </c>
      <c r="L61" s="1">
        <f t="shared" si="15"/>
        <v>4.6999999999999993</v>
      </c>
      <c r="M61" s="1">
        <f t="shared" si="16"/>
        <v>1.9490844427819329</v>
      </c>
      <c r="N61" s="1">
        <f t="shared" si="17"/>
        <v>2.4113885970438909</v>
      </c>
      <c r="O61" t="s">
        <v>26</v>
      </c>
    </row>
    <row r="62" spans="1:15" ht="15" thickBot="1" x14ac:dyDescent="0.4">
      <c r="A62" s="7"/>
      <c r="B62" s="6" t="s">
        <v>24</v>
      </c>
      <c r="C62" s="5">
        <v>6.3</v>
      </c>
      <c r="D62" s="4" t="s">
        <v>137</v>
      </c>
      <c r="E62" s="3" t="str">
        <f t="shared" si="9"/>
        <v>Significantly Different</v>
      </c>
      <c r="G62">
        <f t="shared" si="10"/>
        <v>6.3</v>
      </c>
      <c r="H62">
        <f t="shared" si="11"/>
        <v>6</v>
      </c>
      <c r="I62" t="str">
        <f t="shared" si="12"/>
        <v>+/-</v>
      </c>
      <c r="J62" t="str">
        <f t="shared" si="13"/>
        <v>1.2</v>
      </c>
      <c r="K62" s="1">
        <f t="shared" si="14"/>
        <v>0.72948328267477203</v>
      </c>
      <c r="L62" s="1">
        <f t="shared" si="15"/>
        <v>11.599999999999998</v>
      </c>
      <c r="M62" s="1">
        <f t="shared" si="16"/>
        <v>0.73954559638884132</v>
      </c>
      <c r="N62" s="1">
        <f t="shared" si="17"/>
        <v>15.685307378804136</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ht="45" customHeight="1" x14ac:dyDescent="0.35">
      <c r="A72" s="40" t="s">
        <v>248</v>
      </c>
      <c r="B72" s="40"/>
      <c r="C72" s="40"/>
      <c r="D72" s="40"/>
      <c r="E72" s="40"/>
      <c r="F72" s="40"/>
      <c r="G72" s="40"/>
      <c r="H72" s="40"/>
      <c r="I72" s="40"/>
      <c r="J72" s="40"/>
      <c r="K72" s="40"/>
      <c r="L72" s="40"/>
      <c r="M72" s="40"/>
      <c r="N72" s="40"/>
      <c r="O72" s="40"/>
      <c r="P72" s="40"/>
      <c r="Q72" s="40"/>
      <c r="R72" s="40"/>
      <c r="S72" s="40"/>
      <c r="T72" s="40"/>
      <c r="U72" s="40"/>
      <c r="V72" s="40"/>
      <c r="W72" s="40"/>
      <c r="X72" s="40"/>
      <c r="Y72" s="40"/>
      <c r="Z72" s="40"/>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71:Z71"/>
    <mergeCell ref="A66:Z66"/>
    <mergeCell ref="A67:Z67"/>
    <mergeCell ref="A68:Z68"/>
    <mergeCell ref="A69:Z69"/>
    <mergeCell ref="A70:Z70"/>
  </mergeCells>
  <conditionalFormatting sqref="E10:E62">
    <cfRule type="cellIs" dxfId="264" priority="1" operator="equal">
      <formula>"OTHER ERROR"</formula>
    </cfRule>
    <cfRule type="cellIs" dxfId="263" priority="2" operator="equal">
      <formula>"Statistical Test not applicable"</formula>
    </cfRule>
    <cfRule type="cellIs" dxfId="262" priority="3" operator="equal">
      <formula>"Geography Selected"</formula>
    </cfRule>
  </conditionalFormatting>
  <conditionalFormatting sqref="E10:J62">
    <cfRule type="cellIs" dxfId="261" priority="4" operator="equal">
      <formula>"Not Significantly Different"</formula>
    </cfRule>
  </conditionalFormatting>
  <conditionalFormatting sqref="F10:J62">
    <cfRule type="cellIs" dxfId="26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404C69B6-2242-45D0-864A-7A97DFACB1B4}">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52BC8B83-F21A-4393-AE50-A0E6F1BD9D86}"/>
    <hyperlink ref="A68" r:id="rId2" xr:uid="{6357D2E9-2893-4154-9D7F-F1640FD4764D}"/>
    <hyperlink ref="A66" r:id="rId3" xr:uid="{57F24D03-E4D2-4809-9C14-68CDDCF6788B}"/>
    <hyperlink ref="A67" r:id="rId4" xr:uid="{B939DDCA-791B-4106-B771-C67A18F28AE8}"/>
  </hyperlinks>
  <pageMargins left="0.7" right="0.7" top="0.75" bottom="0.75" header="0.3" footer="0.3"/>
  <pageSetup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47049-541E-4A61-A561-BEF3EBB7CEE2}">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111</v>
      </c>
    </row>
    <row r="2" spans="1:16" x14ac:dyDescent="0.35">
      <c r="A2" s="26" t="s">
        <v>106</v>
      </c>
      <c r="B2" t="s">
        <v>110</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12.2</v>
      </c>
      <c r="C6" t="s">
        <v>100</v>
      </c>
      <c r="H6" s="14" t="s">
        <v>99</v>
      </c>
      <c r="I6">
        <f>VLOOKUP($B$4,$B$9:$K$62,6,FALSE)</f>
        <v>12.2</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12.2</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12.2</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31</v>
      </c>
      <c r="C11" s="10">
        <v>42.1</v>
      </c>
      <c r="D11" s="13" t="s">
        <v>30</v>
      </c>
      <c r="E11" s="8" t="str">
        <f t="shared" si="0"/>
        <v>Significantly Different</v>
      </c>
      <c r="G11">
        <f t="shared" si="1"/>
        <v>42.1</v>
      </c>
      <c r="H11">
        <f t="shared" si="2"/>
        <v>6</v>
      </c>
      <c r="I11" t="str">
        <f t="shared" si="3"/>
        <v>+/-</v>
      </c>
      <c r="J11" t="str">
        <f t="shared" si="4"/>
        <v>0.5</v>
      </c>
      <c r="K11" s="1">
        <f t="shared" si="5"/>
        <v>0.303951367781155</v>
      </c>
      <c r="L11" s="1">
        <f t="shared" si="6"/>
        <v>-29.900000000000002</v>
      </c>
      <c r="M11" s="1">
        <f t="shared" si="7"/>
        <v>0.30997079109986531</v>
      </c>
      <c r="N11" s="1">
        <f t="shared" si="8"/>
        <v>-96.46070164839152</v>
      </c>
      <c r="O11" t="s">
        <v>67</v>
      </c>
    </row>
    <row r="12" spans="1:16" x14ac:dyDescent="0.35">
      <c r="A12" s="12">
        <v>2</v>
      </c>
      <c r="B12" s="11" t="s">
        <v>51</v>
      </c>
      <c r="C12" s="10">
        <v>36.6</v>
      </c>
      <c r="D12" s="9" t="s">
        <v>27</v>
      </c>
      <c r="E12" s="8" t="str">
        <f t="shared" si="0"/>
        <v>Significantly Different</v>
      </c>
      <c r="G12">
        <f t="shared" si="1"/>
        <v>36.6</v>
      </c>
      <c r="H12">
        <f t="shared" si="2"/>
        <v>6</v>
      </c>
      <c r="I12" t="str">
        <f t="shared" si="3"/>
        <v>+/-</v>
      </c>
      <c r="J12" t="str">
        <f t="shared" si="4"/>
        <v>0.3</v>
      </c>
      <c r="K12" s="1">
        <f t="shared" si="5"/>
        <v>0.18237082066869301</v>
      </c>
      <c r="L12" s="1">
        <f t="shared" si="6"/>
        <v>-24.400000000000002</v>
      </c>
      <c r="M12" s="1">
        <f t="shared" si="7"/>
        <v>0.19223572402239389</v>
      </c>
      <c r="N12" s="1">
        <f t="shared" si="8"/>
        <v>-126.92750072383842</v>
      </c>
      <c r="O12" t="s">
        <v>59</v>
      </c>
    </row>
    <row r="13" spans="1:16" x14ac:dyDescent="0.35">
      <c r="A13" s="12">
        <v>3</v>
      </c>
      <c r="B13" s="11" t="s">
        <v>55</v>
      </c>
      <c r="C13" s="10">
        <v>31.1</v>
      </c>
      <c r="D13" s="9" t="s">
        <v>38</v>
      </c>
      <c r="E13" s="8" t="str">
        <f t="shared" si="0"/>
        <v>Significantly Different</v>
      </c>
      <c r="G13">
        <f t="shared" si="1"/>
        <v>31.1</v>
      </c>
      <c r="H13">
        <f t="shared" si="2"/>
        <v>6</v>
      </c>
      <c r="I13" t="str">
        <f t="shared" si="3"/>
        <v>+/-</v>
      </c>
      <c r="J13" t="str">
        <f t="shared" si="4"/>
        <v>0.2</v>
      </c>
      <c r="K13" s="1">
        <f t="shared" si="5"/>
        <v>0.12158054711246201</v>
      </c>
      <c r="L13" s="1">
        <f t="shared" si="6"/>
        <v>-18.900000000000002</v>
      </c>
      <c r="M13" s="1">
        <f t="shared" si="7"/>
        <v>0.1359311840425404</v>
      </c>
      <c r="N13" s="1">
        <f t="shared" si="8"/>
        <v>-139.04094290891445</v>
      </c>
      <c r="O13" t="s">
        <v>57</v>
      </c>
    </row>
    <row r="14" spans="1:16" x14ac:dyDescent="0.35">
      <c r="A14" s="12">
        <v>4</v>
      </c>
      <c r="B14" s="11" t="s">
        <v>45</v>
      </c>
      <c r="C14" s="10">
        <v>31</v>
      </c>
      <c r="D14" s="9" t="s">
        <v>38</v>
      </c>
      <c r="E14" s="8" t="str">
        <f t="shared" si="0"/>
        <v>Significantly Different</v>
      </c>
      <c r="G14">
        <f t="shared" si="1"/>
        <v>31</v>
      </c>
      <c r="H14">
        <f t="shared" si="2"/>
        <v>6</v>
      </c>
      <c r="I14" t="str">
        <f t="shared" si="3"/>
        <v>+/-</v>
      </c>
      <c r="J14" t="str">
        <f t="shared" si="4"/>
        <v>0.2</v>
      </c>
      <c r="K14" s="1">
        <f t="shared" si="5"/>
        <v>0.12158054711246201</v>
      </c>
      <c r="L14" s="1">
        <f t="shared" si="6"/>
        <v>-18.8</v>
      </c>
      <c r="M14" s="1">
        <f t="shared" si="7"/>
        <v>0.1359311840425404</v>
      </c>
      <c r="N14" s="1">
        <f t="shared" si="8"/>
        <v>-138.305276544317</v>
      </c>
      <c r="O14" t="s">
        <v>72</v>
      </c>
    </row>
    <row r="15" spans="1:16" x14ac:dyDescent="0.35">
      <c r="A15" s="12">
        <v>5</v>
      </c>
      <c r="B15" s="11" t="s">
        <v>41</v>
      </c>
      <c r="C15" s="10">
        <v>29.6</v>
      </c>
      <c r="D15" s="9" t="s">
        <v>38</v>
      </c>
      <c r="E15" s="8" t="str">
        <f t="shared" si="0"/>
        <v>Significantly Different</v>
      </c>
      <c r="G15">
        <f t="shared" si="1"/>
        <v>29.6</v>
      </c>
      <c r="H15">
        <f t="shared" si="2"/>
        <v>6</v>
      </c>
      <c r="I15" t="str">
        <f t="shared" si="3"/>
        <v>+/-</v>
      </c>
      <c r="J15" t="str">
        <f t="shared" si="4"/>
        <v>0.2</v>
      </c>
      <c r="K15" s="1">
        <f t="shared" si="5"/>
        <v>0.12158054711246201</v>
      </c>
      <c r="L15" s="1">
        <f t="shared" si="6"/>
        <v>-17.400000000000002</v>
      </c>
      <c r="M15" s="1">
        <f t="shared" si="7"/>
        <v>0.1359311840425404</v>
      </c>
      <c r="N15" s="1">
        <f t="shared" si="8"/>
        <v>-128.00594743995299</v>
      </c>
      <c r="O15" t="s">
        <v>34</v>
      </c>
    </row>
    <row r="16" spans="1:16" x14ac:dyDescent="0.35">
      <c r="A16" s="12">
        <v>6</v>
      </c>
      <c r="B16" s="11" t="s">
        <v>67</v>
      </c>
      <c r="C16" s="10">
        <v>25.7</v>
      </c>
      <c r="D16" s="9" t="s">
        <v>38</v>
      </c>
      <c r="E16" s="8" t="str">
        <f t="shared" si="0"/>
        <v>Significantly Different</v>
      </c>
      <c r="G16">
        <f t="shared" si="1"/>
        <v>25.7</v>
      </c>
      <c r="H16">
        <f t="shared" si="2"/>
        <v>6</v>
      </c>
      <c r="I16" t="str">
        <f t="shared" si="3"/>
        <v>+/-</v>
      </c>
      <c r="J16" t="str">
        <f t="shared" si="4"/>
        <v>0.2</v>
      </c>
      <c r="K16" s="1">
        <f t="shared" si="5"/>
        <v>0.12158054711246201</v>
      </c>
      <c r="L16" s="1">
        <f t="shared" si="6"/>
        <v>-13.5</v>
      </c>
      <c r="M16" s="1">
        <f t="shared" si="7"/>
        <v>0.1359311840425404</v>
      </c>
      <c r="N16" s="1">
        <f t="shared" si="8"/>
        <v>-99.314959220653165</v>
      </c>
      <c r="O16" t="s">
        <v>73</v>
      </c>
    </row>
    <row r="17" spans="1:15" x14ac:dyDescent="0.35">
      <c r="A17" s="12">
        <v>7</v>
      </c>
      <c r="B17" s="11" t="s">
        <v>50</v>
      </c>
      <c r="C17" s="10">
        <v>25.1</v>
      </c>
      <c r="D17" s="9" t="s">
        <v>38</v>
      </c>
      <c r="E17" s="8" t="str">
        <f t="shared" si="0"/>
        <v>Significantly Different</v>
      </c>
      <c r="G17">
        <f t="shared" si="1"/>
        <v>25.1</v>
      </c>
      <c r="H17">
        <f t="shared" si="2"/>
        <v>6</v>
      </c>
      <c r="I17" t="str">
        <f t="shared" si="3"/>
        <v>+/-</v>
      </c>
      <c r="J17" t="str">
        <f t="shared" si="4"/>
        <v>0.2</v>
      </c>
      <c r="K17" s="1">
        <f t="shared" si="5"/>
        <v>0.12158054711246201</v>
      </c>
      <c r="L17" s="1">
        <f t="shared" si="6"/>
        <v>-12.900000000000002</v>
      </c>
      <c r="M17" s="1">
        <f t="shared" si="7"/>
        <v>0.1359311840425404</v>
      </c>
      <c r="N17" s="1">
        <f t="shared" si="8"/>
        <v>-94.900961033068597</v>
      </c>
      <c r="O17" t="s">
        <v>65</v>
      </c>
    </row>
    <row r="18" spans="1:15" x14ac:dyDescent="0.35">
      <c r="A18" s="12">
        <v>8</v>
      </c>
      <c r="B18" s="11" t="s">
        <v>61</v>
      </c>
      <c r="C18" s="10">
        <v>22.1</v>
      </c>
      <c r="D18" s="9" t="s">
        <v>30</v>
      </c>
      <c r="E18" s="8" t="str">
        <f t="shared" si="0"/>
        <v>Significantly Different</v>
      </c>
      <c r="G18">
        <f t="shared" si="1"/>
        <v>22.1</v>
      </c>
      <c r="H18">
        <f t="shared" si="2"/>
        <v>6</v>
      </c>
      <c r="I18" t="str">
        <f t="shared" si="3"/>
        <v>+/-</v>
      </c>
      <c r="J18" t="str">
        <f t="shared" si="4"/>
        <v>0.5</v>
      </c>
      <c r="K18" s="1">
        <f t="shared" si="5"/>
        <v>0.303951367781155</v>
      </c>
      <c r="L18" s="1">
        <f t="shared" si="6"/>
        <v>-9.9000000000000021</v>
      </c>
      <c r="M18" s="1">
        <f t="shared" si="7"/>
        <v>0.30997079109986531</v>
      </c>
      <c r="N18" s="1">
        <f t="shared" si="8"/>
        <v>-31.93849318792897</v>
      </c>
      <c r="O18" t="s">
        <v>61</v>
      </c>
    </row>
    <row r="19" spans="1:15" x14ac:dyDescent="0.35">
      <c r="A19" s="12">
        <v>9</v>
      </c>
      <c r="B19" s="11" t="s">
        <v>63</v>
      </c>
      <c r="C19" s="10">
        <v>20.399999999999999</v>
      </c>
      <c r="D19" s="9" t="s">
        <v>38</v>
      </c>
      <c r="E19" s="8" t="str">
        <f t="shared" si="0"/>
        <v>Significantly Different</v>
      </c>
      <c r="G19">
        <f t="shared" si="1"/>
        <v>20.399999999999999</v>
      </c>
      <c r="H19">
        <f t="shared" si="2"/>
        <v>6</v>
      </c>
      <c r="I19" t="str">
        <f t="shared" si="3"/>
        <v>+/-</v>
      </c>
      <c r="J19" t="str">
        <f t="shared" si="4"/>
        <v>0.2</v>
      </c>
      <c r="K19" s="1">
        <f t="shared" si="5"/>
        <v>0.12158054711246201</v>
      </c>
      <c r="L19" s="1">
        <f t="shared" si="6"/>
        <v>-8.1999999999999993</v>
      </c>
      <c r="M19" s="1">
        <f t="shared" si="7"/>
        <v>0.1359311840425404</v>
      </c>
      <c r="N19" s="1">
        <f t="shared" si="8"/>
        <v>-60.324641896989327</v>
      </c>
      <c r="O19" t="s">
        <v>31</v>
      </c>
    </row>
    <row r="20" spans="1:15" x14ac:dyDescent="0.35">
      <c r="A20" s="12">
        <v>10</v>
      </c>
      <c r="B20" s="11" t="s">
        <v>37</v>
      </c>
      <c r="C20" s="10">
        <v>18.7</v>
      </c>
      <c r="D20" s="13" t="s">
        <v>33</v>
      </c>
      <c r="E20" s="8" t="str">
        <f t="shared" si="0"/>
        <v>Significantly Different</v>
      </c>
      <c r="G20">
        <f t="shared" si="1"/>
        <v>18.7</v>
      </c>
      <c r="H20">
        <f t="shared" si="2"/>
        <v>6</v>
      </c>
      <c r="I20" t="str">
        <f t="shared" si="3"/>
        <v>+/-</v>
      </c>
      <c r="J20" t="str">
        <f t="shared" si="4"/>
        <v>0.1</v>
      </c>
      <c r="K20" s="1">
        <f t="shared" si="5"/>
        <v>6.0790273556231005E-2</v>
      </c>
      <c r="L20" s="1">
        <f t="shared" si="6"/>
        <v>-6.5</v>
      </c>
      <c r="M20" s="1">
        <f t="shared" si="7"/>
        <v>8.5970429323592404E-2</v>
      </c>
      <c r="N20" s="1">
        <f t="shared" si="8"/>
        <v>-75.607392578371588</v>
      </c>
      <c r="O20" t="s">
        <v>53</v>
      </c>
    </row>
    <row r="21" spans="1:15" x14ac:dyDescent="0.35">
      <c r="A21" s="12">
        <v>11</v>
      </c>
      <c r="B21" s="11" t="s">
        <v>46</v>
      </c>
      <c r="C21" s="10">
        <v>15.6</v>
      </c>
      <c r="D21" s="9" t="s">
        <v>33</v>
      </c>
      <c r="E21" s="8" t="str">
        <f t="shared" si="0"/>
        <v>Significantly Different</v>
      </c>
      <c r="G21">
        <f t="shared" si="1"/>
        <v>15.6</v>
      </c>
      <c r="H21">
        <f t="shared" si="2"/>
        <v>6</v>
      </c>
      <c r="I21" t="str">
        <f t="shared" si="3"/>
        <v>+/-</v>
      </c>
      <c r="J21" t="str">
        <f t="shared" si="4"/>
        <v>0.1</v>
      </c>
      <c r="K21" s="1">
        <f t="shared" si="5"/>
        <v>6.0790273556231005E-2</v>
      </c>
      <c r="L21" s="1">
        <f t="shared" si="6"/>
        <v>-3.4000000000000004</v>
      </c>
      <c r="M21" s="1">
        <f t="shared" si="7"/>
        <v>8.5970429323592404E-2</v>
      </c>
      <c r="N21" s="1">
        <f t="shared" si="8"/>
        <v>-39.548482271763611</v>
      </c>
      <c r="O21" t="s">
        <v>45</v>
      </c>
    </row>
    <row r="22" spans="1:15" x14ac:dyDescent="0.35">
      <c r="A22" s="12">
        <v>12</v>
      </c>
      <c r="B22" s="11" t="s">
        <v>53</v>
      </c>
      <c r="C22" s="10">
        <v>15</v>
      </c>
      <c r="D22" s="9" t="s">
        <v>33</v>
      </c>
      <c r="E22" s="8" t="str">
        <f t="shared" si="0"/>
        <v>Significantly Different</v>
      </c>
      <c r="G22">
        <f t="shared" si="1"/>
        <v>15</v>
      </c>
      <c r="H22">
        <f t="shared" si="2"/>
        <v>6</v>
      </c>
      <c r="I22" t="str">
        <f t="shared" si="3"/>
        <v>+/-</v>
      </c>
      <c r="J22" t="str">
        <f t="shared" si="4"/>
        <v>0.1</v>
      </c>
      <c r="K22" s="1">
        <f t="shared" si="5"/>
        <v>6.0790273556231005E-2</v>
      </c>
      <c r="L22" s="1">
        <f t="shared" si="6"/>
        <v>-2.8000000000000007</v>
      </c>
      <c r="M22" s="1">
        <f t="shared" si="7"/>
        <v>8.5970429323592404E-2</v>
      </c>
      <c r="N22" s="1">
        <f t="shared" si="8"/>
        <v>-32.569338341452386</v>
      </c>
      <c r="O22" t="s">
        <v>28</v>
      </c>
    </row>
    <row r="23" spans="1:15" x14ac:dyDescent="0.35">
      <c r="A23" s="12">
        <v>13</v>
      </c>
      <c r="B23" s="11" t="s">
        <v>72</v>
      </c>
      <c r="C23" s="10">
        <v>14.4</v>
      </c>
      <c r="D23" s="9" t="s">
        <v>38</v>
      </c>
      <c r="E23" s="8" t="str">
        <f t="shared" si="0"/>
        <v>Significantly Different</v>
      </c>
      <c r="G23">
        <f t="shared" si="1"/>
        <v>14.4</v>
      </c>
      <c r="H23">
        <f t="shared" si="2"/>
        <v>6</v>
      </c>
      <c r="I23" t="str">
        <f t="shared" si="3"/>
        <v>+/-</v>
      </c>
      <c r="J23" t="str">
        <f t="shared" si="4"/>
        <v>0.2</v>
      </c>
      <c r="K23" s="1">
        <f t="shared" si="5"/>
        <v>0.12158054711246201</v>
      </c>
      <c r="L23" s="1">
        <f t="shared" si="6"/>
        <v>-2.2000000000000011</v>
      </c>
      <c r="M23" s="1">
        <f t="shared" si="7"/>
        <v>0.1359311840425404</v>
      </c>
      <c r="N23" s="1">
        <f t="shared" si="8"/>
        <v>-16.184660021143486</v>
      </c>
      <c r="O23" t="s">
        <v>81</v>
      </c>
    </row>
    <row r="24" spans="1:15" x14ac:dyDescent="0.35">
      <c r="A24" s="12">
        <v>13</v>
      </c>
      <c r="B24" s="11" t="s">
        <v>49</v>
      </c>
      <c r="C24" s="10">
        <v>14.4</v>
      </c>
      <c r="D24" s="9" t="s">
        <v>33</v>
      </c>
      <c r="E24" s="8" t="str">
        <f t="shared" si="0"/>
        <v>Significantly Different</v>
      </c>
      <c r="G24">
        <f t="shared" si="1"/>
        <v>14.4</v>
      </c>
      <c r="H24">
        <f t="shared" si="2"/>
        <v>6</v>
      </c>
      <c r="I24" t="str">
        <f t="shared" si="3"/>
        <v>+/-</v>
      </c>
      <c r="J24" t="str">
        <f t="shared" si="4"/>
        <v>0.1</v>
      </c>
      <c r="K24" s="1">
        <f t="shared" si="5"/>
        <v>6.0790273556231005E-2</v>
      </c>
      <c r="L24" s="1">
        <f t="shared" si="6"/>
        <v>-2.2000000000000011</v>
      </c>
      <c r="M24" s="1">
        <f t="shared" si="7"/>
        <v>8.5970429323592404E-2</v>
      </c>
      <c r="N24" s="1">
        <f t="shared" si="8"/>
        <v>-25.590194411141166</v>
      </c>
      <c r="O24" t="s">
        <v>64</v>
      </c>
    </row>
    <row r="25" spans="1:15" x14ac:dyDescent="0.35">
      <c r="A25" s="12">
        <v>15</v>
      </c>
      <c r="B25" s="11" t="s">
        <v>64</v>
      </c>
      <c r="C25" s="10">
        <v>13.4</v>
      </c>
      <c r="D25" s="9" t="s">
        <v>33</v>
      </c>
      <c r="E25" s="8" t="str">
        <f t="shared" si="0"/>
        <v>Significantly Different</v>
      </c>
      <c r="G25">
        <f t="shared" si="1"/>
        <v>13.4</v>
      </c>
      <c r="H25">
        <f t="shared" si="2"/>
        <v>6</v>
      </c>
      <c r="I25" t="str">
        <f t="shared" si="3"/>
        <v>+/-</v>
      </c>
      <c r="J25" t="str">
        <f t="shared" si="4"/>
        <v>0.1</v>
      </c>
      <c r="K25" s="1">
        <f t="shared" si="5"/>
        <v>6.0790273556231005E-2</v>
      </c>
      <c r="L25" s="1">
        <f t="shared" si="6"/>
        <v>-1.2000000000000011</v>
      </c>
      <c r="M25" s="1">
        <f t="shared" si="7"/>
        <v>8.5970429323592404E-2</v>
      </c>
      <c r="N25" s="1">
        <f t="shared" si="8"/>
        <v>-13.958287860622461</v>
      </c>
      <c r="O25" t="s">
        <v>80</v>
      </c>
    </row>
    <row r="26" spans="1:15" x14ac:dyDescent="0.35">
      <c r="A26" s="12">
        <v>16</v>
      </c>
      <c r="B26" s="11" t="s">
        <v>75</v>
      </c>
      <c r="C26" s="10">
        <v>13.2</v>
      </c>
      <c r="D26" s="9" t="s">
        <v>33</v>
      </c>
      <c r="E26" s="8" t="str">
        <f t="shared" si="0"/>
        <v>Significantly Different</v>
      </c>
      <c r="G26">
        <f t="shared" si="1"/>
        <v>13.2</v>
      </c>
      <c r="H26">
        <f t="shared" si="2"/>
        <v>6</v>
      </c>
      <c r="I26" t="str">
        <f t="shared" si="3"/>
        <v>+/-</v>
      </c>
      <c r="J26" t="str">
        <f t="shared" si="4"/>
        <v>0.1</v>
      </c>
      <c r="K26" s="1">
        <f t="shared" si="5"/>
        <v>6.0790273556231005E-2</v>
      </c>
      <c r="L26" s="1">
        <f t="shared" si="6"/>
        <v>-1</v>
      </c>
      <c r="M26" s="1">
        <f t="shared" si="7"/>
        <v>8.5970429323592404E-2</v>
      </c>
      <c r="N26" s="1">
        <f t="shared" si="8"/>
        <v>-11.631906550518707</v>
      </c>
      <c r="O26" t="s">
        <v>79</v>
      </c>
    </row>
    <row r="27" spans="1:15" x14ac:dyDescent="0.35">
      <c r="A27" s="12">
        <v>17</v>
      </c>
      <c r="B27" s="11" t="s">
        <v>47</v>
      </c>
      <c r="C27" s="10">
        <v>12.6</v>
      </c>
      <c r="D27" s="9" t="s">
        <v>38</v>
      </c>
      <c r="E27" s="8" t="str">
        <f t="shared" si="0"/>
        <v>Significantly Different</v>
      </c>
      <c r="G27">
        <f t="shared" si="1"/>
        <v>12.6</v>
      </c>
      <c r="H27">
        <f t="shared" si="2"/>
        <v>6</v>
      </c>
      <c r="I27" t="str">
        <f t="shared" si="3"/>
        <v>+/-</v>
      </c>
      <c r="J27" t="str">
        <f t="shared" si="4"/>
        <v>0.2</v>
      </c>
      <c r="K27" s="1">
        <f t="shared" si="5"/>
        <v>0.12158054711246201</v>
      </c>
      <c r="L27" s="1">
        <f t="shared" si="6"/>
        <v>-0.40000000000000036</v>
      </c>
      <c r="M27" s="1">
        <f t="shared" si="7"/>
        <v>0.1359311840425404</v>
      </c>
      <c r="N27" s="1">
        <f t="shared" si="8"/>
        <v>-2.942665458389726</v>
      </c>
      <c r="O27" t="s">
        <v>77</v>
      </c>
    </row>
    <row r="28" spans="1:15" x14ac:dyDescent="0.35">
      <c r="A28" s="12">
        <v>18</v>
      </c>
      <c r="B28" s="11" t="s">
        <v>39</v>
      </c>
      <c r="C28" s="10">
        <v>12.1</v>
      </c>
      <c r="D28" s="9" t="s">
        <v>33</v>
      </c>
      <c r="E28" s="8" t="str">
        <f t="shared" si="0"/>
        <v>Not Significantly Different</v>
      </c>
      <c r="G28">
        <f t="shared" si="1"/>
        <v>12.1</v>
      </c>
      <c r="H28">
        <f t="shared" si="2"/>
        <v>6</v>
      </c>
      <c r="I28" t="str">
        <f t="shared" si="3"/>
        <v>+/-</v>
      </c>
      <c r="J28" t="str">
        <f t="shared" si="4"/>
        <v>0.1</v>
      </c>
      <c r="K28" s="1">
        <f t="shared" si="5"/>
        <v>6.0790273556231005E-2</v>
      </c>
      <c r="L28" s="1">
        <f t="shared" si="6"/>
        <v>9.9999999999999645E-2</v>
      </c>
      <c r="M28" s="1">
        <f t="shared" si="7"/>
        <v>8.5970429323592404E-2</v>
      </c>
      <c r="N28" s="1">
        <f t="shared" si="8"/>
        <v>1.1631906550518665</v>
      </c>
      <c r="O28" t="s">
        <v>78</v>
      </c>
    </row>
    <row r="29" spans="1:15" x14ac:dyDescent="0.35">
      <c r="A29" s="12">
        <v>19</v>
      </c>
      <c r="B29" s="11" t="s">
        <v>60</v>
      </c>
      <c r="C29" s="10">
        <v>12</v>
      </c>
      <c r="D29" s="9" t="s">
        <v>33</v>
      </c>
      <c r="E29" s="8" t="str">
        <f t="shared" si="0"/>
        <v>Significantly Different</v>
      </c>
      <c r="G29">
        <f t="shared" si="1"/>
        <v>12</v>
      </c>
      <c r="H29">
        <f t="shared" si="2"/>
        <v>6</v>
      </c>
      <c r="I29" t="str">
        <f t="shared" si="3"/>
        <v>+/-</v>
      </c>
      <c r="J29" t="str">
        <f t="shared" si="4"/>
        <v>0.1</v>
      </c>
      <c r="K29" s="1">
        <f t="shared" si="5"/>
        <v>6.0790273556231005E-2</v>
      </c>
      <c r="L29" s="1">
        <f t="shared" si="6"/>
        <v>0.19999999999999929</v>
      </c>
      <c r="M29" s="1">
        <f t="shared" si="7"/>
        <v>8.5970429323592404E-2</v>
      </c>
      <c r="N29" s="1">
        <f t="shared" si="8"/>
        <v>2.3263813101037329</v>
      </c>
      <c r="O29" t="s">
        <v>55</v>
      </c>
    </row>
    <row r="30" spans="1:15" x14ac:dyDescent="0.35">
      <c r="A30" s="12">
        <v>20</v>
      </c>
      <c r="B30" s="11" t="s">
        <v>71</v>
      </c>
      <c r="C30" s="10">
        <v>10.7</v>
      </c>
      <c r="D30" s="9" t="s">
        <v>33</v>
      </c>
      <c r="E30" s="8" t="str">
        <f t="shared" si="0"/>
        <v>Significantly Different</v>
      </c>
      <c r="G30">
        <f t="shared" si="1"/>
        <v>10.7</v>
      </c>
      <c r="H30">
        <f t="shared" si="2"/>
        <v>6</v>
      </c>
      <c r="I30" t="str">
        <f t="shared" si="3"/>
        <v>+/-</v>
      </c>
      <c r="J30" t="str">
        <f t="shared" si="4"/>
        <v>0.1</v>
      </c>
      <c r="K30" s="1">
        <f t="shared" si="5"/>
        <v>6.0790273556231005E-2</v>
      </c>
      <c r="L30" s="1">
        <f t="shared" si="6"/>
        <v>1.5</v>
      </c>
      <c r="M30" s="1">
        <f t="shared" si="7"/>
        <v>8.5970429323592404E-2</v>
      </c>
      <c r="N30" s="1">
        <f t="shared" si="8"/>
        <v>17.44785982577806</v>
      </c>
      <c r="O30" t="s">
        <v>76</v>
      </c>
    </row>
    <row r="31" spans="1:15" x14ac:dyDescent="0.35">
      <c r="A31" s="12">
        <v>21</v>
      </c>
      <c r="B31" s="11" t="s">
        <v>65</v>
      </c>
      <c r="C31" s="10">
        <v>10.5</v>
      </c>
      <c r="D31" s="9" t="s">
        <v>38</v>
      </c>
      <c r="E31" s="8" t="str">
        <f t="shared" si="0"/>
        <v>Significantly Different</v>
      </c>
      <c r="G31">
        <f t="shared" si="1"/>
        <v>10.5</v>
      </c>
      <c r="H31">
        <f t="shared" si="2"/>
        <v>6</v>
      </c>
      <c r="I31" t="str">
        <f t="shared" si="3"/>
        <v>+/-</v>
      </c>
      <c r="J31" t="str">
        <f t="shared" si="4"/>
        <v>0.2</v>
      </c>
      <c r="K31" s="1">
        <f t="shared" si="5"/>
        <v>0.12158054711246201</v>
      </c>
      <c r="L31" s="1">
        <f t="shared" si="6"/>
        <v>1.6999999999999993</v>
      </c>
      <c r="M31" s="1">
        <f t="shared" si="7"/>
        <v>0.1359311840425404</v>
      </c>
      <c r="N31" s="1">
        <f t="shared" si="8"/>
        <v>12.50632819815632</v>
      </c>
      <c r="O31" t="s">
        <v>41</v>
      </c>
    </row>
    <row r="32" spans="1:15" x14ac:dyDescent="0.35">
      <c r="A32" s="12">
        <v>21</v>
      </c>
      <c r="B32" s="11" t="s">
        <v>54</v>
      </c>
      <c r="C32" s="10">
        <v>10.5</v>
      </c>
      <c r="D32" s="9" t="s">
        <v>33</v>
      </c>
      <c r="E32" s="8" t="str">
        <f t="shared" si="0"/>
        <v>Significantly Different</v>
      </c>
      <c r="G32">
        <f t="shared" si="1"/>
        <v>10.5</v>
      </c>
      <c r="H32">
        <f t="shared" si="2"/>
        <v>6</v>
      </c>
      <c r="I32" t="str">
        <f t="shared" si="3"/>
        <v>+/-</v>
      </c>
      <c r="J32" t="str">
        <f t="shared" si="4"/>
        <v>0.1</v>
      </c>
      <c r="K32" s="1">
        <f t="shared" si="5"/>
        <v>6.0790273556231005E-2</v>
      </c>
      <c r="L32" s="1">
        <f t="shared" si="6"/>
        <v>1.6999999999999993</v>
      </c>
      <c r="M32" s="1">
        <f t="shared" si="7"/>
        <v>8.5970429323592404E-2</v>
      </c>
      <c r="N32" s="1">
        <f t="shared" si="8"/>
        <v>19.774241135881795</v>
      </c>
      <c r="O32" t="s">
        <v>70</v>
      </c>
    </row>
    <row r="33" spans="1:15" x14ac:dyDescent="0.35">
      <c r="A33" s="12">
        <v>23</v>
      </c>
      <c r="B33" s="11" t="s">
        <v>44</v>
      </c>
      <c r="C33" s="10">
        <v>9.4</v>
      </c>
      <c r="D33" s="9" t="s">
        <v>27</v>
      </c>
      <c r="E33" s="8" t="str">
        <f t="shared" si="0"/>
        <v>Significantly Different</v>
      </c>
      <c r="G33">
        <f t="shared" si="1"/>
        <v>9.4</v>
      </c>
      <c r="H33">
        <f t="shared" si="2"/>
        <v>6</v>
      </c>
      <c r="I33" t="str">
        <f t="shared" si="3"/>
        <v>+/-</v>
      </c>
      <c r="J33" t="str">
        <f t="shared" si="4"/>
        <v>0.3</v>
      </c>
      <c r="K33" s="1">
        <f t="shared" si="5"/>
        <v>0.18237082066869301</v>
      </c>
      <c r="L33" s="1">
        <f t="shared" si="6"/>
        <v>2.7999999999999989</v>
      </c>
      <c r="M33" s="1">
        <f t="shared" si="7"/>
        <v>0.19223572402239389</v>
      </c>
      <c r="N33" s="1">
        <f t="shared" si="8"/>
        <v>14.565450902735549</v>
      </c>
      <c r="O33" t="s">
        <v>75</v>
      </c>
    </row>
    <row r="34" spans="1:15" x14ac:dyDescent="0.35">
      <c r="A34" s="12">
        <v>24</v>
      </c>
      <c r="B34" s="11" t="s">
        <v>80</v>
      </c>
      <c r="C34" s="10">
        <v>9.3000000000000007</v>
      </c>
      <c r="D34" s="9" t="s">
        <v>33</v>
      </c>
      <c r="E34" s="8" t="str">
        <f t="shared" si="0"/>
        <v>Significantly Different</v>
      </c>
      <c r="G34">
        <f t="shared" si="1"/>
        <v>9.3000000000000007</v>
      </c>
      <c r="H34">
        <f t="shared" si="2"/>
        <v>6</v>
      </c>
      <c r="I34" t="str">
        <f t="shared" si="3"/>
        <v>+/-</v>
      </c>
      <c r="J34" t="str">
        <f t="shared" si="4"/>
        <v>0.1</v>
      </c>
      <c r="K34" s="1">
        <f t="shared" si="5"/>
        <v>6.0790273556231005E-2</v>
      </c>
      <c r="L34" s="1">
        <f t="shared" si="6"/>
        <v>2.8999999999999986</v>
      </c>
      <c r="M34" s="1">
        <f t="shared" si="7"/>
        <v>8.5970429323592404E-2</v>
      </c>
      <c r="N34" s="1">
        <f t="shared" si="8"/>
        <v>33.732528996504236</v>
      </c>
      <c r="O34" t="s">
        <v>74</v>
      </c>
    </row>
    <row r="35" spans="1:15" x14ac:dyDescent="0.35">
      <c r="A35" s="12">
        <v>25</v>
      </c>
      <c r="B35" s="11" t="s">
        <v>78</v>
      </c>
      <c r="C35" s="10">
        <v>7.7</v>
      </c>
      <c r="D35" s="9" t="s">
        <v>38</v>
      </c>
      <c r="E35" s="8" t="str">
        <f t="shared" si="0"/>
        <v>Significantly Different</v>
      </c>
      <c r="G35">
        <f t="shared" si="1"/>
        <v>7.7</v>
      </c>
      <c r="H35">
        <f t="shared" si="2"/>
        <v>6</v>
      </c>
      <c r="I35" t="str">
        <f t="shared" si="3"/>
        <v>+/-</v>
      </c>
      <c r="J35" t="str">
        <f t="shared" si="4"/>
        <v>0.2</v>
      </c>
      <c r="K35" s="1">
        <f t="shared" si="5"/>
        <v>0.12158054711246201</v>
      </c>
      <c r="L35" s="1">
        <f t="shared" si="6"/>
        <v>4.4999999999999991</v>
      </c>
      <c r="M35" s="1">
        <f t="shared" si="7"/>
        <v>0.1359311840425404</v>
      </c>
      <c r="N35" s="1">
        <f t="shared" si="8"/>
        <v>33.104986406884379</v>
      </c>
      <c r="O35" t="s">
        <v>51</v>
      </c>
    </row>
    <row r="36" spans="1:15" x14ac:dyDescent="0.35">
      <c r="A36" s="12">
        <v>26</v>
      </c>
      <c r="B36" s="11" t="s">
        <v>70</v>
      </c>
      <c r="C36" s="10">
        <v>7.1</v>
      </c>
      <c r="D36" s="9" t="s">
        <v>38</v>
      </c>
      <c r="E36" s="8" t="str">
        <f t="shared" si="0"/>
        <v>Significantly Different</v>
      </c>
      <c r="G36">
        <f t="shared" si="1"/>
        <v>7.1</v>
      </c>
      <c r="H36">
        <f t="shared" si="2"/>
        <v>6</v>
      </c>
      <c r="I36" t="str">
        <f t="shared" si="3"/>
        <v>+/-</v>
      </c>
      <c r="J36" t="str">
        <f t="shared" si="4"/>
        <v>0.2</v>
      </c>
      <c r="K36" s="1">
        <f t="shared" si="5"/>
        <v>0.12158054711246201</v>
      </c>
      <c r="L36" s="1">
        <f t="shared" si="6"/>
        <v>5.0999999999999996</v>
      </c>
      <c r="M36" s="1">
        <f t="shared" si="7"/>
        <v>0.1359311840425404</v>
      </c>
      <c r="N36" s="1">
        <f t="shared" si="8"/>
        <v>37.518984594468968</v>
      </c>
      <c r="O36" t="s">
        <v>71</v>
      </c>
    </row>
    <row r="37" spans="1:15" x14ac:dyDescent="0.35">
      <c r="A37" s="12">
        <v>27</v>
      </c>
      <c r="B37" s="11" t="s">
        <v>74</v>
      </c>
      <c r="C37" s="10">
        <v>7</v>
      </c>
      <c r="D37" s="9" t="s">
        <v>33</v>
      </c>
      <c r="E37" s="8" t="str">
        <f t="shared" si="0"/>
        <v>Significantly Different</v>
      </c>
      <c r="G37">
        <f t="shared" si="1"/>
        <v>7</v>
      </c>
      <c r="H37">
        <f t="shared" si="2"/>
        <v>6</v>
      </c>
      <c r="I37" t="str">
        <f t="shared" si="3"/>
        <v>+/-</v>
      </c>
      <c r="J37" t="str">
        <f t="shared" si="4"/>
        <v>0.1</v>
      </c>
      <c r="K37" s="1">
        <f t="shared" si="5"/>
        <v>6.0790273556231005E-2</v>
      </c>
      <c r="L37" s="1">
        <f t="shared" si="6"/>
        <v>5.1999999999999993</v>
      </c>
      <c r="M37" s="1">
        <f t="shared" si="7"/>
        <v>8.5970429323592404E-2</v>
      </c>
      <c r="N37" s="1">
        <f t="shared" si="8"/>
        <v>60.485914062697269</v>
      </c>
      <c r="O37" t="s">
        <v>69</v>
      </c>
    </row>
    <row r="38" spans="1:15" x14ac:dyDescent="0.35">
      <c r="A38" s="12">
        <v>28</v>
      </c>
      <c r="B38" s="11" t="s">
        <v>58</v>
      </c>
      <c r="C38" s="10">
        <v>6.8</v>
      </c>
      <c r="D38" s="9" t="s">
        <v>38</v>
      </c>
      <c r="E38" s="8" t="str">
        <f t="shared" si="0"/>
        <v>Significantly Different</v>
      </c>
      <c r="G38">
        <f t="shared" si="1"/>
        <v>6.8</v>
      </c>
      <c r="H38">
        <f t="shared" si="2"/>
        <v>6</v>
      </c>
      <c r="I38" t="str">
        <f t="shared" si="3"/>
        <v>+/-</v>
      </c>
      <c r="J38" t="str">
        <f t="shared" si="4"/>
        <v>0.2</v>
      </c>
      <c r="K38" s="1">
        <f t="shared" si="5"/>
        <v>0.12158054711246201</v>
      </c>
      <c r="L38" s="1">
        <f t="shared" si="6"/>
        <v>5.3999999999999995</v>
      </c>
      <c r="M38" s="1">
        <f t="shared" si="7"/>
        <v>0.1359311840425404</v>
      </c>
      <c r="N38" s="1">
        <f t="shared" si="8"/>
        <v>39.725983688261259</v>
      </c>
      <c r="O38" t="s">
        <v>68</v>
      </c>
    </row>
    <row r="39" spans="1:15" x14ac:dyDescent="0.35">
      <c r="A39" s="12">
        <v>29</v>
      </c>
      <c r="B39" s="11" t="s">
        <v>29</v>
      </c>
      <c r="C39" s="10">
        <v>6</v>
      </c>
      <c r="D39" s="9" t="s">
        <v>33</v>
      </c>
      <c r="E39" s="8" t="str">
        <f t="shared" si="0"/>
        <v>Significantly Different</v>
      </c>
      <c r="G39">
        <f t="shared" si="1"/>
        <v>6</v>
      </c>
      <c r="H39">
        <f t="shared" si="2"/>
        <v>6</v>
      </c>
      <c r="I39" t="str">
        <f t="shared" si="3"/>
        <v>+/-</v>
      </c>
      <c r="J39" t="str">
        <f t="shared" si="4"/>
        <v>0.1</v>
      </c>
      <c r="K39" s="1">
        <f t="shared" si="5"/>
        <v>6.0790273556231005E-2</v>
      </c>
      <c r="L39" s="1">
        <f t="shared" si="6"/>
        <v>6.1999999999999993</v>
      </c>
      <c r="M39" s="1">
        <f t="shared" si="7"/>
        <v>8.5970429323592404E-2</v>
      </c>
      <c r="N39" s="1">
        <f t="shared" si="8"/>
        <v>72.117820613215969</v>
      </c>
      <c r="O39" t="s">
        <v>44</v>
      </c>
    </row>
    <row r="40" spans="1:15" x14ac:dyDescent="0.35">
      <c r="A40" s="12">
        <v>30</v>
      </c>
      <c r="B40" s="11" t="s">
        <v>52</v>
      </c>
      <c r="C40" s="10">
        <v>5.5</v>
      </c>
      <c r="D40" s="9" t="s">
        <v>109</v>
      </c>
      <c r="E40" s="8" t="str">
        <f t="shared" si="0"/>
        <v>Significantly Different</v>
      </c>
      <c r="G40">
        <f t="shared" si="1"/>
        <v>5.5</v>
      </c>
      <c r="H40">
        <f t="shared" si="2"/>
        <v>6</v>
      </c>
      <c r="I40" t="str">
        <f t="shared" si="3"/>
        <v>+/-</v>
      </c>
      <c r="J40" t="str">
        <f t="shared" si="4"/>
        <v>0.6</v>
      </c>
      <c r="K40" s="1">
        <f t="shared" si="5"/>
        <v>0.36474164133738601</v>
      </c>
      <c r="L40" s="1">
        <f t="shared" si="6"/>
        <v>6.6999999999999993</v>
      </c>
      <c r="M40" s="1">
        <f t="shared" si="7"/>
        <v>0.36977279819442066</v>
      </c>
      <c r="N40" s="1">
        <f t="shared" si="8"/>
        <v>18.119234385859951</v>
      </c>
      <c r="O40" t="s">
        <v>66</v>
      </c>
    </row>
    <row r="41" spans="1:15" x14ac:dyDescent="0.35">
      <c r="A41" s="12">
        <v>31</v>
      </c>
      <c r="B41" s="11" t="s">
        <v>34</v>
      </c>
      <c r="C41" s="10">
        <v>5.4</v>
      </c>
      <c r="D41" s="9" t="s">
        <v>33</v>
      </c>
      <c r="E41" s="8" t="str">
        <f t="shared" si="0"/>
        <v>Significantly Different</v>
      </c>
      <c r="G41">
        <f t="shared" si="1"/>
        <v>5.4</v>
      </c>
      <c r="H41">
        <f t="shared" si="2"/>
        <v>6</v>
      </c>
      <c r="I41" t="str">
        <f t="shared" si="3"/>
        <v>+/-</v>
      </c>
      <c r="J41" t="str">
        <f t="shared" si="4"/>
        <v>0.1</v>
      </c>
      <c r="K41" s="1">
        <f t="shared" si="5"/>
        <v>6.0790273556231005E-2</v>
      </c>
      <c r="L41" s="1">
        <f t="shared" si="6"/>
        <v>6.7999999999999989</v>
      </c>
      <c r="M41" s="1">
        <f t="shared" si="7"/>
        <v>8.5970429323592404E-2</v>
      </c>
      <c r="N41" s="1">
        <f t="shared" si="8"/>
        <v>79.096964543527193</v>
      </c>
      <c r="O41" t="s">
        <v>47</v>
      </c>
    </row>
    <row r="42" spans="1:15" x14ac:dyDescent="0.35">
      <c r="A42" s="12">
        <v>32</v>
      </c>
      <c r="B42" s="11" t="s">
        <v>77</v>
      </c>
      <c r="C42" s="10">
        <v>5.2</v>
      </c>
      <c r="D42" s="9" t="s">
        <v>38</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5.2</v>
      </c>
      <c r="H42">
        <f t="shared" ref="H42:H62" si="11">LEN(TRIM(D42))</f>
        <v>6</v>
      </c>
      <c r="I42" t="str">
        <f t="shared" ref="I42:I73" si="12">IF(H42&gt;=3,MID(TRIM(D42),1,3),"NO")</f>
        <v>+/-</v>
      </c>
      <c r="J42" t="str">
        <f t="shared" ref="J42:J73" si="13">IF(TRIM(I42)="+/-",MID(TRIM(D42),4,H42-3),D42)</f>
        <v>0.2</v>
      </c>
      <c r="K42" s="1">
        <f t="shared" ref="K42:K73" si="14">IF(TRIM(J42)="*****",0,IF(ISERROR(VALUE(J42)),"NA",VALUE(J42/$I$4)))</f>
        <v>0.12158054711246201</v>
      </c>
      <c r="L42" s="1">
        <f t="shared" ref="L42:L62" si="15">IF(AND(ISNUMBER(G42),ISNUMBER($I$6)),$I$6-G42,"N/A")</f>
        <v>6.9999999999999991</v>
      </c>
      <c r="M42" s="1">
        <f t="shared" ref="M42:M62" si="16">IF(AND(ISNUMBER(K42),ISNUMBER($I$7)),SQRT(K42^2+($I$7)^2),"N/A")</f>
        <v>0.1359311840425404</v>
      </c>
      <c r="N42" s="1">
        <f t="shared" ref="N42:N73" si="17">IF(AND(ISNUMBER(L42),ISNUMBER(M42),M42&lt;&gt;0),L42/M42,"NA")</f>
        <v>51.496645521820156</v>
      </c>
      <c r="O42" t="s">
        <v>36</v>
      </c>
    </row>
    <row r="43" spans="1:15" x14ac:dyDescent="0.35">
      <c r="A43" s="12">
        <v>33</v>
      </c>
      <c r="B43" s="11" t="s">
        <v>68</v>
      </c>
      <c r="C43" s="10">
        <v>4.7</v>
      </c>
      <c r="D43" s="9" t="s">
        <v>38</v>
      </c>
      <c r="E43" s="8" t="str">
        <f t="shared" si="9"/>
        <v>Significantly Different</v>
      </c>
      <c r="G43">
        <f t="shared" si="10"/>
        <v>4.7</v>
      </c>
      <c r="H43">
        <f t="shared" si="11"/>
        <v>6</v>
      </c>
      <c r="I43" t="str">
        <f t="shared" si="12"/>
        <v>+/-</v>
      </c>
      <c r="J43" t="str">
        <f t="shared" si="13"/>
        <v>0.2</v>
      </c>
      <c r="K43" s="1">
        <f t="shared" si="14"/>
        <v>0.12158054711246201</v>
      </c>
      <c r="L43" s="1">
        <f t="shared" si="15"/>
        <v>7.4999999999999991</v>
      </c>
      <c r="M43" s="1">
        <f t="shared" si="16"/>
        <v>0.1359311840425404</v>
      </c>
      <c r="N43" s="1">
        <f t="shared" si="17"/>
        <v>55.17497734480731</v>
      </c>
      <c r="O43" t="s">
        <v>49</v>
      </c>
    </row>
    <row r="44" spans="1:15" x14ac:dyDescent="0.35">
      <c r="A44" s="12">
        <v>34</v>
      </c>
      <c r="B44" s="11" t="s">
        <v>57</v>
      </c>
      <c r="C44" s="10">
        <v>4.5999999999999996</v>
      </c>
      <c r="D44" s="9" t="s">
        <v>33</v>
      </c>
      <c r="E44" s="8" t="str">
        <f t="shared" si="9"/>
        <v>Significantly Different</v>
      </c>
      <c r="G44">
        <f t="shared" si="10"/>
        <v>4.5999999999999996</v>
      </c>
      <c r="H44">
        <f t="shared" si="11"/>
        <v>6</v>
      </c>
      <c r="I44" t="str">
        <f t="shared" si="12"/>
        <v>+/-</v>
      </c>
      <c r="J44" t="str">
        <f t="shared" si="13"/>
        <v>0.1</v>
      </c>
      <c r="K44" s="1">
        <f t="shared" si="14"/>
        <v>6.0790273556231005E-2</v>
      </c>
      <c r="L44" s="1">
        <f t="shared" si="15"/>
        <v>7.6</v>
      </c>
      <c r="M44" s="1">
        <f t="shared" si="16"/>
        <v>8.5970429323592404E-2</v>
      </c>
      <c r="N44" s="1">
        <f t="shared" si="17"/>
        <v>88.402489783942173</v>
      </c>
      <c r="O44" t="s">
        <v>63</v>
      </c>
    </row>
    <row r="45" spans="1:15" x14ac:dyDescent="0.35">
      <c r="A45" s="12">
        <v>35</v>
      </c>
      <c r="B45" s="11" t="s">
        <v>73</v>
      </c>
      <c r="C45" s="10">
        <v>4</v>
      </c>
      <c r="D45" s="9" t="s">
        <v>33</v>
      </c>
      <c r="E45" s="8" t="str">
        <f t="shared" si="9"/>
        <v>Significantly Different</v>
      </c>
      <c r="G45">
        <f t="shared" si="10"/>
        <v>4</v>
      </c>
      <c r="H45">
        <f t="shared" si="11"/>
        <v>6</v>
      </c>
      <c r="I45" t="str">
        <f t="shared" si="12"/>
        <v>+/-</v>
      </c>
      <c r="J45" t="str">
        <f t="shared" si="13"/>
        <v>0.1</v>
      </c>
      <c r="K45" s="1">
        <f t="shared" si="14"/>
        <v>6.0790273556231005E-2</v>
      </c>
      <c r="L45" s="1">
        <f t="shared" si="15"/>
        <v>8.1999999999999993</v>
      </c>
      <c r="M45" s="1">
        <f t="shared" si="16"/>
        <v>8.5970429323592404E-2</v>
      </c>
      <c r="N45" s="1">
        <f t="shared" si="17"/>
        <v>95.381633714253383</v>
      </c>
      <c r="O45" t="s">
        <v>62</v>
      </c>
    </row>
    <row r="46" spans="1:15" x14ac:dyDescent="0.35">
      <c r="A46" s="12">
        <v>35</v>
      </c>
      <c r="B46" s="11" t="s">
        <v>35</v>
      </c>
      <c r="C46" s="10">
        <v>4</v>
      </c>
      <c r="D46" s="9" t="s">
        <v>33</v>
      </c>
      <c r="E46" s="8" t="str">
        <f t="shared" si="9"/>
        <v>Significantly Different</v>
      </c>
      <c r="G46">
        <f t="shared" si="10"/>
        <v>4</v>
      </c>
      <c r="H46">
        <f t="shared" si="11"/>
        <v>6</v>
      </c>
      <c r="I46" t="str">
        <f t="shared" si="12"/>
        <v>+/-</v>
      </c>
      <c r="J46" t="str">
        <f t="shared" si="13"/>
        <v>0.1</v>
      </c>
      <c r="K46" s="1">
        <f t="shared" si="14"/>
        <v>6.0790273556231005E-2</v>
      </c>
      <c r="L46" s="1">
        <f t="shared" si="15"/>
        <v>8.1999999999999993</v>
      </c>
      <c r="M46" s="1">
        <f t="shared" si="16"/>
        <v>8.5970429323592404E-2</v>
      </c>
      <c r="N46" s="1">
        <f t="shared" si="17"/>
        <v>95.381633714253383</v>
      </c>
      <c r="O46" t="s">
        <v>60</v>
      </c>
    </row>
    <row r="47" spans="1:15" x14ac:dyDescent="0.35">
      <c r="A47" s="12">
        <v>37</v>
      </c>
      <c r="B47" s="11" t="s">
        <v>79</v>
      </c>
      <c r="C47" s="10">
        <v>3.8</v>
      </c>
      <c r="D47" s="9" t="s">
        <v>38</v>
      </c>
      <c r="E47" s="8" t="str">
        <f t="shared" si="9"/>
        <v>Significantly Different</v>
      </c>
      <c r="G47">
        <f t="shared" si="10"/>
        <v>3.8</v>
      </c>
      <c r="H47">
        <f t="shared" si="11"/>
        <v>6</v>
      </c>
      <c r="I47" t="str">
        <f t="shared" si="12"/>
        <v>+/-</v>
      </c>
      <c r="J47" t="str">
        <f t="shared" si="13"/>
        <v>0.2</v>
      </c>
      <c r="K47" s="1">
        <f t="shared" si="14"/>
        <v>0.12158054711246201</v>
      </c>
      <c r="L47" s="1">
        <f t="shared" si="15"/>
        <v>8.3999999999999986</v>
      </c>
      <c r="M47" s="1">
        <f t="shared" si="16"/>
        <v>0.1359311840425404</v>
      </c>
      <c r="N47" s="1">
        <f t="shared" si="17"/>
        <v>61.795974626184183</v>
      </c>
      <c r="O47" t="s">
        <v>58</v>
      </c>
    </row>
    <row r="48" spans="1:15" x14ac:dyDescent="0.35">
      <c r="A48" s="12">
        <v>38</v>
      </c>
      <c r="B48" s="11" t="s">
        <v>32</v>
      </c>
      <c r="C48" s="10">
        <v>3.4</v>
      </c>
      <c r="D48" s="9" t="s">
        <v>38</v>
      </c>
      <c r="E48" s="8" t="str">
        <f t="shared" si="9"/>
        <v>Significantly Different</v>
      </c>
      <c r="G48">
        <f t="shared" si="10"/>
        <v>3.4</v>
      </c>
      <c r="H48">
        <f t="shared" si="11"/>
        <v>6</v>
      </c>
      <c r="I48" t="str">
        <f t="shared" si="12"/>
        <v>+/-</v>
      </c>
      <c r="J48" t="str">
        <f t="shared" si="13"/>
        <v>0.2</v>
      </c>
      <c r="K48" s="1">
        <f t="shared" si="14"/>
        <v>0.12158054711246201</v>
      </c>
      <c r="L48" s="1">
        <f t="shared" si="15"/>
        <v>8.7999999999999989</v>
      </c>
      <c r="M48" s="1">
        <f t="shared" si="16"/>
        <v>0.1359311840425404</v>
      </c>
      <c r="N48" s="1">
        <f t="shared" si="17"/>
        <v>64.738640084573902</v>
      </c>
      <c r="O48" t="s">
        <v>56</v>
      </c>
    </row>
    <row r="49" spans="1:15" x14ac:dyDescent="0.35">
      <c r="A49" s="12">
        <v>39</v>
      </c>
      <c r="B49" s="11" t="s">
        <v>62</v>
      </c>
      <c r="C49" s="10">
        <v>3.3</v>
      </c>
      <c r="D49" s="9" t="s">
        <v>27</v>
      </c>
      <c r="E49" s="8" t="str">
        <f t="shared" si="9"/>
        <v>Significantly Different</v>
      </c>
      <c r="G49">
        <f t="shared" si="10"/>
        <v>3.3</v>
      </c>
      <c r="H49">
        <f t="shared" si="11"/>
        <v>6</v>
      </c>
      <c r="I49" t="str">
        <f t="shared" si="12"/>
        <v>+/-</v>
      </c>
      <c r="J49" t="str">
        <f t="shared" si="13"/>
        <v>0.3</v>
      </c>
      <c r="K49" s="1">
        <f t="shared" si="14"/>
        <v>0.18237082066869301</v>
      </c>
      <c r="L49" s="1">
        <f t="shared" si="15"/>
        <v>8.8999999999999986</v>
      </c>
      <c r="M49" s="1">
        <f t="shared" si="16"/>
        <v>0.19223572402239389</v>
      </c>
      <c r="N49" s="1">
        <f t="shared" si="17"/>
        <v>46.297326083695147</v>
      </c>
      <c r="O49" t="s">
        <v>54</v>
      </c>
    </row>
    <row r="50" spans="1:15" x14ac:dyDescent="0.35">
      <c r="A50" s="12">
        <v>40</v>
      </c>
      <c r="B50" s="11" t="s">
        <v>59</v>
      </c>
      <c r="C50" s="10">
        <v>3</v>
      </c>
      <c r="D50" s="9" t="s">
        <v>30</v>
      </c>
      <c r="E50" s="8" t="str">
        <f t="shared" si="9"/>
        <v>Significantly Different</v>
      </c>
      <c r="G50">
        <f t="shared" si="10"/>
        <v>3</v>
      </c>
      <c r="H50">
        <f t="shared" si="11"/>
        <v>6</v>
      </c>
      <c r="I50" t="str">
        <f t="shared" si="12"/>
        <v>+/-</v>
      </c>
      <c r="J50" t="str">
        <f t="shared" si="13"/>
        <v>0.5</v>
      </c>
      <c r="K50" s="1">
        <f t="shared" si="14"/>
        <v>0.303951367781155</v>
      </c>
      <c r="L50" s="1">
        <f t="shared" si="15"/>
        <v>9.1999999999999993</v>
      </c>
      <c r="M50" s="1">
        <f t="shared" si="16"/>
        <v>0.30997079109986531</v>
      </c>
      <c r="N50" s="1">
        <f t="shared" si="17"/>
        <v>29.680215891812772</v>
      </c>
      <c r="O50" t="s">
        <v>52</v>
      </c>
    </row>
    <row r="51" spans="1:15" x14ac:dyDescent="0.35">
      <c r="A51" s="12">
        <v>41</v>
      </c>
      <c r="B51" s="11" t="s">
        <v>36</v>
      </c>
      <c r="C51" s="10">
        <v>2.1</v>
      </c>
      <c r="D51" s="9" t="s">
        <v>38</v>
      </c>
      <c r="E51" s="8" t="str">
        <f t="shared" si="9"/>
        <v>Significantly Different</v>
      </c>
      <c r="G51">
        <f t="shared" si="10"/>
        <v>2.1</v>
      </c>
      <c r="H51">
        <f t="shared" si="11"/>
        <v>6</v>
      </c>
      <c r="I51" t="str">
        <f t="shared" si="12"/>
        <v>+/-</v>
      </c>
      <c r="J51" t="str">
        <f t="shared" si="13"/>
        <v>0.2</v>
      </c>
      <c r="K51" s="1">
        <f t="shared" si="14"/>
        <v>0.12158054711246201</v>
      </c>
      <c r="L51" s="1">
        <f t="shared" si="15"/>
        <v>10.1</v>
      </c>
      <c r="M51" s="1">
        <f t="shared" si="16"/>
        <v>0.1359311840425404</v>
      </c>
      <c r="N51" s="1">
        <f t="shared" si="17"/>
        <v>74.302302824340515</v>
      </c>
      <c r="O51" t="s">
        <v>50</v>
      </c>
    </row>
    <row r="52" spans="1:15" x14ac:dyDescent="0.35">
      <c r="A52" s="12">
        <v>42</v>
      </c>
      <c r="B52" s="11" t="s">
        <v>56</v>
      </c>
      <c r="C52" s="10">
        <v>2</v>
      </c>
      <c r="D52" s="9" t="s">
        <v>33</v>
      </c>
      <c r="E52" s="8" t="str">
        <f t="shared" si="9"/>
        <v>Significantly Different</v>
      </c>
      <c r="G52">
        <f t="shared" si="10"/>
        <v>2</v>
      </c>
      <c r="H52">
        <f t="shared" si="11"/>
        <v>6</v>
      </c>
      <c r="I52" t="str">
        <f t="shared" si="12"/>
        <v>+/-</v>
      </c>
      <c r="J52" t="str">
        <f t="shared" si="13"/>
        <v>0.1</v>
      </c>
      <c r="K52" s="1">
        <f t="shared" si="14"/>
        <v>6.0790273556231005E-2</v>
      </c>
      <c r="L52" s="1">
        <f t="shared" si="15"/>
        <v>10.199999999999999</v>
      </c>
      <c r="M52" s="1">
        <f t="shared" si="16"/>
        <v>8.5970429323592404E-2</v>
      </c>
      <c r="N52" s="1">
        <f t="shared" si="17"/>
        <v>118.6454468152908</v>
      </c>
      <c r="O52" t="s">
        <v>48</v>
      </c>
    </row>
    <row r="53" spans="1:15" x14ac:dyDescent="0.35">
      <c r="A53" s="12">
        <v>42</v>
      </c>
      <c r="B53" s="11" t="s">
        <v>48</v>
      </c>
      <c r="C53" s="10">
        <v>2</v>
      </c>
      <c r="D53" s="9" t="s">
        <v>27</v>
      </c>
      <c r="E53" s="8" t="str">
        <f t="shared" si="9"/>
        <v>Significantly Different</v>
      </c>
      <c r="G53">
        <f t="shared" si="10"/>
        <v>2</v>
      </c>
      <c r="H53">
        <f t="shared" si="11"/>
        <v>6</v>
      </c>
      <c r="I53" t="str">
        <f t="shared" si="12"/>
        <v>+/-</v>
      </c>
      <c r="J53" t="str">
        <f t="shared" si="13"/>
        <v>0.3</v>
      </c>
      <c r="K53" s="1">
        <f t="shared" si="14"/>
        <v>0.18237082066869301</v>
      </c>
      <c r="L53" s="1">
        <f t="shared" si="15"/>
        <v>10.199999999999999</v>
      </c>
      <c r="M53" s="1">
        <f t="shared" si="16"/>
        <v>0.19223572402239389</v>
      </c>
      <c r="N53" s="1">
        <f t="shared" si="17"/>
        <v>53.05985685996523</v>
      </c>
      <c r="O53" t="s">
        <v>46</v>
      </c>
    </row>
    <row r="54" spans="1:15" x14ac:dyDescent="0.35">
      <c r="A54" s="12">
        <v>44</v>
      </c>
      <c r="B54" s="11" t="s">
        <v>28</v>
      </c>
      <c r="C54" s="10">
        <v>1.8</v>
      </c>
      <c r="D54" s="9" t="s">
        <v>33</v>
      </c>
      <c r="E54" s="8" t="str">
        <f t="shared" si="9"/>
        <v>Significantly Different</v>
      </c>
      <c r="G54">
        <f t="shared" si="10"/>
        <v>1.8</v>
      </c>
      <c r="H54">
        <f t="shared" si="11"/>
        <v>6</v>
      </c>
      <c r="I54" t="str">
        <f t="shared" si="12"/>
        <v>+/-</v>
      </c>
      <c r="J54" t="str">
        <f t="shared" si="13"/>
        <v>0.1</v>
      </c>
      <c r="K54" s="1">
        <f t="shared" si="14"/>
        <v>6.0790273556231005E-2</v>
      </c>
      <c r="L54" s="1">
        <f t="shared" si="15"/>
        <v>10.399999999999999</v>
      </c>
      <c r="M54" s="1">
        <f t="shared" si="16"/>
        <v>8.5970429323592404E-2</v>
      </c>
      <c r="N54" s="1">
        <f t="shared" si="17"/>
        <v>120.97182812539454</v>
      </c>
      <c r="O54" t="s">
        <v>39</v>
      </c>
    </row>
    <row r="55" spans="1:15" x14ac:dyDescent="0.35">
      <c r="A55" s="12">
        <v>45</v>
      </c>
      <c r="B55" s="11" t="s">
        <v>76</v>
      </c>
      <c r="C55" s="10">
        <v>1.6</v>
      </c>
      <c r="D55" s="9" t="s">
        <v>38</v>
      </c>
      <c r="E55" s="8" t="str">
        <f t="shared" si="9"/>
        <v>Significantly Different</v>
      </c>
      <c r="G55">
        <f t="shared" si="10"/>
        <v>1.6</v>
      </c>
      <c r="H55">
        <f t="shared" si="11"/>
        <v>6</v>
      </c>
      <c r="I55" t="str">
        <f t="shared" si="12"/>
        <v>+/-</v>
      </c>
      <c r="J55" t="str">
        <f t="shared" si="13"/>
        <v>0.2</v>
      </c>
      <c r="K55" s="1">
        <f t="shared" si="14"/>
        <v>0.12158054711246201</v>
      </c>
      <c r="L55" s="1">
        <f t="shared" si="15"/>
        <v>10.6</v>
      </c>
      <c r="M55" s="1">
        <f t="shared" si="16"/>
        <v>0.1359311840425404</v>
      </c>
      <c r="N55" s="1">
        <f t="shared" si="17"/>
        <v>77.980634647327662</v>
      </c>
      <c r="O55" t="s">
        <v>42</v>
      </c>
    </row>
    <row r="56" spans="1:15" x14ac:dyDescent="0.35">
      <c r="A56" s="12">
        <v>46</v>
      </c>
      <c r="B56" s="11" t="s">
        <v>66</v>
      </c>
      <c r="C56" s="10">
        <v>1.4</v>
      </c>
      <c r="D56" s="9" t="s">
        <v>38</v>
      </c>
      <c r="E56" s="8" t="str">
        <f t="shared" si="9"/>
        <v>Significantly Different</v>
      </c>
      <c r="G56">
        <f t="shared" si="10"/>
        <v>1.4</v>
      </c>
      <c r="H56">
        <f t="shared" si="11"/>
        <v>6</v>
      </c>
      <c r="I56" t="str">
        <f t="shared" si="12"/>
        <v>+/-</v>
      </c>
      <c r="J56" t="str">
        <f t="shared" si="13"/>
        <v>0.2</v>
      </c>
      <c r="K56" s="1">
        <f t="shared" si="14"/>
        <v>0.12158054711246201</v>
      </c>
      <c r="L56" s="1">
        <f t="shared" si="15"/>
        <v>10.799999999999999</v>
      </c>
      <c r="M56" s="1">
        <f t="shared" si="16"/>
        <v>0.1359311840425404</v>
      </c>
      <c r="N56" s="1">
        <f t="shared" si="17"/>
        <v>79.451967376522518</v>
      </c>
      <c r="O56" t="s">
        <v>40</v>
      </c>
    </row>
    <row r="57" spans="1:15" x14ac:dyDescent="0.35">
      <c r="A57" s="12">
        <v>47</v>
      </c>
      <c r="B57" s="11" t="s">
        <v>42</v>
      </c>
      <c r="C57" s="10">
        <v>1.1000000000000001</v>
      </c>
      <c r="D57" s="9" t="s">
        <v>33</v>
      </c>
      <c r="E57" s="8" t="str">
        <f t="shared" si="9"/>
        <v>Significantly Different</v>
      </c>
      <c r="G57">
        <f t="shared" si="10"/>
        <v>1.1000000000000001</v>
      </c>
      <c r="H57">
        <f t="shared" si="11"/>
        <v>6</v>
      </c>
      <c r="I57" t="str">
        <f t="shared" si="12"/>
        <v>+/-</v>
      </c>
      <c r="J57" t="str">
        <f t="shared" si="13"/>
        <v>0.1</v>
      </c>
      <c r="K57" s="1">
        <f t="shared" si="14"/>
        <v>6.0790273556231005E-2</v>
      </c>
      <c r="L57" s="1">
        <f t="shared" si="15"/>
        <v>11.1</v>
      </c>
      <c r="M57" s="1">
        <f t="shared" si="16"/>
        <v>8.5970429323592404E-2</v>
      </c>
      <c r="N57" s="1">
        <f t="shared" si="17"/>
        <v>129.11416271075765</v>
      </c>
      <c r="O57" t="s">
        <v>37</v>
      </c>
    </row>
    <row r="58" spans="1:15" x14ac:dyDescent="0.35">
      <c r="A58" s="12">
        <v>48</v>
      </c>
      <c r="B58" s="11" t="s">
        <v>40</v>
      </c>
      <c r="C58" s="10">
        <v>1</v>
      </c>
      <c r="D58" s="9" t="s">
        <v>38</v>
      </c>
      <c r="E58" s="8" t="str">
        <f t="shared" si="9"/>
        <v>Significantly Different</v>
      </c>
      <c r="G58">
        <f t="shared" si="10"/>
        <v>1</v>
      </c>
      <c r="H58">
        <f t="shared" si="11"/>
        <v>6</v>
      </c>
      <c r="I58" t="str">
        <f t="shared" si="12"/>
        <v>+/-</v>
      </c>
      <c r="J58" t="str">
        <f t="shared" si="13"/>
        <v>0.2</v>
      </c>
      <c r="K58" s="1">
        <f t="shared" si="14"/>
        <v>0.12158054711246201</v>
      </c>
      <c r="L58" s="1">
        <f t="shared" si="15"/>
        <v>11.2</v>
      </c>
      <c r="M58" s="1">
        <f t="shared" si="16"/>
        <v>0.1359311840425404</v>
      </c>
      <c r="N58" s="1">
        <f t="shared" si="17"/>
        <v>82.394632834912244</v>
      </c>
      <c r="O58" t="s">
        <v>35</v>
      </c>
    </row>
    <row r="59" spans="1:15" x14ac:dyDescent="0.35">
      <c r="A59" s="12">
        <v>49</v>
      </c>
      <c r="B59" s="11" t="s">
        <v>81</v>
      </c>
      <c r="C59" s="10">
        <v>0.7</v>
      </c>
      <c r="D59" s="9" t="s">
        <v>33</v>
      </c>
      <c r="E59" s="8" t="str">
        <f t="shared" si="9"/>
        <v>Significantly Different</v>
      </c>
      <c r="G59">
        <f t="shared" si="10"/>
        <v>0.7</v>
      </c>
      <c r="H59">
        <f t="shared" si="11"/>
        <v>6</v>
      </c>
      <c r="I59" t="str">
        <f t="shared" si="12"/>
        <v>+/-</v>
      </c>
      <c r="J59" t="str">
        <f t="shared" si="13"/>
        <v>0.1</v>
      </c>
      <c r="K59" s="1">
        <f t="shared" si="14"/>
        <v>6.0790273556231005E-2</v>
      </c>
      <c r="L59" s="1">
        <f t="shared" si="15"/>
        <v>11.5</v>
      </c>
      <c r="M59" s="1">
        <f t="shared" si="16"/>
        <v>8.5970429323592404E-2</v>
      </c>
      <c r="N59" s="1">
        <f t="shared" si="17"/>
        <v>133.76692533096514</v>
      </c>
      <c r="O59" t="s">
        <v>32</v>
      </c>
    </row>
    <row r="60" spans="1:15" x14ac:dyDescent="0.35">
      <c r="A60" s="12">
        <v>49</v>
      </c>
      <c r="B60" s="11" t="s">
        <v>26</v>
      </c>
      <c r="C60" s="10">
        <v>0.7</v>
      </c>
      <c r="D60" s="9" t="s">
        <v>38</v>
      </c>
      <c r="E60" s="8" t="str">
        <f t="shared" si="9"/>
        <v>Significantly Different</v>
      </c>
      <c r="G60">
        <f t="shared" si="10"/>
        <v>0.7</v>
      </c>
      <c r="H60">
        <f t="shared" si="11"/>
        <v>6</v>
      </c>
      <c r="I60" t="str">
        <f t="shared" si="12"/>
        <v>+/-</v>
      </c>
      <c r="J60" t="str">
        <f t="shared" si="13"/>
        <v>0.2</v>
      </c>
      <c r="K60" s="1">
        <f t="shared" si="14"/>
        <v>0.12158054711246201</v>
      </c>
      <c r="L60" s="1">
        <f t="shared" si="15"/>
        <v>11.5</v>
      </c>
      <c r="M60" s="1">
        <f t="shared" si="16"/>
        <v>0.1359311840425404</v>
      </c>
      <c r="N60" s="1">
        <f t="shared" si="17"/>
        <v>84.601631928704549</v>
      </c>
      <c r="O60" t="s">
        <v>29</v>
      </c>
    </row>
    <row r="61" spans="1:15" x14ac:dyDescent="0.35">
      <c r="A61" s="12">
        <v>51</v>
      </c>
      <c r="B61" s="11" t="s">
        <v>69</v>
      </c>
      <c r="C61" s="10">
        <v>0.3</v>
      </c>
      <c r="D61" s="9" t="s">
        <v>33</v>
      </c>
      <c r="E61" s="8" t="str">
        <f t="shared" si="9"/>
        <v>Significantly Different</v>
      </c>
      <c r="G61">
        <f t="shared" si="10"/>
        <v>0.3</v>
      </c>
      <c r="H61">
        <f t="shared" si="11"/>
        <v>6</v>
      </c>
      <c r="I61" t="str">
        <f t="shared" si="12"/>
        <v>+/-</v>
      </c>
      <c r="J61" t="str">
        <f t="shared" si="13"/>
        <v>0.1</v>
      </c>
      <c r="K61" s="1">
        <f t="shared" si="14"/>
        <v>6.0790273556231005E-2</v>
      </c>
      <c r="L61" s="1">
        <f t="shared" si="15"/>
        <v>11.899999999999999</v>
      </c>
      <c r="M61" s="1">
        <f t="shared" si="16"/>
        <v>8.5970429323592404E-2</v>
      </c>
      <c r="N61" s="1">
        <f t="shared" si="17"/>
        <v>138.41968795117259</v>
      </c>
      <c r="O61" t="s">
        <v>26</v>
      </c>
    </row>
    <row r="62" spans="1:15" ht="15" thickBot="1" x14ac:dyDescent="0.4">
      <c r="A62" s="7"/>
      <c r="B62" s="6" t="s">
        <v>24</v>
      </c>
      <c r="C62" s="5">
        <v>5.8</v>
      </c>
      <c r="D62" s="4" t="s">
        <v>43</v>
      </c>
      <c r="E62" s="3" t="str">
        <f t="shared" si="9"/>
        <v>Significantly Different</v>
      </c>
      <c r="G62">
        <f t="shared" si="10"/>
        <v>5.8</v>
      </c>
      <c r="H62">
        <f t="shared" si="11"/>
        <v>6</v>
      </c>
      <c r="I62" t="str">
        <f t="shared" si="12"/>
        <v>+/-</v>
      </c>
      <c r="J62" t="str">
        <f t="shared" si="13"/>
        <v>0.4</v>
      </c>
      <c r="K62" s="1">
        <f t="shared" si="14"/>
        <v>0.24316109422492402</v>
      </c>
      <c r="L62" s="1">
        <f t="shared" si="15"/>
        <v>6.3999999999999995</v>
      </c>
      <c r="M62" s="1">
        <f t="shared" si="16"/>
        <v>0.25064471888253259</v>
      </c>
      <c r="N62" s="1">
        <f t="shared" si="17"/>
        <v>25.534150603825129</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439" priority="1" operator="equal">
      <formula>"OTHER ERROR"</formula>
    </cfRule>
    <cfRule type="cellIs" dxfId="438" priority="2" operator="equal">
      <formula>"Statistical Test not applicable"</formula>
    </cfRule>
    <cfRule type="cellIs" dxfId="437" priority="3" operator="equal">
      <formula>"Geography Selected"</formula>
    </cfRule>
  </conditionalFormatting>
  <conditionalFormatting sqref="E10:J62">
    <cfRule type="cellIs" dxfId="436" priority="4" operator="equal">
      <formula>"Not Significantly Different"</formula>
    </cfRule>
  </conditionalFormatting>
  <conditionalFormatting sqref="F10:J62">
    <cfRule type="cellIs" dxfId="43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6B99E1B7-8C83-47BB-BED4-7F884E93B0FA}">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1AB18610-D0EB-4A9F-91A2-7EC874455E9B}"/>
    <hyperlink ref="A68" r:id="rId2" xr:uid="{53069339-43F6-405F-BC69-4A4AB0BC8404}"/>
    <hyperlink ref="A66" r:id="rId3" xr:uid="{17823635-739D-4144-80B1-A876F1037843}"/>
    <hyperlink ref="A67" r:id="rId4" xr:uid="{E3DF946F-2B3C-49D4-988F-4F2C564B8483}"/>
  </hyperlinks>
  <pageMargins left="0.7" right="0.7" top="0.75" bottom="0.75" header="0.3" footer="0.3"/>
  <pageSetup orientation="portrait" r:id="rId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DBF72-E256-45BE-A8D9-EDFBDE347C41}">
  <dimension ref="A1:Z82"/>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257</v>
      </c>
    </row>
    <row r="2" spans="1:16" x14ac:dyDescent="0.35">
      <c r="A2" s="26" t="s">
        <v>106</v>
      </c>
      <c r="B2" t="s">
        <v>256</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7.1</v>
      </c>
      <c r="C6" t="s">
        <v>100</v>
      </c>
      <c r="H6" s="14" t="s">
        <v>99</v>
      </c>
      <c r="I6">
        <f>VLOOKUP($B$4,$B$9:$K$62,6,FALSE)</f>
        <v>7.1</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7.1</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7.1</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72</v>
      </c>
      <c r="C11" s="10">
        <v>11.9</v>
      </c>
      <c r="D11" s="13" t="s">
        <v>152</v>
      </c>
      <c r="E11" s="8" t="str">
        <f t="shared" si="0"/>
        <v>Significantly Different</v>
      </c>
      <c r="G11">
        <f t="shared" si="1"/>
        <v>11.9</v>
      </c>
      <c r="H11">
        <f t="shared" si="2"/>
        <v>6</v>
      </c>
      <c r="I11" t="str">
        <f t="shared" si="3"/>
        <v>+/-</v>
      </c>
      <c r="J11" t="str">
        <f t="shared" si="4"/>
        <v>1.7</v>
      </c>
      <c r="K11" s="1">
        <f t="shared" si="5"/>
        <v>1.0334346504559271</v>
      </c>
      <c r="L11" s="1">
        <f t="shared" si="6"/>
        <v>-4.8000000000000007</v>
      </c>
      <c r="M11" s="1">
        <f t="shared" si="7"/>
        <v>1.0352210556794166</v>
      </c>
      <c r="N11" s="1">
        <f t="shared" si="8"/>
        <v>-4.6366908532880986</v>
      </c>
      <c r="O11" t="s">
        <v>67</v>
      </c>
    </row>
    <row r="12" spans="1:16" x14ac:dyDescent="0.35">
      <c r="A12" s="12">
        <v>2</v>
      </c>
      <c r="B12" s="11" t="s">
        <v>26</v>
      </c>
      <c r="C12" s="10">
        <v>11</v>
      </c>
      <c r="D12" s="9" t="s">
        <v>204</v>
      </c>
      <c r="E12" s="8" t="str">
        <f t="shared" si="0"/>
        <v>Not Significantly Different</v>
      </c>
      <c r="G12">
        <f t="shared" si="1"/>
        <v>11</v>
      </c>
      <c r="H12">
        <f t="shared" si="2"/>
        <v>6</v>
      </c>
      <c r="I12" t="str">
        <f t="shared" si="3"/>
        <v>+/-</v>
      </c>
      <c r="J12" t="str">
        <f t="shared" si="4"/>
        <v>4.0</v>
      </c>
      <c r="K12" s="1">
        <f t="shared" si="5"/>
        <v>2.43161094224924</v>
      </c>
      <c r="L12" s="1">
        <f t="shared" si="6"/>
        <v>-3.9000000000000004</v>
      </c>
      <c r="M12" s="1">
        <f t="shared" si="7"/>
        <v>2.4323707019747789</v>
      </c>
      <c r="N12" s="1">
        <f t="shared" si="8"/>
        <v>-1.603374023882828</v>
      </c>
      <c r="O12" t="s">
        <v>59</v>
      </c>
    </row>
    <row r="13" spans="1:16" x14ac:dyDescent="0.35">
      <c r="A13" s="12">
        <v>3</v>
      </c>
      <c r="B13" s="11" t="s">
        <v>78</v>
      </c>
      <c r="C13" s="10">
        <v>9.9</v>
      </c>
      <c r="D13" s="9" t="s">
        <v>134</v>
      </c>
      <c r="E13" s="8" t="str">
        <f t="shared" si="0"/>
        <v>Significantly Different</v>
      </c>
      <c r="G13">
        <f t="shared" si="1"/>
        <v>9.9</v>
      </c>
      <c r="H13">
        <f t="shared" si="2"/>
        <v>6</v>
      </c>
      <c r="I13" t="str">
        <f t="shared" si="3"/>
        <v>+/-</v>
      </c>
      <c r="J13" t="str">
        <f t="shared" si="4"/>
        <v>1.3</v>
      </c>
      <c r="K13" s="1">
        <f t="shared" si="5"/>
        <v>0.79027355623100304</v>
      </c>
      <c r="L13" s="1">
        <f t="shared" si="6"/>
        <v>-2.8000000000000007</v>
      </c>
      <c r="M13" s="1">
        <f t="shared" si="7"/>
        <v>0.79260819516141623</v>
      </c>
      <c r="N13" s="1">
        <f t="shared" si="8"/>
        <v>-3.532640738630989</v>
      </c>
      <c r="O13" t="s">
        <v>57</v>
      </c>
    </row>
    <row r="14" spans="1:16" x14ac:dyDescent="0.35">
      <c r="A14" s="12">
        <v>4</v>
      </c>
      <c r="B14" s="11" t="s">
        <v>32</v>
      </c>
      <c r="C14" s="10">
        <v>9.6999999999999993</v>
      </c>
      <c r="D14" s="9" t="s">
        <v>150</v>
      </c>
      <c r="E14" s="8" t="str">
        <f t="shared" si="0"/>
        <v>Significantly Different</v>
      </c>
      <c r="G14">
        <f t="shared" si="1"/>
        <v>9.6999999999999993</v>
      </c>
      <c r="H14">
        <f t="shared" si="2"/>
        <v>6</v>
      </c>
      <c r="I14" t="str">
        <f t="shared" si="3"/>
        <v>+/-</v>
      </c>
      <c r="J14" t="str">
        <f t="shared" si="4"/>
        <v>2.0</v>
      </c>
      <c r="K14" s="1">
        <f t="shared" si="5"/>
        <v>1.21580547112462</v>
      </c>
      <c r="L14" s="1">
        <f t="shared" si="6"/>
        <v>-2.5999999999999996</v>
      </c>
      <c r="M14" s="1">
        <f t="shared" si="7"/>
        <v>1.2173242793009595</v>
      </c>
      <c r="N14" s="1">
        <f t="shared" si="8"/>
        <v>-2.1358318766902706</v>
      </c>
      <c r="O14" t="s">
        <v>72</v>
      </c>
    </row>
    <row r="15" spans="1:16" x14ac:dyDescent="0.35">
      <c r="A15" s="12">
        <v>5</v>
      </c>
      <c r="B15" s="11" t="s">
        <v>58</v>
      </c>
      <c r="C15" s="10">
        <v>9.3000000000000007</v>
      </c>
      <c r="D15" s="9" t="s">
        <v>129</v>
      </c>
      <c r="E15" s="8" t="str">
        <f t="shared" si="0"/>
        <v>Significantly Different</v>
      </c>
      <c r="G15">
        <f t="shared" si="1"/>
        <v>9.3000000000000007</v>
      </c>
      <c r="H15">
        <f t="shared" si="2"/>
        <v>6</v>
      </c>
      <c r="I15" t="str">
        <f t="shared" si="3"/>
        <v>+/-</v>
      </c>
      <c r="J15" t="str">
        <f t="shared" si="4"/>
        <v>1.1</v>
      </c>
      <c r="K15" s="1">
        <f t="shared" si="5"/>
        <v>0.66869300911854113</v>
      </c>
      <c r="L15" s="1">
        <f t="shared" si="6"/>
        <v>-2.2000000000000011</v>
      </c>
      <c r="M15" s="1">
        <f t="shared" si="7"/>
        <v>0.67145051776214359</v>
      </c>
      <c r="N15" s="1">
        <f t="shared" si="8"/>
        <v>-3.2764886492787468</v>
      </c>
      <c r="O15" t="s">
        <v>34</v>
      </c>
    </row>
    <row r="16" spans="1:16" x14ac:dyDescent="0.35">
      <c r="A16" s="12">
        <v>6</v>
      </c>
      <c r="B16" s="11" t="s">
        <v>81</v>
      </c>
      <c r="C16" s="10">
        <v>9.1999999999999993</v>
      </c>
      <c r="D16" s="9" t="s">
        <v>155</v>
      </c>
      <c r="E16" s="8" t="str">
        <f t="shared" si="0"/>
        <v>Significantly Different</v>
      </c>
      <c r="G16">
        <f t="shared" si="1"/>
        <v>9.1999999999999993</v>
      </c>
      <c r="H16">
        <f t="shared" si="2"/>
        <v>6</v>
      </c>
      <c r="I16" t="str">
        <f t="shared" si="3"/>
        <v>+/-</v>
      </c>
      <c r="J16" t="str">
        <f t="shared" si="4"/>
        <v>1.8</v>
      </c>
      <c r="K16" s="1">
        <f t="shared" si="5"/>
        <v>1.094224924012158</v>
      </c>
      <c r="L16" s="1">
        <f t="shared" si="6"/>
        <v>-2.0999999999999996</v>
      </c>
      <c r="M16" s="1">
        <f t="shared" si="7"/>
        <v>1.0959122417823675</v>
      </c>
      <c r="N16" s="1">
        <f t="shared" si="8"/>
        <v>-1.916211827860054</v>
      </c>
      <c r="O16" t="s">
        <v>73</v>
      </c>
    </row>
    <row r="17" spans="1:15" x14ac:dyDescent="0.35">
      <c r="A17" s="12">
        <v>7</v>
      </c>
      <c r="B17" s="11" t="s">
        <v>67</v>
      </c>
      <c r="C17" s="10">
        <v>9.1</v>
      </c>
      <c r="D17" s="9" t="s">
        <v>129</v>
      </c>
      <c r="E17" s="8" t="str">
        <f t="shared" si="0"/>
        <v>Significantly Different</v>
      </c>
      <c r="G17">
        <f t="shared" si="1"/>
        <v>9.1</v>
      </c>
      <c r="H17">
        <f t="shared" si="2"/>
        <v>6</v>
      </c>
      <c r="I17" t="str">
        <f t="shared" si="3"/>
        <v>+/-</v>
      </c>
      <c r="J17" t="str">
        <f t="shared" si="4"/>
        <v>1.1</v>
      </c>
      <c r="K17" s="1">
        <f t="shared" si="5"/>
        <v>0.66869300911854113</v>
      </c>
      <c r="L17" s="1">
        <f t="shared" si="6"/>
        <v>-2</v>
      </c>
      <c r="M17" s="1">
        <f t="shared" si="7"/>
        <v>0.67145051776214359</v>
      </c>
      <c r="N17" s="1">
        <f t="shared" si="8"/>
        <v>-2.9786260447988595</v>
      </c>
      <c r="O17" t="s">
        <v>65</v>
      </c>
    </row>
    <row r="18" spans="1:15" x14ac:dyDescent="0.35">
      <c r="A18" s="12">
        <v>7</v>
      </c>
      <c r="B18" s="11" t="s">
        <v>61</v>
      </c>
      <c r="C18" s="10">
        <v>9.1</v>
      </c>
      <c r="D18" s="9" t="s">
        <v>145</v>
      </c>
      <c r="E18" s="8" t="str">
        <f t="shared" si="0"/>
        <v>Not Significantly Different</v>
      </c>
      <c r="G18">
        <f t="shared" si="1"/>
        <v>9.1</v>
      </c>
      <c r="H18">
        <f t="shared" si="2"/>
        <v>6</v>
      </c>
      <c r="I18" t="str">
        <f t="shared" si="3"/>
        <v>+/-</v>
      </c>
      <c r="J18" t="str">
        <f t="shared" si="4"/>
        <v>2.8</v>
      </c>
      <c r="K18" s="1">
        <f t="shared" si="5"/>
        <v>1.7021276595744679</v>
      </c>
      <c r="L18" s="1">
        <f t="shared" si="6"/>
        <v>-2</v>
      </c>
      <c r="M18" s="1">
        <f t="shared" si="7"/>
        <v>1.7032128542397444</v>
      </c>
      <c r="N18" s="1">
        <f t="shared" si="8"/>
        <v>-1.1742513538583708</v>
      </c>
      <c r="O18" t="s">
        <v>61</v>
      </c>
    </row>
    <row r="19" spans="1:15" x14ac:dyDescent="0.35">
      <c r="A19" s="12">
        <v>7</v>
      </c>
      <c r="B19" s="11" t="s">
        <v>36</v>
      </c>
      <c r="C19" s="10">
        <v>9.1</v>
      </c>
      <c r="D19" s="9" t="s">
        <v>150</v>
      </c>
      <c r="E19" s="8" t="str">
        <f t="shared" si="0"/>
        <v>Not Significantly Different</v>
      </c>
      <c r="G19">
        <f t="shared" si="1"/>
        <v>9.1</v>
      </c>
      <c r="H19">
        <f t="shared" si="2"/>
        <v>6</v>
      </c>
      <c r="I19" t="str">
        <f t="shared" si="3"/>
        <v>+/-</v>
      </c>
      <c r="J19" t="str">
        <f t="shared" si="4"/>
        <v>2.0</v>
      </c>
      <c r="K19" s="1">
        <f t="shared" si="5"/>
        <v>1.21580547112462</v>
      </c>
      <c r="L19" s="1">
        <f t="shared" si="6"/>
        <v>-2</v>
      </c>
      <c r="M19" s="1">
        <f t="shared" si="7"/>
        <v>1.2173242793009595</v>
      </c>
      <c r="N19" s="1">
        <f t="shared" si="8"/>
        <v>-1.6429475974540546</v>
      </c>
      <c r="O19" t="s">
        <v>31</v>
      </c>
    </row>
    <row r="20" spans="1:15" x14ac:dyDescent="0.35">
      <c r="A20" s="12">
        <v>7</v>
      </c>
      <c r="B20" s="11" t="s">
        <v>46</v>
      </c>
      <c r="C20" s="10">
        <v>9.1</v>
      </c>
      <c r="D20" s="13" t="s">
        <v>137</v>
      </c>
      <c r="E20" s="8" t="str">
        <f t="shared" si="0"/>
        <v>Significantly Different</v>
      </c>
      <c r="G20">
        <f t="shared" si="1"/>
        <v>9.1</v>
      </c>
      <c r="H20">
        <f t="shared" si="2"/>
        <v>6</v>
      </c>
      <c r="I20" t="str">
        <f t="shared" si="3"/>
        <v>+/-</v>
      </c>
      <c r="J20" t="str">
        <f t="shared" si="4"/>
        <v>1.2</v>
      </c>
      <c r="K20" s="1">
        <f t="shared" si="5"/>
        <v>0.72948328267477203</v>
      </c>
      <c r="L20" s="1">
        <f t="shared" si="6"/>
        <v>-2</v>
      </c>
      <c r="M20" s="1">
        <f t="shared" si="7"/>
        <v>0.73201182849801194</v>
      </c>
      <c r="N20" s="1">
        <f t="shared" si="8"/>
        <v>-2.732196287188045</v>
      </c>
      <c r="O20" t="s">
        <v>53</v>
      </c>
    </row>
    <row r="21" spans="1:15" x14ac:dyDescent="0.35">
      <c r="A21" s="12">
        <v>11</v>
      </c>
      <c r="B21" s="11" t="s">
        <v>80</v>
      </c>
      <c r="C21" s="10">
        <v>9</v>
      </c>
      <c r="D21" s="9" t="s">
        <v>129</v>
      </c>
      <c r="E21" s="8" t="str">
        <f t="shared" si="0"/>
        <v>Significantly Different</v>
      </c>
      <c r="G21">
        <f t="shared" si="1"/>
        <v>9</v>
      </c>
      <c r="H21">
        <f t="shared" si="2"/>
        <v>6</v>
      </c>
      <c r="I21" t="str">
        <f t="shared" si="3"/>
        <v>+/-</v>
      </c>
      <c r="J21" t="str">
        <f t="shared" si="4"/>
        <v>1.1</v>
      </c>
      <c r="K21" s="1">
        <f t="shared" si="5"/>
        <v>0.66869300911854113</v>
      </c>
      <c r="L21" s="1">
        <f t="shared" si="6"/>
        <v>-1.9000000000000004</v>
      </c>
      <c r="M21" s="1">
        <f t="shared" si="7"/>
        <v>0.67145051776214359</v>
      </c>
      <c r="N21" s="1">
        <f t="shared" si="8"/>
        <v>-2.829694742558917</v>
      </c>
      <c r="O21" t="s">
        <v>45</v>
      </c>
    </row>
    <row r="22" spans="1:15" x14ac:dyDescent="0.35">
      <c r="A22" s="12">
        <v>12</v>
      </c>
      <c r="B22" s="11" t="s">
        <v>45</v>
      </c>
      <c r="C22" s="10">
        <v>8.6999999999999993</v>
      </c>
      <c r="D22" s="9" t="s">
        <v>118</v>
      </c>
      <c r="E22" s="8" t="str">
        <f t="shared" si="0"/>
        <v>Significantly Different</v>
      </c>
      <c r="G22">
        <f t="shared" si="1"/>
        <v>8.6999999999999993</v>
      </c>
      <c r="H22">
        <f t="shared" si="2"/>
        <v>6</v>
      </c>
      <c r="I22" t="str">
        <f t="shared" si="3"/>
        <v>+/-</v>
      </c>
      <c r="J22" t="str">
        <f t="shared" si="4"/>
        <v>0.9</v>
      </c>
      <c r="K22" s="1">
        <f t="shared" si="5"/>
        <v>0.54711246200607899</v>
      </c>
      <c r="L22" s="1">
        <f t="shared" si="6"/>
        <v>-1.5999999999999996</v>
      </c>
      <c r="M22" s="1">
        <f t="shared" si="7"/>
        <v>0.55047933970440222</v>
      </c>
      <c r="N22" s="1">
        <f t="shared" si="8"/>
        <v>-2.9065577662899607</v>
      </c>
      <c r="O22" t="s">
        <v>28</v>
      </c>
    </row>
    <row r="23" spans="1:15" x14ac:dyDescent="0.35">
      <c r="A23" s="12">
        <v>13</v>
      </c>
      <c r="B23" s="11" t="s">
        <v>73</v>
      </c>
      <c r="C23" s="10">
        <v>8.5</v>
      </c>
      <c r="D23" s="9" t="s">
        <v>137</v>
      </c>
      <c r="E23" s="8" t="str">
        <f t="shared" si="0"/>
        <v>Significantly Different</v>
      </c>
      <c r="G23">
        <f t="shared" si="1"/>
        <v>8.5</v>
      </c>
      <c r="H23">
        <f t="shared" si="2"/>
        <v>6</v>
      </c>
      <c r="I23" t="str">
        <f t="shared" si="3"/>
        <v>+/-</v>
      </c>
      <c r="J23" t="str">
        <f t="shared" si="4"/>
        <v>1.2</v>
      </c>
      <c r="K23" s="1">
        <f t="shared" si="5"/>
        <v>0.72948328267477203</v>
      </c>
      <c r="L23" s="1">
        <f t="shared" si="6"/>
        <v>-1.4000000000000004</v>
      </c>
      <c r="M23" s="1">
        <f t="shared" si="7"/>
        <v>0.73201182849801194</v>
      </c>
      <c r="N23" s="1">
        <f t="shared" si="8"/>
        <v>-1.9125374010316318</v>
      </c>
      <c r="O23" t="s">
        <v>81</v>
      </c>
    </row>
    <row r="24" spans="1:15" x14ac:dyDescent="0.35">
      <c r="A24" s="12">
        <v>13</v>
      </c>
      <c r="B24" s="11" t="s">
        <v>55</v>
      </c>
      <c r="C24" s="10">
        <v>8.5</v>
      </c>
      <c r="D24" s="9" t="s">
        <v>134</v>
      </c>
      <c r="E24" s="8" t="str">
        <f t="shared" si="0"/>
        <v>Significantly Different</v>
      </c>
      <c r="G24">
        <f t="shared" si="1"/>
        <v>8.5</v>
      </c>
      <c r="H24">
        <f t="shared" si="2"/>
        <v>6</v>
      </c>
      <c r="I24" t="str">
        <f t="shared" si="3"/>
        <v>+/-</v>
      </c>
      <c r="J24" t="str">
        <f t="shared" si="4"/>
        <v>1.3</v>
      </c>
      <c r="K24" s="1">
        <f t="shared" si="5"/>
        <v>0.79027355623100304</v>
      </c>
      <c r="L24" s="1">
        <f t="shared" si="6"/>
        <v>-1.4000000000000004</v>
      </c>
      <c r="M24" s="1">
        <f t="shared" si="7"/>
        <v>0.79260819516141623</v>
      </c>
      <c r="N24" s="1">
        <f t="shared" si="8"/>
        <v>-1.7663203693154945</v>
      </c>
      <c r="O24" t="s">
        <v>64</v>
      </c>
    </row>
    <row r="25" spans="1:15" x14ac:dyDescent="0.35">
      <c r="A25" s="12">
        <v>15</v>
      </c>
      <c r="B25" s="11" t="s">
        <v>41</v>
      </c>
      <c r="C25" s="10">
        <v>8.4</v>
      </c>
      <c r="D25" s="9" t="s">
        <v>129</v>
      </c>
      <c r="E25" s="8" t="str">
        <f t="shared" si="0"/>
        <v>Significantly Different</v>
      </c>
      <c r="G25">
        <f t="shared" si="1"/>
        <v>8.4</v>
      </c>
      <c r="H25">
        <f t="shared" si="2"/>
        <v>6</v>
      </c>
      <c r="I25" t="str">
        <f t="shared" si="3"/>
        <v>+/-</v>
      </c>
      <c r="J25" t="str">
        <f t="shared" si="4"/>
        <v>1.1</v>
      </c>
      <c r="K25" s="1">
        <f t="shared" si="5"/>
        <v>0.66869300911854113</v>
      </c>
      <c r="L25" s="1">
        <f t="shared" si="6"/>
        <v>-1.3000000000000007</v>
      </c>
      <c r="M25" s="1">
        <f t="shared" si="7"/>
        <v>0.67145051776214359</v>
      </c>
      <c r="N25" s="1">
        <f t="shared" si="8"/>
        <v>-1.9361069291192596</v>
      </c>
      <c r="O25" t="s">
        <v>80</v>
      </c>
    </row>
    <row r="26" spans="1:15" x14ac:dyDescent="0.35">
      <c r="A26" s="12">
        <v>16</v>
      </c>
      <c r="B26" s="11" t="s">
        <v>77</v>
      </c>
      <c r="C26" s="10">
        <v>8.3000000000000007</v>
      </c>
      <c r="D26" s="9" t="s">
        <v>134</v>
      </c>
      <c r="E26" s="8" t="str">
        <f t="shared" si="0"/>
        <v>Not Significantly Different</v>
      </c>
      <c r="G26">
        <f t="shared" si="1"/>
        <v>8.3000000000000007</v>
      </c>
      <c r="H26">
        <f t="shared" si="2"/>
        <v>6</v>
      </c>
      <c r="I26" t="str">
        <f t="shared" si="3"/>
        <v>+/-</v>
      </c>
      <c r="J26" t="str">
        <f t="shared" si="4"/>
        <v>1.3</v>
      </c>
      <c r="K26" s="1">
        <f t="shared" si="5"/>
        <v>0.79027355623100304</v>
      </c>
      <c r="L26" s="1">
        <f t="shared" si="6"/>
        <v>-1.2000000000000011</v>
      </c>
      <c r="M26" s="1">
        <f t="shared" si="7"/>
        <v>0.79260819516141623</v>
      </c>
      <c r="N26" s="1">
        <f t="shared" si="8"/>
        <v>-1.5139888879847105</v>
      </c>
      <c r="O26" t="s">
        <v>79</v>
      </c>
    </row>
    <row r="27" spans="1:15" x14ac:dyDescent="0.35">
      <c r="A27" s="12">
        <v>16</v>
      </c>
      <c r="B27" s="11" t="s">
        <v>51</v>
      </c>
      <c r="C27" s="10">
        <v>8.3000000000000007</v>
      </c>
      <c r="D27" s="9" t="s">
        <v>137</v>
      </c>
      <c r="E27" s="8" t="str">
        <f t="shared" si="0"/>
        <v>Not Significantly Different</v>
      </c>
      <c r="G27">
        <f t="shared" si="1"/>
        <v>8.3000000000000007</v>
      </c>
      <c r="H27">
        <f t="shared" si="2"/>
        <v>6</v>
      </c>
      <c r="I27" t="str">
        <f t="shared" si="3"/>
        <v>+/-</v>
      </c>
      <c r="J27" t="str">
        <f t="shared" si="4"/>
        <v>1.2</v>
      </c>
      <c r="K27" s="1">
        <f t="shared" si="5"/>
        <v>0.72948328267477203</v>
      </c>
      <c r="L27" s="1">
        <f t="shared" si="6"/>
        <v>-1.2000000000000011</v>
      </c>
      <c r="M27" s="1">
        <f t="shared" si="7"/>
        <v>0.73201182849801194</v>
      </c>
      <c r="N27" s="1">
        <f t="shared" si="8"/>
        <v>-1.6393177723128283</v>
      </c>
      <c r="O27" t="s">
        <v>77</v>
      </c>
    </row>
    <row r="28" spans="1:15" x14ac:dyDescent="0.35">
      <c r="A28" s="12">
        <v>18</v>
      </c>
      <c r="B28" s="11" t="s">
        <v>63</v>
      </c>
      <c r="C28" s="10">
        <v>8.1999999999999993</v>
      </c>
      <c r="D28" s="9" t="s">
        <v>118</v>
      </c>
      <c r="E28" s="8" t="str">
        <f t="shared" si="0"/>
        <v>Significantly Different</v>
      </c>
      <c r="G28">
        <f t="shared" si="1"/>
        <v>8.1999999999999993</v>
      </c>
      <c r="H28">
        <f t="shared" si="2"/>
        <v>6</v>
      </c>
      <c r="I28" t="str">
        <f t="shared" si="3"/>
        <v>+/-</v>
      </c>
      <c r="J28" t="str">
        <f t="shared" si="4"/>
        <v>0.9</v>
      </c>
      <c r="K28" s="1">
        <f t="shared" si="5"/>
        <v>0.54711246200607899</v>
      </c>
      <c r="L28" s="1">
        <f t="shared" si="6"/>
        <v>-1.0999999999999996</v>
      </c>
      <c r="M28" s="1">
        <f t="shared" si="7"/>
        <v>0.55047933970440222</v>
      </c>
      <c r="N28" s="1">
        <f t="shared" si="8"/>
        <v>-1.9982584643243475</v>
      </c>
      <c r="O28" t="s">
        <v>78</v>
      </c>
    </row>
    <row r="29" spans="1:15" x14ac:dyDescent="0.35">
      <c r="A29" s="12">
        <v>18</v>
      </c>
      <c r="B29" s="11" t="s">
        <v>62</v>
      </c>
      <c r="C29" s="10">
        <v>8.1999999999999993</v>
      </c>
      <c r="D29" s="9" t="s">
        <v>159</v>
      </c>
      <c r="E29" s="8" t="str">
        <f t="shared" si="0"/>
        <v>Not Significantly Different</v>
      </c>
      <c r="G29">
        <f t="shared" si="1"/>
        <v>8.1999999999999993</v>
      </c>
      <c r="H29">
        <f t="shared" si="2"/>
        <v>6</v>
      </c>
      <c r="I29" t="str">
        <f t="shared" si="3"/>
        <v>+/-</v>
      </c>
      <c r="J29" t="str">
        <f t="shared" si="4"/>
        <v>3.1</v>
      </c>
      <c r="K29" s="1">
        <f t="shared" si="5"/>
        <v>1.884498480243161</v>
      </c>
      <c r="L29" s="1">
        <f t="shared" si="6"/>
        <v>-1.0999999999999996</v>
      </c>
      <c r="M29" s="1">
        <f t="shared" si="7"/>
        <v>1.8854787135891578</v>
      </c>
      <c r="N29" s="1">
        <f t="shared" si="8"/>
        <v>-0.58340621512828572</v>
      </c>
      <c r="O29" t="s">
        <v>55</v>
      </c>
    </row>
    <row r="30" spans="1:15" x14ac:dyDescent="0.35">
      <c r="A30" s="12">
        <v>20</v>
      </c>
      <c r="B30" s="11" t="s">
        <v>42</v>
      </c>
      <c r="C30" s="10">
        <v>8.1</v>
      </c>
      <c r="D30" s="9" t="s">
        <v>134</v>
      </c>
      <c r="E30" s="8" t="str">
        <f t="shared" si="0"/>
        <v>Not Significantly Different</v>
      </c>
      <c r="G30">
        <f t="shared" si="1"/>
        <v>8.1</v>
      </c>
      <c r="H30">
        <f t="shared" si="2"/>
        <v>6</v>
      </c>
      <c r="I30" t="str">
        <f t="shared" si="3"/>
        <v>+/-</v>
      </c>
      <c r="J30" t="str">
        <f t="shared" si="4"/>
        <v>1.3</v>
      </c>
      <c r="K30" s="1">
        <f t="shared" si="5"/>
        <v>0.79027355623100304</v>
      </c>
      <c r="L30" s="1">
        <f t="shared" si="6"/>
        <v>-1</v>
      </c>
      <c r="M30" s="1">
        <f t="shared" si="7"/>
        <v>0.79260819516141623</v>
      </c>
      <c r="N30" s="1">
        <f t="shared" si="8"/>
        <v>-1.2616574066539243</v>
      </c>
      <c r="O30" t="s">
        <v>76</v>
      </c>
    </row>
    <row r="31" spans="1:15" x14ac:dyDescent="0.35">
      <c r="A31" s="12">
        <v>21</v>
      </c>
      <c r="B31" s="11" t="s">
        <v>48</v>
      </c>
      <c r="C31" s="10">
        <v>8</v>
      </c>
      <c r="D31" s="9" t="s">
        <v>180</v>
      </c>
      <c r="E31" s="8" t="str">
        <f t="shared" si="0"/>
        <v>Not Significantly Different</v>
      </c>
      <c r="G31">
        <f t="shared" si="1"/>
        <v>8</v>
      </c>
      <c r="H31">
        <f t="shared" si="2"/>
        <v>6</v>
      </c>
      <c r="I31" t="str">
        <f t="shared" si="3"/>
        <v>+/-</v>
      </c>
      <c r="J31" t="str">
        <f t="shared" si="4"/>
        <v>2.7</v>
      </c>
      <c r="K31" s="1">
        <f t="shared" si="5"/>
        <v>1.6413373860182372</v>
      </c>
      <c r="L31" s="1">
        <f t="shared" si="6"/>
        <v>-0.90000000000000036</v>
      </c>
      <c r="M31" s="1">
        <f t="shared" si="7"/>
        <v>1.6424627460311607</v>
      </c>
      <c r="N31" s="1">
        <f t="shared" si="8"/>
        <v>-0.54795763384877749</v>
      </c>
      <c r="O31" t="s">
        <v>41</v>
      </c>
    </row>
    <row r="32" spans="1:15" x14ac:dyDescent="0.35">
      <c r="A32" s="12">
        <v>22</v>
      </c>
      <c r="B32" s="11" t="s">
        <v>37</v>
      </c>
      <c r="C32" s="10">
        <v>7.9</v>
      </c>
      <c r="D32" s="9" t="s">
        <v>121</v>
      </c>
      <c r="E32" s="8" t="str">
        <f t="shared" si="0"/>
        <v>Not Significantly Different</v>
      </c>
      <c r="G32">
        <f t="shared" si="1"/>
        <v>7.9</v>
      </c>
      <c r="H32">
        <f t="shared" si="2"/>
        <v>6</v>
      </c>
      <c r="I32" t="str">
        <f t="shared" si="3"/>
        <v>+/-</v>
      </c>
      <c r="J32" t="str">
        <f t="shared" si="4"/>
        <v>0.8</v>
      </c>
      <c r="K32" s="1">
        <f t="shared" si="5"/>
        <v>0.48632218844984804</v>
      </c>
      <c r="L32" s="1">
        <f t="shared" si="6"/>
        <v>-0.80000000000000071</v>
      </c>
      <c r="M32" s="1">
        <f t="shared" si="7"/>
        <v>0.49010685399991183</v>
      </c>
      <c r="N32" s="1">
        <f t="shared" si="8"/>
        <v>-1.6322971071939847</v>
      </c>
      <c r="O32" t="s">
        <v>70</v>
      </c>
    </row>
    <row r="33" spans="1:15" x14ac:dyDescent="0.35">
      <c r="A33" s="12">
        <v>23</v>
      </c>
      <c r="B33" s="11" t="s">
        <v>44</v>
      </c>
      <c r="C33" s="10">
        <v>7.8</v>
      </c>
      <c r="D33" s="9" t="s">
        <v>139</v>
      </c>
      <c r="E33" s="8" t="str">
        <f t="shared" si="0"/>
        <v>Not Significantly Different</v>
      </c>
      <c r="G33">
        <f t="shared" si="1"/>
        <v>7.8</v>
      </c>
      <c r="H33">
        <f t="shared" si="2"/>
        <v>6</v>
      </c>
      <c r="I33" t="str">
        <f t="shared" si="3"/>
        <v>+/-</v>
      </c>
      <c r="J33" t="str">
        <f t="shared" si="4"/>
        <v>1.5</v>
      </c>
      <c r="K33" s="1">
        <f t="shared" si="5"/>
        <v>0.91185410334346506</v>
      </c>
      <c r="L33" s="1">
        <f t="shared" si="6"/>
        <v>-0.70000000000000018</v>
      </c>
      <c r="M33" s="1">
        <f t="shared" si="7"/>
        <v>0.91387819929318592</v>
      </c>
      <c r="N33" s="1">
        <f t="shared" si="8"/>
        <v>-0.765966406181257</v>
      </c>
      <c r="O33" t="s">
        <v>75</v>
      </c>
    </row>
    <row r="34" spans="1:15" x14ac:dyDescent="0.35">
      <c r="A34" s="12">
        <v>24</v>
      </c>
      <c r="B34" s="11" t="s">
        <v>71</v>
      </c>
      <c r="C34" s="10">
        <v>7.5</v>
      </c>
      <c r="D34" s="9" t="s">
        <v>122</v>
      </c>
      <c r="E34" s="8" t="str">
        <f t="shared" si="0"/>
        <v>Not Significantly Different</v>
      </c>
      <c r="G34">
        <f t="shared" si="1"/>
        <v>7.5</v>
      </c>
      <c r="H34">
        <f t="shared" si="2"/>
        <v>6</v>
      </c>
      <c r="I34" t="str">
        <f t="shared" si="3"/>
        <v>+/-</v>
      </c>
      <c r="J34" t="str">
        <f t="shared" si="4"/>
        <v>1.0</v>
      </c>
      <c r="K34" s="1">
        <f t="shared" si="5"/>
        <v>0.60790273556231</v>
      </c>
      <c r="L34" s="1">
        <f t="shared" si="6"/>
        <v>-0.40000000000000036</v>
      </c>
      <c r="M34" s="1">
        <f t="shared" si="7"/>
        <v>0.61093468821403585</v>
      </c>
      <c r="N34" s="1">
        <f t="shared" si="8"/>
        <v>-0.65473447115817351</v>
      </c>
      <c r="O34" t="s">
        <v>74</v>
      </c>
    </row>
    <row r="35" spans="1:15" x14ac:dyDescent="0.35">
      <c r="A35" s="12">
        <v>24</v>
      </c>
      <c r="B35" s="11" t="s">
        <v>50</v>
      </c>
      <c r="C35" s="10">
        <v>7.5</v>
      </c>
      <c r="D35" s="9" t="s">
        <v>137</v>
      </c>
      <c r="E35" s="8" t="str">
        <f t="shared" si="0"/>
        <v>Not Significantly Different</v>
      </c>
      <c r="G35">
        <f t="shared" si="1"/>
        <v>7.5</v>
      </c>
      <c r="H35">
        <f t="shared" si="2"/>
        <v>6</v>
      </c>
      <c r="I35" t="str">
        <f t="shared" si="3"/>
        <v>+/-</v>
      </c>
      <c r="J35" t="str">
        <f t="shared" si="4"/>
        <v>1.2</v>
      </c>
      <c r="K35" s="1">
        <f t="shared" si="5"/>
        <v>0.72948328267477203</v>
      </c>
      <c r="L35" s="1">
        <f t="shared" si="6"/>
        <v>-0.40000000000000036</v>
      </c>
      <c r="M35" s="1">
        <f t="shared" si="7"/>
        <v>0.73201182849801194</v>
      </c>
      <c r="N35" s="1">
        <f t="shared" si="8"/>
        <v>-0.54643925743760946</v>
      </c>
      <c r="O35" t="s">
        <v>51</v>
      </c>
    </row>
    <row r="36" spans="1:15" x14ac:dyDescent="0.35">
      <c r="A36" s="12">
        <v>26</v>
      </c>
      <c r="B36" s="11" t="s">
        <v>39</v>
      </c>
      <c r="C36" s="10">
        <v>7.4</v>
      </c>
      <c r="D36" s="9" t="s">
        <v>30</v>
      </c>
      <c r="E36" s="8" t="str">
        <f t="shared" si="0"/>
        <v>Not Significantly Different</v>
      </c>
      <c r="G36">
        <f t="shared" si="1"/>
        <v>7.4</v>
      </c>
      <c r="H36">
        <f t="shared" si="2"/>
        <v>6</v>
      </c>
      <c r="I36" t="str">
        <f t="shared" si="3"/>
        <v>+/-</v>
      </c>
      <c r="J36" t="str">
        <f t="shared" si="4"/>
        <v>0.5</v>
      </c>
      <c r="K36" s="1">
        <f t="shared" si="5"/>
        <v>0.303951367781155</v>
      </c>
      <c r="L36" s="1">
        <f t="shared" si="6"/>
        <v>-0.30000000000000071</v>
      </c>
      <c r="M36" s="1">
        <f t="shared" si="7"/>
        <v>0.30997079109986531</v>
      </c>
      <c r="N36" s="1">
        <f t="shared" si="8"/>
        <v>-0.96783312690694057</v>
      </c>
      <c r="O36" t="s">
        <v>71</v>
      </c>
    </row>
    <row r="37" spans="1:15" x14ac:dyDescent="0.35">
      <c r="A37" s="12">
        <v>27</v>
      </c>
      <c r="B37" s="11" t="s">
        <v>57</v>
      </c>
      <c r="C37" s="10">
        <v>7.3</v>
      </c>
      <c r="D37" s="9" t="s">
        <v>122</v>
      </c>
      <c r="E37" s="8" t="str">
        <f t="shared" si="0"/>
        <v>Not Significantly Different</v>
      </c>
      <c r="G37">
        <f t="shared" si="1"/>
        <v>7.3</v>
      </c>
      <c r="H37">
        <f t="shared" si="2"/>
        <v>6</v>
      </c>
      <c r="I37" t="str">
        <f t="shared" si="3"/>
        <v>+/-</v>
      </c>
      <c r="J37" t="str">
        <f t="shared" si="4"/>
        <v>1.0</v>
      </c>
      <c r="K37" s="1">
        <f t="shared" si="5"/>
        <v>0.60790273556231</v>
      </c>
      <c r="L37" s="1">
        <f t="shared" si="6"/>
        <v>-0.20000000000000018</v>
      </c>
      <c r="M37" s="1">
        <f t="shared" si="7"/>
        <v>0.61093468821403585</v>
      </c>
      <c r="N37" s="1">
        <f t="shared" si="8"/>
        <v>-0.32736723557908676</v>
      </c>
      <c r="O37" t="s">
        <v>69</v>
      </c>
    </row>
    <row r="38" spans="1:15" x14ac:dyDescent="0.35">
      <c r="A38" s="12">
        <v>27</v>
      </c>
      <c r="B38" s="11" t="s">
        <v>53</v>
      </c>
      <c r="C38" s="10">
        <v>7.3</v>
      </c>
      <c r="D38" s="9" t="s">
        <v>109</v>
      </c>
      <c r="E38" s="8" t="str">
        <f t="shared" si="0"/>
        <v>Not Significantly Different</v>
      </c>
      <c r="G38">
        <f t="shared" si="1"/>
        <v>7.3</v>
      </c>
      <c r="H38">
        <f t="shared" si="2"/>
        <v>6</v>
      </c>
      <c r="I38" t="str">
        <f t="shared" si="3"/>
        <v>+/-</v>
      </c>
      <c r="J38" t="str">
        <f t="shared" si="4"/>
        <v>0.6</v>
      </c>
      <c r="K38" s="1">
        <f t="shared" si="5"/>
        <v>0.36474164133738601</v>
      </c>
      <c r="L38" s="1">
        <f t="shared" si="6"/>
        <v>-0.20000000000000018</v>
      </c>
      <c r="M38" s="1">
        <f t="shared" si="7"/>
        <v>0.36977279819442066</v>
      </c>
      <c r="N38" s="1">
        <f t="shared" si="8"/>
        <v>-0.54087266823462599</v>
      </c>
      <c r="O38" t="s">
        <v>68</v>
      </c>
    </row>
    <row r="39" spans="1:15" x14ac:dyDescent="0.35">
      <c r="A39" s="12">
        <v>27</v>
      </c>
      <c r="B39" s="11" t="s">
        <v>56</v>
      </c>
      <c r="C39" s="10">
        <v>7.3</v>
      </c>
      <c r="D39" s="9" t="s">
        <v>134</v>
      </c>
      <c r="E39" s="8" t="str">
        <f t="shared" si="0"/>
        <v>Not Significantly Different</v>
      </c>
      <c r="G39">
        <f t="shared" si="1"/>
        <v>7.3</v>
      </c>
      <c r="H39">
        <f t="shared" si="2"/>
        <v>6</v>
      </c>
      <c r="I39" t="str">
        <f t="shared" si="3"/>
        <v>+/-</v>
      </c>
      <c r="J39" t="str">
        <f t="shared" si="4"/>
        <v>1.3</v>
      </c>
      <c r="K39" s="1">
        <f t="shared" si="5"/>
        <v>0.79027355623100304</v>
      </c>
      <c r="L39" s="1">
        <f t="shared" si="6"/>
        <v>-0.20000000000000018</v>
      </c>
      <c r="M39" s="1">
        <f t="shared" si="7"/>
        <v>0.79260819516141623</v>
      </c>
      <c r="N39" s="1">
        <f t="shared" si="8"/>
        <v>-0.25233148133078509</v>
      </c>
      <c r="O39" t="s">
        <v>44</v>
      </c>
    </row>
    <row r="40" spans="1:15" x14ac:dyDescent="0.35">
      <c r="A40" s="12">
        <v>30</v>
      </c>
      <c r="B40" s="11" t="s">
        <v>28</v>
      </c>
      <c r="C40" s="10">
        <v>7.1</v>
      </c>
      <c r="D40" s="9" t="s">
        <v>155</v>
      </c>
      <c r="E40" s="8" t="str">
        <f t="shared" si="0"/>
        <v>Not Significantly Different</v>
      </c>
      <c r="G40">
        <f t="shared" si="1"/>
        <v>7.1</v>
      </c>
      <c r="H40">
        <f t="shared" si="2"/>
        <v>6</v>
      </c>
      <c r="I40" t="str">
        <f t="shared" si="3"/>
        <v>+/-</v>
      </c>
      <c r="J40" t="str">
        <f t="shared" si="4"/>
        <v>1.8</v>
      </c>
      <c r="K40" s="1">
        <f t="shared" si="5"/>
        <v>1.094224924012158</v>
      </c>
      <c r="L40" s="1">
        <f t="shared" si="6"/>
        <v>0</v>
      </c>
      <c r="M40" s="1">
        <f t="shared" si="7"/>
        <v>1.0959122417823675</v>
      </c>
      <c r="N40" s="1">
        <f t="shared" si="8"/>
        <v>0</v>
      </c>
      <c r="O40" t="s">
        <v>66</v>
      </c>
    </row>
    <row r="41" spans="1:15" x14ac:dyDescent="0.35">
      <c r="A41" s="12">
        <v>30</v>
      </c>
      <c r="B41" s="11" t="s">
        <v>68</v>
      </c>
      <c r="C41" s="10">
        <v>7.1</v>
      </c>
      <c r="D41" s="9" t="s">
        <v>139</v>
      </c>
      <c r="E41" s="8" t="str">
        <f t="shared" si="0"/>
        <v>Not Significantly Different</v>
      </c>
      <c r="G41">
        <f t="shared" si="1"/>
        <v>7.1</v>
      </c>
      <c r="H41">
        <f t="shared" si="2"/>
        <v>6</v>
      </c>
      <c r="I41" t="str">
        <f t="shared" si="3"/>
        <v>+/-</v>
      </c>
      <c r="J41" t="str">
        <f t="shared" si="4"/>
        <v>1.5</v>
      </c>
      <c r="K41" s="1">
        <f t="shared" si="5"/>
        <v>0.91185410334346506</v>
      </c>
      <c r="L41" s="1">
        <f t="shared" si="6"/>
        <v>0</v>
      </c>
      <c r="M41" s="1">
        <f t="shared" si="7"/>
        <v>0.91387819929318592</v>
      </c>
      <c r="N41" s="1">
        <f t="shared" si="8"/>
        <v>0</v>
      </c>
      <c r="O41" t="s">
        <v>47</v>
      </c>
    </row>
    <row r="42" spans="1:15" x14ac:dyDescent="0.35">
      <c r="A42" s="12">
        <v>32</v>
      </c>
      <c r="B42" s="11" t="s">
        <v>35</v>
      </c>
      <c r="C42" s="10">
        <v>7</v>
      </c>
      <c r="D42" s="9" t="s">
        <v>118</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7</v>
      </c>
      <c r="H42">
        <f t="shared" ref="H42:H62" si="11">LEN(TRIM(D42))</f>
        <v>6</v>
      </c>
      <c r="I42" t="str">
        <f t="shared" ref="I42:I73" si="12">IF(H42&gt;=3,MID(TRIM(D42),1,3),"NO")</f>
        <v>+/-</v>
      </c>
      <c r="J42" t="str">
        <f t="shared" ref="J42:J73" si="13">IF(TRIM(I42)="+/-",MID(TRIM(D42),4,H42-3),D42)</f>
        <v>0.9</v>
      </c>
      <c r="K42" s="1">
        <f t="shared" ref="K42:K73" si="14">IF(TRIM(J42)="*****",0,IF(ISERROR(VALUE(J42)),"NA",VALUE(J42/$I$4)))</f>
        <v>0.54711246200607899</v>
      </c>
      <c r="L42" s="1">
        <f t="shared" ref="L42:L62" si="15">IF(AND(ISNUMBER(G42),ISNUMBER($I$6)),$I$6-G42,"N/A")</f>
        <v>9.9999999999999645E-2</v>
      </c>
      <c r="M42" s="1">
        <f t="shared" ref="M42:M62" si="16">IF(AND(ISNUMBER(K42),ISNUMBER($I$7)),SQRT(K42^2+($I$7)^2),"N/A")</f>
        <v>0.55047933970440222</v>
      </c>
      <c r="N42" s="1">
        <f t="shared" ref="N42:N73" si="17">IF(AND(ISNUMBER(L42),ISNUMBER(M42),M42&lt;&gt;0),L42/M42,"NA")</f>
        <v>0.18165986039312193</v>
      </c>
      <c r="O42" t="s">
        <v>36</v>
      </c>
    </row>
    <row r="43" spans="1:15" x14ac:dyDescent="0.35">
      <c r="A43" s="12">
        <v>33</v>
      </c>
      <c r="B43" s="11" t="s">
        <v>79</v>
      </c>
      <c r="C43" s="10">
        <v>6.9</v>
      </c>
      <c r="D43" s="9" t="s">
        <v>122</v>
      </c>
      <c r="E43" s="8" t="str">
        <f t="shared" si="9"/>
        <v>Not Significantly Different</v>
      </c>
      <c r="G43">
        <f t="shared" si="10"/>
        <v>6.9</v>
      </c>
      <c r="H43">
        <f t="shared" si="11"/>
        <v>6</v>
      </c>
      <c r="I43" t="str">
        <f t="shared" si="12"/>
        <v>+/-</v>
      </c>
      <c r="J43" t="str">
        <f t="shared" si="13"/>
        <v>1.0</v>
      </c>
      <c r="K43" s="1">
        <f t="shared" si="14"/>
        <v>0.60790273556231</v>
      </c>
      <c r="L43" s="1">
        <f t="shared" si="15"/>
        <v>0.19999999999999929</v>
      </c>
      <c r="M43" s="1">
        <f t="shared" si="16"/>
        <v>0.61093468821403585</v>
      </c>
      <c r="N43" s="1">
        <f t="shared" si="17"/>
        <v>0.32736723557908526</v>
      </c>
      <c r="O43" t="s">
        <v>49</v>
      </c>
    </row>
    <row r="44" spans="1:15" x14ac:dyDescent="0.35">
      <c r="A44" s="12">
        <v>34</v>
      </c>
      <c r="B44" s="11" t="s">
        <v>69</v>
      </c>
      <c r="C44" s="10">
        <v>6.7</v>
      </c>
      <c r="D44" s="9" t="s">
        <v>170</v>
      </c>
      <c r="E44" s="8" t="str">
        <f t="shared" si="9"/>
        <v>Not Significantly Different</v>
      </c>
      <c r="G44">
        <f t="shared" si="10"/>
        <v>6.7</v>
      </c>
      <c r="H44">
        <f t="shared" si="11"/>
        <v>6</v>
      </c>
      <c r="I44" t="str">
        <f t="shared" si="12"/>
        <v>+/-</v>
      </c>
      <c r="J44" t="str">
        <f t="shared" si="13"/>
        <v>2.2</v>
      </c>
      <c r="K44" s="1">
        <f t="shared" si="14"/>
        <v>1.3373860182370823</v>
      </c>
      <c r="L44" s="1">
        <f t="shared" si="15"/>
        <v>0.39999999999999947</v>
      </c>
      <c r="M44" s="1">
        <f t="shared" si="16"/>
        <v>1.3387669024647564</v>
      </c>
      <c r="N44" s="1">
        <f t="shared" si="17"/>
        <v>0.29878240884471646</v>
      </c>
      <c r="O44" t="s">
        <v>63</v>
      </c>
    </row>
    <row r="45" spans="1:15" x14ac:dyDescent="0.35">
      <c r="A45" s="12">
        <v>34</v>
      </c>
      <c r="B45" s="11" t="s">
        <v>60</v>
      </c>
      <c r="C45" s="10">
        <v>6.7</v>
      </c>
      <c r="D45" s="9" t="s">
        <v>25</v>
      </c>
      <c r="E45" s="8" t="str">
        <f t="shared" si="9"/>
        <v>Not Significantly Different</v>
      </c>
      <c r="G45">
        <f t="shared" si="10"/>
        <v>6.7</v>
      </c>
      <c r="H45">
        <f t="shared" si="11"/>
        <v>6</v>
      </c>
      <c r="I45" t="str">
        <f t="shared" si="12"/>
        <v>+/-</v>
      </c>
      <c r="J45" t="str">
        <f t="shared" si="13"/>
        <v>0.7</v>
      </c>
      <c r="K45" s="1">
        <f t="shared" si="14"/>
        <v>0.42553191489361697</v>
      </c>
      <c r="L45" s="1">
        <f t="shared" si="15"/>
        <v>0.39999999999999947</v>
      </c>
      <c r="M45" s="1">
        <f t="shared" si="16"/>
        <v>0.42985214661796195</v>
      </c>
      <c r="N45" s="1">
        <f t="shared" si="17"/>
        <v>0.93055252404149547</v>
      </c>
      <c r="O45" t="s">
        <v>62</v>
      </c>
    </row>
    <row r="46" spans="1:15" x14ac:dyDescent="0.35">
      <c r="A46" s="12">
        <v>34</v>
      </c>
      <c r="B46" s="11" t="s">
        <v>52</v>
      </c>
      <c r="C46" s="10">
        <v>6.7</v>
      </c>
      <c r="D46" s="9" t="s">
        <v>141</v>
      </c>
      <c r="E46" s="8" t="str">
        <f t="shared" si="9"/>
        <v>Not Significantly Different</v>
      </c>
      <c r="G46">
        <f t="shared" si="10"/>
        <v>6.7</v>
      </c>
      <c r="H46">
        <f t="shared" si="11"/>
        <v>6</v>
      </c>
      <c r="I46" t="str">
        <f t="shared" si="12"/>
        <v>+/-</v>
      </c>
      <c r="J46" t="str">
        <f t="shared" si="13"/>
        <v>2.3</v>
      </c>
      <c r="K46" s="1">
        <f t="shared" si="14"/>
        <v>1.3981762917933129</v>
      </c>
      <c r="L46" s="1">
        <f t="shared" si="15"/>
        <v>0.39999999999999947</v>
      </c>
      <c r="M46" s="1">
        <f t="shared" si="16"/>
        <v>1.3994971955284299</v>
      </c>
      <c r="N46" s="1">
        <f t="shared" si="17"/>
        <v>0.2858169357380993</v>
      </c>
      <c r="O46" t="s">
        <v>60</v>
      </c>
    </row>
    <row r="47" spans="1:15" x14ac:dyDescent="0.35">
      <c r="A47" s="12">
        <v>37</v>
      </c>
      <c r="B47" s="11" t="s">
        <v>65</v>
      </c>
      <c r="C47" s="10">
        <v>6.4</v>
      </c>
      <c r="D47" s="9" t="s">
        <v>134</v>
      </c>
      <c r="E47" s="8" t="str">
        <f t="shared" si="9"/>
        <v>Not Significantly Different</v>
      </c>
      <c r="G47">
        <f t="shared" si="10"/>
        <v>6.4</v>
      </c>
      <c r="H47">
        <f t="shared" si="11"/>
        <v>6</v>
      </c>
      <c r="I47" t="str">
        <f t="shared" si="12"/>
        <v>+/-</v>
      </c>
      <c r="J47" t="str">
        <f t="shared" si="13"/>
        <v>1.3</v>
      </c>
      <c r="K47" s="1">
        <f t="shared" si="14"/>
        <v>0.79027355623100304</v>
      </c>
      <c r="L47" s="1">
        <f t="shared" si="15"/>
        <v>0.69999999999999929</v>
      </c>
      <c r="M47" s="1">
        <f t="shared" si="16"/>
        <v>0.79260819516141623</v>
      </c>
      <c r="N47" s="1">
        <f t="shared" si="17"/>
        <v>0.88316018465774615</v>
      </c>
      <c r="O47" t="s">
        <v>58</v>
      </c>
    </row>
    <row r="48" spans="1:15" x14ac:dyDescent="0.35">
      <c r="A48" s="12">
        <v>37</v>
      </c>
      <c r="B48" s="11" t="s">
        <v>76</v>
      </c>
      <c r="C48" s="10">
        <v>6.4</v>
      </c>
      <c r="D48" s="9" t="s">
        <v>135</v>
      </c>
      <c r="E48" s="8" t="str">
        <f t="shared" si="9"/>
        <v>Not Significantly Different</v>
      </c>
      <c r="G48">
        <f t="shared" si="10"/>
        <v>6.4</v>
      </c>
      <c r="H48">
        <f t="shared" si="11"/>
        <v>6</v>
      </c>
      <c r="I48" t="str">
        <f t="shared" si="12"/>
        <v>+/-</v>
      </c>
      <c r="J48" t="str">
        <f t="shared" si="13"/>
        <v>1.6</v>
      </c>
      <c r="K48" s="1">
        <f t="shared" si="14"/>
        <v>0.97264437689969607</v>
      </c>
      <c r="L48" s="1">
        <f t="shared" si="15"/>
        <v>0.69999999999999929</v>
      </c>
      <c r="M48" s="1">
        <f t="shared" si="16"/>
        <v>0.97454222139096647</v>
      </c>
      <c r="N48" s="1">
        <f t="shared" si="17"/>
        <v>0.71828596507690312</v>
      </c>
      <c r="O48" t="s">
        <v>56</v>
      </c>
    </row>
    <row r="49" spans="1:15" x14ac:dyDescent="0.35">
      <c r="A49" s="12">
        <v>39</v>
      </c>
      <c r="B49" s="11" t="s">
        <v>66</v>
      </c>
      <c r="C49" s="10">
        <v>6.3</v>
      </c>
      <c r="D49" s="9" t="s">
        <v>155</v>
      </c>
      <c r="E49" s="8" t="str">
        <f t="shared" si="9"/>
        <v>Not Significantly Different</v>
      </c>
      <c r="G49">
        <f t="shared" si="10"/>
        <v>6.3</v>
      </c>
      <c r="H49">
        <f t="shared" si="11"/>
        <v>6</v>
      </c>
      <c r="I49" t="str">
        <f t="shared" si="12"/>
        <v>+/-</v>
      </c>
      <c r="J49" t="str">
        <f t="shared" si="13"/>
        <v>1.8</v>
      </c>
      <c r="K49" s="1">
        <f t="shared" si="14"/>
        <v>1.094224924012158</v>
      </c>
      <c r="L49" s="1">
        <f t="shared" si="15"/>
        <v>0.79999999999999982</v>
      </c>
      <c r="M49" s="1">
        <f t="shared" si="16"/>
        <v>1.0959122417823675</v>
      </c>
      <c r="N49" s="1">
        <f t="shared" si="17"/>
        <v>0.72998545823240146</v>
      </c>
      <c r="O49" t="s">
        <v>54</v>
      </c>
    </row>
    <row r="50" spans="1:15" x14ac:dyDescent="0.35">
      <c r="A50" s="12">
        <v>40</v>
      </c>
      <c r="B50" s="11" t="s">
        <v>75</v>
      </c>
      <c r="C50" s="10">
        <v>6.2</v>
      </c>
      <c r="D50" s="9" t="s">
        <v>109</v>
      </c>
      <c r="E50" s="8" t="str">
        <f t="shared" si="9"/>
        <v>Significantly Different</v>
      </c>
      <c r="G50">
        <f t="shared" si="10"/>
        <v>6.2</v>
      </c>
      <c r="H50">
        <f t="shared" si="11"/>
        <v>6</v>
      </c>
      <c r="I50" t="str">
        <f t="shared" si="12"/>
        <v>+/-</v>
      </c>
      <c r="J50" t="str">
        <f t="shared" si="13"/>
        <v>0.6</v>
      </c>
      <c r="K50" s="1">
        <f t="shared" si="14"/>
        <v>0.36474164133738601</v>
      </c>
      <c r="L50" s="1">
        <f t="shared" si="15"/>
        <v>0.89999999999999947</v>
      </c>
      <c r="M50" s="1">
        <f t="shared" si="16"/>
        <v>0.36977279819442066</v>
      </c>
      <c r="N50" s="1">
        <f t="shared" si="17"/>
        <v>2.433927007055813</v>
      </c>
      <c r="O50" t="s">
        <v>52</v>
      </c>
    </row>
    <row r="51" spans="1:15" x14ac:dyDescent="0.35">
      <c r="A51" s="12">
        <v>41</v>
      </c>
      <c r="B51" s="11" t="s">
        <v>34</v>
      </c>
      <c r="C51" s="10">
        <v>5.9</v>
      </c>
      <c r="D51" s="9" t="s">
        <v>27</v>
      </c>
      <c r="E51" s="8" t="str">
        <f t="shared" si="9"/>
        <v>Significantly Different</v>
      </c>
      <c r="G51">
        <f t="shared" si="10"/>
        <v>5.9</v>
      </c>
      <c r="H51">
        <f t="shared" si="11"/>
        <v>6</v>
      </c>
      <c r="I51" t="str">
        <f t="shared" si="12"/>
        <v>+/-</v>
      </c>
      <c r="J51" t="str">
        <f t="shared" si="13"/>
        <v>0.3</v>
      </c>
      <c r="K51" s="1">
        <f t="shared" si="14"/>
        <v>0.18237082066869301</v>
      </c>
      <c r="L51" s="1">
        <f t="shared" si="15"/>
        <v>1.1999999999999993</v>
      </c>
      <c r="M51" s="1">
        <f t="shared" si="16"/>
        <v>0.19223572402239389</v>
      </c>
      <c r="N51" s="1">
        <f t="shared" si="17"/>
        <v>6.242336101172377</v>
      </c>
      <c r="O51" t="s">
        <v>50</v>
      </c>
    </row>
    <row r="52" spans="1:15" x14ac:dyDescent="0.35">
      <c r="A52" s="12">
        <v>41</v>
      </c>
      <c r="B52" s="11" t="s">
        <v>70</v>
      </c>
      <c r="C52" s="10">
        <v>5.9</v>
      </c>
      <c r="D52" s="9" t="s">
        <v>121</v>
      </c>
      <c r="E52" s="8" t="str">
        <f t="shared" si="9"/>
        <v>Significantly Different</v>
      </c>
      <c r="G52">
        <f t="shared" si="10"/>
        <v>5.9</v>
      </c>
      <c r="H52">
        <f t="shared" si="11"/>
        <v>6</v>
      </c>
      <c r="I52" t="str">
        <f t="shared" si="12"/>
        <v>+/-</v>
      </c>
      <c r="J52" t="str">
        <f t="shared" si="13"/>
        <v>0.8</v>
      </c>
      <c r="K52" s="1">
        <f t="shared" si="14"/>
        <v>0.48632218844984804</v>
      </c>
      <c r="L52" s="1">
        <f t="shared" si="15"/>
        <v>1.1999999999999993</v>
      </c>
      <c r="M52" s="1">
        <f t="shared" si="16"/>
        <v>0.49010685399991183</v>
      </c>
      <c r="N52" s="1">
        <f t="shared" si="17"/>
        <v>2.4484456607909735</v>
      </c>
      <c r="O52" t="s">
        <v>48</v>
      </c>
    </row>
    <row r="53" spans="1:15" x14ac:dyDescent="0.35">
      <c r="A53" s="12">
        <v>41</v>
      </c>
      <c r="B53" s="11" t="s">
        <v>54</v>
      </c>
      <c r="C53" s="10">
        <v>5.9</v>
      </c>
      <c r="D53" s="9" t="s">
        <v>109</v>
      </c>
      <c r="E53" s="8" t="str">
        <f t="shared" si="9"/>
        <v>Significantly Different</v>
      </c>
      <c r="G53">
        <f t="shared" si="10"/>
        <v>5.9</v>
      </c>
      <c r="H53">
        <f t="shared" si="11"/>
        <v>6</v>
      </c>
      <c r="I53" t="str">
        <f t="shared" si="12"/>
        <v>+/-</v>
      </c>
      <c r="J53" t="str">
        <f t="shared" si="13"/>
        <v>0.6</v>
      </c>
      <c r="K53" s="1">
        <f t="shared" si="14"/>
        <v>0.36474164133738601</v>
      </c>
      <c r="L53" s="1">
        <f t="shared" si="15"/>
        <v>1.1999999999999993</v>
      </c>
      <c r="M53" s="1">
        <f t="shared" si="16"/>
        <v>0.36977279819442066</v>
      </c>
      <c r="N53" s="1">
        <f t="shared" si="17"/>
        <v>3.2452360094077508</v>
      </c>
      <c r="O53" t="s">
        <v>46</v>
      </c>
    </row>
    <row r="54" spans="1:15" x14ac:dyDescent="0.35">
      <c r="A54" s="12">
        <v>41</v>
      </c>
      <c r="B54" s="11" t="s">
        <v>29</v>
      </c>
      <c r="C54" s="10">
        <v>5.9</v>
      </c>
      <c r="D54" s="9" t="s">
        <v>25</v>
      </c>
      <c r="E54" s="8" t="str">
        <f t="shared" si="9"/>
        <v>Significantly Different</v>
      </c>
      <c r="G54">
        <f t="shared" si="10"/>
        <v>5.9</v>
      </c>
      <c r="H54">
        <f t="shared" si="11"/>
        <v>6</v>
      </c>
      <c r="I54" t="str">
        <f t="shared" si="12"/>
        <v>+/-</v>
      </c>
      <c r="J54" t="str">
        <f t="shared" si="13"/>
        <v>0.7</v>
      </c>
      <c r="K54" s="1">
        <f t="shared" si="14"/>
        <v>0.42553191489361697</v>
      </c>
      <c r="L54" s="1">
        <f t="shared" si="15"/>
        <v>1.1999999999999993</v>
      </c>
      <c r="M54" s="1">
        <f t="shared" si="16"/>
        <v>0.42985214661796195</v>
      </c>
      <c r="N54" s="1">
        <f t="shared" si="17"/>
        <v>2.7916575721244885</v>
      </c>
      <c r="O54" t="s">
        <v>39</v>
      </c>
    </row>
    <row r="55" spans="1:15" x14ac:dyDescent="0.35">
      <c r="A55" s="12">
        <v>45</v>
      </c>
      <c r="B55" s="11" t="s">
        <v>64</v>
      </c>
      <c r="C55" s="10">
        <v>5.7</v>
      </c>
      <c r="D55" s="9" t="s">
        <v>109</v>
      </c>
      <c r="E55" s="8" t="str">
        <f t="shared" si="9"/>
        <v>Significantly Different</v>
      </c>
      <c r="G55">
        <f t="shared" si="10"/>
        <v>5.7</v>
      </c>
      <c r="H55">
        <f t="shared" si="11"/>
        <v>6</v>
      </c>
      <c r="I55" t="str">
        <f t="shared" si="12"/>
        <v>+/-</v>
      </c>
      <c r="J55" t="str">
        <f t="shared" si="13"/>
        <v>0.6</v>
      </c>
      <c r="K55" s="1">
        <f t="shared" si="14"/>
        <v>0.36474164133738601</v>
      </c>
      <c r="L55" s="1">
        <f t="shared" si="15"/>
        <v>1.3999999999999995</v>
      </c>
      <c r="M55" s="1">
        <f t="shared" si="16"/>
        <v>0.36977279819442066</v>
      </c>
      <c r="N55" s="1">
        <f t="shared" si="17"/>
        <v>3.7861086776423769</v>
      </c>
      <c r="O55" t="s">
        <v>42</v>
      </c>
    </row>
    <row r="56" spans="1:15" x14ac:dyDescent="0.35">
      <c r="A56" s="12">
        <v>45</v>
      </c>
      <c r="B56" s="11" t="s">
        <v>74</v>
      </c>
      <c r="C56" s="10">
        <v>5.7</v>
      </c>
      <c r="D56" s="9" t="s">
        <v>25</v>
      </c>
      <c r="E56" s="8" t="str">
        <f t="shared" si="9"/>
        <v>Significantly Different</v>
      </c>
      <c r="G56">
        <f t="shared" si="10"/>
        <v>5.7</v>
      </c>
      <c r="H56">
        <f t="shared" si="11"/>
        <v>6</v>
      </c>
      <c r="I56" t="str">
        <f t="shared" si="12"/>
        <v>+/-</v>
      </c>
      <c r="J56" t="str">
        <f t="shared" si="13"/>
        <v>0.7</v>
      </c>
      <c r="K56" s="1">
        <f t="shared" si="14"/>
        <v>0.42553191489361697</v>
      </c>
      <c r="L56" s="1">
        <f t="shared" si="15"/>
        <v>1.3999999999999995</v>
      </c>
      <c r="M56" s="1">
        <f t="shared" si="16"/>
        <v>0.42985214661796195</v>
      </c>
      <c r="N56" s="1">
        <f t="shared" si="17"/>
        <v>3.2569338341452374</v>
      </c>
      <c r="O56" t="s">
        <v>40</v>
      </c>
    </row>
    <row r="57" spans="1:15" x14ac:dyDescent="0.35">
      <c r="A57" s="12">
        <v>45</v>
      </c>
      <c r="B57" s="11" t="s">
        <v>49</v>
      </c>
      <c r="C57" s="10">
        <v>5.7</v>
      </c>
      <c r="D57" s="9" t="s">
        <v>43</v>
      </c>
      <c r="E57" s="8" t="str">
        <f t="shared" si="9"/>
        <v>Significantly Different</v>
      </c>
      <c r="G57">
        <f t="shared" si="10"/>
        <v>5.7</v>
      </c>
      <c r="H57">
        <f t="shared" si="11"/>
        <v>6</v>
      </c>
      <c r="I57" t="str">
        <f t="shared" si="12"/>
        <v>+/-</v>
      </c>
      <c r="J57" t="str">
        <f t="shared" si="13"/>
        <v>0.4</v>
      </c>
      <c r="K57" s="1">
        <f t="shared" si="14"/>
        <v>0.24316109422492402</v>
      </c>
      <c r="L57" s="1">
        <f t="shared" si="15"/>
        <v>1.3999999999999995</v>
      </c>
      <c r="M57" s="1">
        <f t="shared" si="16"/>
        <v>0.25064471888253259</v>
      </c>
      <c r="N57" s="1">
        <f t="shared" si="17"/>
        <v>5.5855954445867457</v>
      </c>
      <c r="O57" t="s">
        <v>37</v>
      </c>
    </row>
    <row r="58" spans="1:15" x14ac:dyDescent="0.35">
      <c r="A58" s="12">
        <v>48</v>
      </c>
      <c r="B58" s="11" t="s">
        <v>59</v>
      </c>
      <c r="C58" s="10">
        <v>5.5</v>
      </c>
      <c r="D58" s="9" t="s">
        <v>136</v>
      </c>
      <c r="E58" s="8" t="str">
        <f t="shared" si="9"/>
        <v>Not Significantly Different</v>
      </c>
      <c r="G58">
        <f t="shared" si="10"/>
        <v>5.5</v>
      </c>
      <c r="H58">
        <f t="shared" si="11"/>
        <v>6</v>
      </c>
      <c r="I58" t="str">
        <f t="shared" si="12"/>
        <v>+/-</v>
      </c>
      <c r="J58" t="str">
        <f t="shared" si="13"/>
        <v>1.9</v>
      </c>
      <c r="K58" s="1">
        <f t="shared" si="14"/>
        <v>1.1550151975683889</v>
      </c>
      <c r="L58" s="1">
        <f t="shared" si="15"/>
        <v>1.5999999999999996</v>
      </c>
      <c r="M58" s="1">
        <f t="shared" si="16"/>
        <v>1.1566138352851334</v>
      </c>
      <c r="N58" s="1">
        <f t="shared" si="17"/>
        <v>1.3833484877911397</v>
      </c>
      <c r="O58" t="s">
        <v>35</v>
      </c>
    </row>
    <row r="59" spans="1:15" x14ac:dyDescent="0.35">
      <c r="A59" s="12">
        <v>49</v>
      </c>
      <c r="B59" s="11" t="s">
        <v>47</v>
      </c>
      <c r="C59" s="10">
        <v>5.2</v>
      </c>
      <c r="D59" s="9" t="s">
        <v>109</v>
      </c>
      <c r="E59" s="8" t="str">
        <f t="shared" si="9"/>
        <v>Significantly Different</v>
      </c>
      <c r="G59">
        <f t="shared" si="10"/>
        <v>5.2</v>
      </c>
      <c r="H59">
        <f t="shared" si="11"/>
        <v>6</v>
      </c>
      <c r="I59" t="str">
        <f t="shared" si="12"/>
        <v>+/-</v>
      </c>
      <c r="J59" t="str">
        <f t="shared" si="13"/>
        <v>0.6</v>
      </c>
      <c r="K59" s="1">
        <f t="shared" si="14"/>
        <v>0.36474164133738601</v>
      </c>
      <c r="L59" s="1">
        <f t="shared" si="15"/>
        <v>1.8999999999999995</v>
      </c>
      <c r="M59" s="1">
        <f t="shared" si="16"/>
        <v>0.36977279819442066</v>
      </c>
      <c r="N59" s="1">
        <f t="shared" si="17"/>
        <v>5.1382903482289404</v>
      </c>
      <c r="O59" t="s">
        <v>32</v>
      </c>
    </row>
    <row r="60" spans="1:15" x14ac:dyDescent="0.35">
      <c r="A60" s="12">
        <v>50</v>
      </c>
      <c r="B60" s="11" t="s">
        <v>40</v>
      </c>
      <c r="C60" s="10">
        <v>4.5999999999999996</v>
      </c>
      <c r="D60" s="9" t="s">
        <v>154</v>
      </c>
      <c r="E60" s="8" t="str">
        <f t="shared" si="9"/>
        <v>Significantly Different</v>
      </c>
      <c r="G60">
        <f t="shared" si="10"/>
        <v>4.5999999999999996</v>
      </c>
      <c r="H60">
        <f t="shared" si="11"/>
        <v>6</v>
      </c>
      <c r="I60" t="str">
        <f t="shared" si="12"/>
        <v>+/-</v>
      </c>
      <c r="J60" t="str">
        <f t="shared" si="13"/>
        <v>2.1</v>
      </c>
      <c r="K60" s="1">
        <f t="shared" si="14"/>
        <v>1.2765957446808511</v>
      </c>
      <c r="L60" s="1">
        <f t="shared" si="15"/>
        <v>2.5</v>
      </c>
      <c r="M60" s="1">
        <f t="shared" si="16"/>
        <v>1.2780423125610114</v>
      </c>
      <c r="N60" s="1">
        <f t="shared" si="17"/>
        <v>1.956116769710357</v>
      </c>
      <c r="O60" t="s">
        <v>29</v>
      </c>
    </row>
    <row r="61" spans="1:15" x14ac:dyDescent="0.35">
      <c r="A61" s="12">
        <v>51</v>
      </c>
      <c r="B61" s="11" t="s">
        <v>31</v>
      </c>
      <c r="C61" s="10">
        <v>2.6</v>
      </c>
      <c r="D61" s="9" t="s">
        <v>135</v>
      </c>
      <c r="E61" s="8" t="str">
        <f t="shared" si="9"/>
        <v>Significantly Different</v>
      </c>
      <c r="G61">
        <f t="shared" si="10"/>
        <v>2.6</v>
      </c>
      <c r="H61">
        <f t="shared" si="11"/>
        <v>6</v>
      </c>
      <c r="I61" t="str">
        <f t="shared" si="12"/>
        <v>+/-</v>
      </c>
      <c r="J61" t="str">
        <f t="shared" si="13"/>
        <v>1.6</v>
      </c>
      <c r="K61" s="1">
        <f t="shared" si="14"/>
        <v>0.97264437689969607</v>
      </c>
      <c r="L61" s="1">
        <f t="shared" si="15"/>
        <v>4.5</v>
      </c>
      <c r="M61" s="1">
        <f t="shared" si="16"/>
        <v>0.97454222139096647</v>
      </c>
      <c r="N61" s="1">
        <f t="shared" si="17"/>
        <v>4.6175526326372385</v>
      </c>
      <c r="O61" t="s">
        <v>26</v>
      </c>
    </row>
    <row r="62" spans="1:15" ht="15" thickBot="1" x14ac:dyDescent="0.4">
      <c r="A62" s="7"/>
      <c r="B62" s="6" t="s">
        <v>24</v>
      </c>
      <c r="C62" s="5">
        <v>5.0999999999999996</v>
      </c>
      <c r="D62" s="4" t="s">
        <v>118</v>
      </c>
      <c r="E62" s="3" t="str">
        <f t="shared" si="9"/>
        <v>Significantly Different</v>
      </c>
      <c r="G62">
        <f t="shared" si="10"/>
        <v>5.0999999999999996</v>
      </c>
      <c r="H62">
        <f t="shared" si="11"/>
        <v>6</v>
      </c>
      <c r="I62" t="str">
        <f t="shared" si="12"/>
        <v>+/-</v>
      </c>
      <c r="J62" t="str">
        <f t="shared" si="13"/>
        <v>0.9</v>
      </c>
      <c r="K62" s="1">
        <f t="shared" si="14"/>
        <v>0.54711246200607899</v>
      </c>
      <c r="L62" s="1">
        <f t="shared" si="15"/>
        <v>2</v>
      </c>
      <c r="M62" s="1">
        <f t="shared" si="16"/>
        <v>0.55047933970440222</v>
      </c>
      <c r="N62" s="1">
        <f t="shared" si="17"/>
        <v>3.6331972078624513</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ht="45" customHeight="1" x14ac:dyDescent="0.35">
      <c r="A72" s="41" t="s">
        <v>255</v>
      </c>
      <c r="B72" s="41"/>
      <c r="C72" s="41"/>
      <c r="D72" s="41"/>
      <c r="E72" s="41"/>
      <c r="F72" s="41"/>
      <c r="G72" s="41"/>
      <c r="H72" s="41"/>
      <c r="I72" s="41"/>
      <c r="J72" s="41"/>
      <c r="K72" s="41"/>
      <c r="L72" s="41"/>
      <c r="M72" s="41"/>
      <c r="N72" s="41"/>
      <c r="O72" s="41"/>
      <c r="P72" s="41"/>
      <c r="Q72" s="41"/>
      <c r="R72" s="41"/>
      <c r="S72" s="41"/>
      <c r="T72" s="41"/>
      <c r="U72" s="41"/>
      <c r="V72" s="41"/>
      <c r="W72" s="41"/>
      <c r="X72" s="41"/>
      <c r="Y72" s="41"/>
      <c r="Z72" s="41"/>
    </row>
    <row r="74" spans="1:26" x14ac:dyDescent="0.35">
      <c r="A74" t="s">
        <v>16</v>
      </c>
      <c r="B74" t="s">
        <v>14</v>
      </c>
    </row>
    <row r="75" spans="1:26" x14ac:dyDescent="0.35">
      <c r="A75" t="s">
        <v>15</v>
      </c>
      <c r="B75" t="s">
        <v>12</v>
      </c>
    </row>
    <row r="76" spans="1:26" x14ac:dyDescent="0.35">
      <c r="A76" t="s">
        <v>13</v>
      </c>
      <c r="B76" t="s">
        <v>10</v>
      </c>
    </row>
    <row r="77" spans="1:26" x14ac:dyDescent="0.35">
      <c r="A77" t="s">
        <v>11</v>
      </c>
      <c r="B77" t="s">
        <v>8</v>
      </c>
    </row>
    <row r="78" spans="1:26" x14ac:dyDescent="0.35">
      <c r="A78" t="s">
        <v>9</v>
      </c>
      <c r="B78" t="s">
        <v>6</v>
      </c>
    </row>
    <row r="79" spans="1:26" x14ac:dyDescent="0.35">
      <c r="A79" t="s">
        <v>7</v>
      </c>
      <c r="B79" t="s">
        <v>4</v>
      </c>
    </row>
    <row r="80" spans="1:26" x14ac:dyDescent="0.35">
      <c r="A80" t="s">
        <v>5</v>
      </c>
      <c r="B80" t="s">
        <v>2</v>
      </c>
    </row>
    <row r="81" spans="1:2" x14ac:dyDescent="0.35">
      <c r="A81" t="s">
        <v>3</v>
      </c>
      <c r="B81" t="s">
        <v>0</v>
      </c>
    </row>
    <row r="82" spans="1:2" x14ac:dyDescent="0.35">
      <c r="A82" t="s">
        <v>1</v>
      </c>
    </row>
  </sheetData>
  <mergeCells count="7">
    <mergeCell ref="A72:Z72"/>
    <mergeCell ref="A71:Z71"/>
    <mergeCell ref="A66:Z66"/>
    <mergeCell ref="A67:Z67"/>
    <mergeCell ref="A68:Z68"/>
    <mergeCell ref="A69:Z69"/>
    <mergeCell ref="A70:Z70"/>
  </mergeCells>
  <conditionalFormatting sqref="E10:E62">
    <cfRule type="cellIs" dxfId="259" priority="1" operator="equal">
      <formula>"OTHER ERROR"</formula>
    </cfRule>
    <cfRule type="cellIs" dxfId="258" priority="2" operator="equal">
      <formula>"Statistical Test not applicable"</formula>
    </cfRule>
    <cfRule type="cellIs" dxfId="257" priority="3" operator="equal">
      <formula>"Geography Selected"</formula>
    </cfRule>
  </conditionalFormatting>
  <conditionalFormatting sqref="E10:J62">
    <cfRule type="cellIs" dxfId="256" priority="4" operator="equal">
      <formula>"Not Significantly Different"</formula>
    </cfRule>
  </conditionalFormatting>
  <conditionalFormatting sqref="F10:J62">
    <cfRule type="cellIs" dxfId="25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5427CBD6-073A-48BF-AB9D-7E8A74ACDD49}">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2D17C69F-110C-4B6A-83B4-BDB181705DE3}"/>
    <hyperlink ref="A68" r:id="rId2" xr:uid="{697B2551-251C-4875-A72D-3E167F0A9A82}"/>
    <hyperlink ref="A66" r:id="rId3" xr:uid="{74DC46B1-FF40-4BB7-93D2-51B55A5099C4}"/>
    <hyperlink ref="A67" r:id="rId4" xr:uid="{DE1498F4-6A38-4516-8499-765B54FEA7FA}"/>
  </hyperlinks>
  <pageMargins left="0.7" right="0.7" top="0.75" bottom="0.75" header="0.3" footer="0.3"/>
  <pageSetup orientation="portrait" r:id="rId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C402B-07E1-48E1-9138-C75524F5D017}">
  <dimension ref="A1:Z82"/>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259</v>
      </c>
    </row>
    <row r="2" spans="1:16" x14ac:dyDescent="0.35">
      <c r="A2" s="26" t="s">
        <v>106</v>
      </c>
      <c r="B2" t="s">
        <v>258</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6.6</v>
      </c>
      <c r="C6" t="s">
        <v>100</v>
      </c>
      <c r="H6" s="14" t="s">
        <v>99</v>
      </c>
      <c r="I6">
        <f>VLOOKUP($B$4,$B$9:$K$62,6,FALSE)</f>
        <v>6.6</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6.6</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6.6</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72</v>
      </c>
      <c r="C11" s="10">
        <v>11.2</v>
      </c>
      <c r="D11" s="13" t="s">
        <v>135</v>
      </c>
      <c r="E11" s="8" t="str">
        <f t="shared" si="0"/>
        <v>Significantly Different</v>
      </c>
      <c r="G11">
        <f t="shared" si="1"/>
        <v>11.2</v>
      </c>
      <c r="H11">
        <f t="shared" si="2"/>
        <v>6</v>
      </c>
      <c r="I11" t="str">
        <f t="shared" si="3"/>
        <v>+/-</v>
      </c>
      <c r="J11" t="str">
        <f t="shared" si="4"/>
        <v>1.6</v>
      </c>
      <c r="K11" s="1">
        <f t="shared" si="5"/>
        <v>0.97264437689969607</v>
      </c>
      <c r="L11" s="1">
        <f t="shared" si="6"/>
        <v>-4.5999999999999996</v>
      </c>
      <c r="M11" s="1">
        <f t="shared" si="7"/>
        <v>0.97454222139096647</v>
      </c>
      <c r="N11" s="1">
        <f t="shared" si="8"/>
        <v>-4.7201649133625105</v>
      </c>
      <c r="O11" t="s">
        <v>67</v>
      </c>
    </row>
    <row r="12" spans="1:16" x14ac:dyDescent="0.35">
      <c r="A12" s="12">
        <v>2</v>
      </c>
      <c r="B12" s="11" t="s">
        <v>32</v>
      </c>
      <c r="C12" s="10">
        <v>11.1</v>
      </c>
      <c r="D12" s="9" t="s">
        <v>180</v>
      </c>
      <c r="E12" s="8" t="str">
        <f t="shared" si="0"/>
        <v>Significantly Different</v>
      </c>
      <c r="G12">
        <f t="shared" si="1"/>
        <v>11.1</v>
      </c>
      <c r="H12">
        <f t="shared" si="2"/>
        <v>6</v>
      </c>
      <c r="I12" t="str">
        <f t="shared" si="3"/>
        <v>+/-</v>
      </c>
      <c r="J12" t="str">
        <f t="shared" si="4"/>
        <v>2.7</v>
      </c>
      <c r="K12" s="1">
        <f t="shared" si="5"/>
        <v>1.6413373860182372</v>
      </c>
      <c r="L12" s="1">
        <f t="shared" si="6"/>
        <v>-4.5</v>
      </c>
      <c r="M12" s="1">
        <f t="shared" si="7"/>
        <v>1.6424627460311607</v>
      </c>
      <c r="N12" s="1">
        <f t="shared" si="8"/>
        <v>-2.7397881692438864</v>
      </c>
      <c r="O12" t="s">
        <v>59</v>
      </c>
    </row>
    <row r="13" spans="1:16" x14ac:dyDescent="0.35">
      <c r="A13" s="12">
        <v>3</v>
      </c>
      <c r="B13" s="11" t="s">
        <v>58</v>
      </c>
      <c r="C13" s="10">
        <v>9.1999999999999993</v>
      </c>
      <c r="D13" s="9" t="s">
        <v>122</v>
      </c>
      <c r="E13" s="8" t="str">
        <f t="shared" si="0"/>
        <v>Significantly Different</v>
      </c>
      <c r="G13">
        <f t="shared" si="1"/>
        <v>9.1999999999999993</v>
      </c>
      <c r="H13">
        <f t="shared" si="2"/>
        <v>6</v>
      </c>
      <c r="I13" t="str">
        <f t="shared" si="3"/>
        <v>+/-</v>
      </c>
      <c r="J13" t="str">
        <f t="shared" si="4"/>
        <v>1.0</v>
      </c>
      <c r="K13" s="1">
        <f t="shared" si="5"/>
        <v>0.60790273556231</v>
      </c>
      <c r="L13" s="1">
        <f t="shared" si="6"/>
        <v>-2.5999999999999996</v>
      </c>
      <c r="M13" s="1">
        <f t="shared" si="7"/>
        <v>0.61093468821403585</v>
      </c>
      <c r="N13" s="1">
        <f t="shared" si="8"/>
        <v>-4.2557740625281228</v>
      </c>
      <c r="O13" t="s">
        <v>57</v>
      </c>
    </row>
    <row r="14" spans="1:16" x14ac:dyDescent="0.35">
      <c r="A14" s="12">
        <v>4</v>
      </c>
      <c r="B14" s="11" t="s">
        <v>46</v>
      </c>
      <c r="C14" s="10">
        <v>8.6999999999999993</v>
      </c>
      <c r="D14" s="9" t="s">
        <v>134</v>
      </c>
      <c r="E14" s="8" t="str">
        <f t="shared" si="0"/>
        <v>Significantly Different</v>
      </c>
      <c r="G14">
        <f t="shared" si="1"/>
        <v>8.6999999999999993</v>
      </c>
      <c r="H14">
        <f t="shared" si="2"/>
        <v>6</v>
      </c>
      <c r="I14" t="str">
        <f t="shared" si="3"/>
        <v>+/-</v>
      </c>
      <c r="J14" t="str">
        <f t="shared" si="4"/>
        <v>1.3</v>
      </c>
      <c r="K14" s="1">
        <f t="shared" si="5"/>
        <v>0.79027355623100304</v>
      </c>
      <c r="L14" s="1">
        <f t="shared" si="6"/>
        <v>-2.0999999999999996</v>
      </c>
      <c r="M14" s="1">
        <f t="shared" si="7"/>
        <v>0.79260819516141623</v>
      </c>
      <c r="N14" s="1">
        <f t="shared" si="8"/>
        <v>-2.6494805539732407</v>
      </c>
      <c r="O14" t="s">
        <v>72</v>
      </c>
    </row>
    <row r="15" spans="1:16" x14ac:dyDescent="0.35">
      <c r="A15" s="12">
        <v>5</v>
      </c>
      <c r="B15" s="11" t="s">
        <v>61</v>
      </c>
      <c r="C15" s="10">
        <v>8.6</v>
      </c>
      <c r="D15" s="9" t="s">
        <v>168</v>
      </c>
      <c r="E15" s="8" t="str">
        <f t="shared" si="0"/>
        <v>Not Significantly Different</v>
      </c>
      <c r="G15">
        <f t="shared" si="1"/>
        <v>8.6</v>
      </c>
      <c r="H15">
        <f t="shared" si="2"/>
        <v>6</v>
      </c>
      <c r="I15" t="str">
        <f t="shared" si="3"/>
        <v>+/-</v>
      </c>
      <c r="J15" t="str">
        <f t="shared" si="4"/>
        <v>3.6</v>
      </c>
      <c r="K15" s="1">
        <f t="shared" si="5"/>
        <v>2.188449848024316</v>
      </c>
      <c r="L15" s="1">
        <f t="shared" si="6"/>
        <v>-2</v>
      </c>
      <c r="M15" s="1">
        <f t="shared" si="7"/>
        <v>2.1892939945737515</v>
      </c>
      <c r="N15" s="1">
        <f t="shared" si="8"/>
        <v>-0.91353651220762311</v>
      </c>
      <c r="O15" t="s">
        <v>34</v>
      </c>
    </row>
    <row r="16" spans="1:16" x14ac:dyDescent="0.35">
      <c r="A16" s="12">
        <v>5</v>
      </c>
      <c r="B16" s="11" t="s">
        <v>26</v>
      </c>
      <c r="C16" s="10">
        <v>8.6</v>
      </c>
      <c r="D16" s="9" t="s">
        <v>138</v>
      </c>
      <c r="E16" s="8" t="str">
        <f t="shared" si="0"/>
        <v>Not Significantly Different</v>
      </c>
      <c r="G16">
        <f t="shared" si="1"/>
        <v>8.6</v>
      </c>
      <c r="H16">
        <f t="shared" si="2"/>
        <v>6</v>
      </c>
      <c r="I16" t="str">
        <f t="shared" si="3"/>
        <v>+/-</v>
      </c>
      <c r="J16" t="str">
        <f t="shared" si="4"/>
        <v>3.9</v>
      </c>
      <c r="K16" s="1">
        <f t="shared" si="5"/>
        <v>2.3708206686930091</v>
      </c>
      <c r="L16" s="1">
        <f t="shared" si="6"/>
        <v>-2</v>
      </c>
      <c r="M16" s="1">
        <f t="shared" si="7"/>
        <v>2.3715999031162505</v>
      </c>
      <c r="N16" s="1">
        <f t="shared" si="8"/>
        <v>-0.84331256607492133</v>
      </c>
      <c r="O16" t="s">
        <v>73</v>
      </c>
    </row>
    <row r="17" spans="1:15" x14ac:dyDescent="0.35">
      <c r="A17" s="12">
        <v>7</v>
      </c>
      <c r="B17" s="11" t="s">
        <v>67</v>
      </c>
      <c r="C17" s="10">
        <v>8.4</v>
      </c>
      <c r="D17" s="9" t="s">
        <v>134</v>
      </c>
      <c r="E17" s="8" t="str">
        <f t="shared" si="0"/>
        <v>Significantly Different</v>
      </c>
      <c r="G17">
        <f t="shared" si="1"/>
        <v>8.4</v>
      </c>
      <c r="H17">
        <f t="shared" si="2"/>
        <v>6</v>
      </c>
      <c r="I17" t="str">
        <f t="shared" si="3"/>
        <v>+/-</v>
      </c>
      <c r="J17" t="str">
        <f t="shared" si="4"/>
        <v>1.3</v>
      </c>
      <c r="K17" s="1">
        <f t="shared" si="5"/>
        <v>0.79027355623100304</v>
      </c>
      <c r="L17" s="1">
        <f t="shared" si="6"/>
        <v>-1.8000000000000007</v>
      </c>
      <c r="M17" s="1">
        <f t="shared" si="7"/>
        <v>0.79260819516141623</v>
      </c>
      <c r="N17" s="1">
        <f t="shared" si="8"/>
        <v>-2.2709833319770647</v>
      </c>
      <c r="O17" t="s">
        <v>65</v>
      </c>
    </row>
    <row r="18" spans="1:15" x14ac:dyDescent="0.35">
      <c r="A18" s="12">
        <v>7</v>
      </c>
      <c r="B18" s="11" t="s">
        <v>45</v>
      </c>
      <c r="C18" s="10">
        <v>8.4</v>
      </c>
      <c r="D18" s="9" t="s">
        <v>118</v>
      </c>
      <c r="E18" s="8" t="str">
        <f t="shared" si="0"/>
        <v>Significantly Different</v>
      </c>
      <c r="G18">
        <f t="shared" si="1"/>
        <v>8.4</v>
      </c>
      <c r="H18">
        <f t="shared" si="2"/>
        <v>6</v>
      </c>
      <c r="I18" t="str">
        <f t="shared" si="3"/>
        <v>+/-</v>
      </c>
      <c r="J18" t="str">
        <f t="shared" si="4"/>
        <v>0.9</v>
      </c>
      <c r="K18" s="1">
        <f t="shared" si="5"/>
        <v>0.54711246200607899</v>
      </c>
      <c r="L18" s="1">
        <f t="shared" si="6"/>
        <v>-1.8000000000000007</v>
      </c>
      <c r="M18" s="1">
        <f t="shared" si="7"/>
        <v>0.55047933970440222</v>
      </c>
      <c r="N18" s="1">
        <f t="shared" si="8"/>
        <v>-3.2698774870762075</v>
      </c>
      <c r="O18" t="s">
        <v>61</v>
      </c>
    </row>
    <row r="19" spans="1:15" x14ac:dyDescent="0.35">
      <c r="A19" s="12">
        <v>9</v>
      </c>
      <c r="B19" s="11" t="s">
        <v>80</v>
      </c>
      <c r="C19" s="10">
        <v>8.1</v>
      </c>
      <c r="D19" s="9" t="s">
        <v>137</v>
      </c>
      <c r="E19" s="8" t="str">
        <f t="shared" si="0"/>
        <v>Significantly Different</v>
      </c>
      <c r="G19">
        <f t="shared" si="1"/>
        <v>8.1</v>
      </c>
      <c r="H19">
        <f t="shared" si="2"/>
        <v>6</v>
      </c>
      <c r="I19" t="str">
        <f t="shared" si="3"/>
        <v>+/-</v>
      </c>
      <c r="J19" t="str">
        <f t="shared" si="4"/>
        <v>1.2</v>
      </c>
      <c r="K19" s="1">
        <f t="shared" si="5"/>
        <v>0.72948328267477203</v>
      </c>
      <c r="L19" s="1">
        <f t="shared" si="6"/>
        <v>-1.5</v>
      </c>
      <c r="M19" s="1">
        <f t="shared" si="7"/>
        <v>0.73201182849801194</v>
      </c>
      <c r="N19" s="1">
        <f t="shared" si="8"/>
        <v>-2.0491472153910335</v>
      </c>
      <c r="O19" t="s">
        <v>31</v>
      </c>
    </row>
    <row r="20" spans="1:15" x14ac:dyDescent="0.35">
      <c r="A20" s="12">
        <v>9</v>
      </c>
      <c r="B20" s="11" t="s">
        <v>44</v>
      </c>
      <c r="C20" s="10">
        <v>8.1</v>
      </c>
      <c r="D20" s="13" t="s">
        <v>152</v>
      </c>
      <c r="E20" s="8" t="str">
        <f t="shared" si="0"/>
        <v>Not Significantly Different</v>
      </c>
      <c r="G20">
        <f t="shared" si="1"/>
        <v>8.1</v>
      </c>
      <c r="H20">
        <f t="shared" si="2"/>
        <v>6</v>
      </c>
      <c r="I20" t="str">
        <f t="shared" si="3"/>
        <v>+/-</v>
      </c>
      <c r="J20" t="str">
        <f t="shared" si="4"/>
        <v>1.7</v>
      </c>
      <c r="K20" s="1">
        <f t="shared" si="5"/>
        <v>1.0334346504559271</v>
      </c>
      <c r="L20" s="1">
        <f t="shared" si="6"/>
        <v>-1.5</v>
      </c>
      <c r="M20" s="1">
        <f t="shared" si="7"/>
        <v>1.0352210556794166</v>
      </c>
      <c r="N20" s="1">
        <f t="shared" si="8"/>
        <v>-1.4489658916525308</v>
      </c>
      <c r="O20" t="s">
        <v>53</v>
      </c>
    </row>
    <row r="21" spans="1:15" x14ac:dyDescent="0.35">
      <c r="A21" s="12">
        <v>11</v>
      </c>
      <c r="B21" s="11" t="s">
        <v>78</v>
      </c>
      <c r="C21" s="10">
        <v>8</v>
      </c>
      <c r="D21" s="9" t="s">
        <v>134</v>
      </c>
      <c r="E21" s="8" t="str">
        <f t="shared" si="0"/>
        <v>Significantly Different</v>
      </c>
      <c r="G21">
        <f t="shared" si="1"/>
        <v>8</v>
      </c>
      <c r="H21">
        <f t="shared" si="2"/>
        <v>6</v>
      </c>
      <c r="I21" t="str">
        <f t="shared" si="3"/>
        <v>+/-</v>
      </c>
      <c r="J21" t="str">
        <f t="shared" si="4"/>
        <v>1.3</v>
      </c>
      <c r="K21" s="1">
        <f t="shared" si="5"/>
        <v>0.79027355623100304</v>
      </c>
      <c r="L21" s="1">
        <f t="shared" si="6"/>
        <v>-1.4000000000000004</v>
      </c>
      <c r="M21" s="1">
        <f t="shared" si="7"/>
        <v>0.79260819516141623</v>
      </c>
      <c r="N21" s="1">
        <f t="shared" si="8"/>
        <v>-1.7663203693154945</v>
      </c>
      <c r="O21" t="s">
        <v>45</v>
      </c>
    </row>
    <row r="22" spans="1:15" x14ac:dyDescent="0.35">
      <c r="A22" s="12">
        <v>12</v>
      </c>
      <c r="B22" s="11" t="s">
        <v>42</v>
      </c>
      <c r="C22" s="10">
        <v>7.9</v>
      </c>
      <c r="D22" s="9" t="s">
        <v>133</v>
      </c>
      <c r="E22" s="8" t="str">
        <f t="shared" si="0"/>
        <v>Not Significantly Different</v>
      </c>
      <c r="G22">
        <f t="shared" si="1"/>
        <v>7.9</v>
      </c>
      <c r="H22">
        <f t="shared" si="2"/>
        <v>6</v>
      </c>
      <c r="I22" t="str">
        <f t="shared" si="3"/>
        <v>+/-</v>
      </c>
      <c r="J22" t="str">
        <f t="shared" si="4"/>
        <v>1.4</v>
      </c>
      <c r="K22" s="1">
        <f t="shared" si="5"/>
        <v>0.85106382978723394</v>
      </c>
      <c r="L22" s="1">
        <f t="shared" si="6"/>
        <v>-1.3000000000000007</v>
      </c>
      <c r="M22" s="1">
        <f t="shared" si="7"/>
        <v>0.85323214879137987</v>
      </c>
      <c r="N22" s="1">
        <f t="shared" si="8"/>
        <v>-1.5236181639914486</v>
      </c>
      <c r="O22" t="s">
        <v>28</v>
      </c>
    </row>
    <row r="23" spans="1:15" x14ac:dyDescent="0.35">
      <c r="A23" s="12">
        <v>13</v>
      </c>
      <c r="B23" s="11" t="s">
        <v>55</v>
      </c>
      <c r="C23" s="10">
        <v>7.8</v>
      </c>
      <c r="D23" s="9" t="s">
        <v>137</v>
      </c>
      <c r="E23" s="8" t="str">
        <f t="shared" si="0"/>
        <v>Not Significantly Different</v>
      </c>
      <c r="G23">
        <f t="shared" si="1"/>
        <v>7.8</v>
      </c>
      <c r="H23">
        <f t="shared" si="2"/>
        <v>6</v>
      </c>
      <c r="I23" t="str">
        <f t="shared" si="3"/>
        <v>+/-</v>
      </c>
      <c r="J23" t="str">
        <f t="shared" si="4"/>
        <v>1.2</v>
      </c>
      <c r="K23" s="1">
        <f t="shared" si="5"/>
        <v>0.72948328267477203</v>
      </c>
      <c r="L23" s="1">
        <f t="shared" si="6"/>
        <v>-1.2000000000000002</v>
      </c>
      <c r="M23" s="1">
        <f t="shared" si="7"/>
        <v>0.73201182849801194</v>
      </c>
      <c r="N23" s="1">
        <f t="shared" si="8"/>
        <v>-1.6393177723128272</v>
      </c>
      <c r="O23" t="s">
        <v>81</v>
      </c>
    </row>
    <row r="24" spans="1:15" x14ac:dyDescent="0.35">
      <c r="A24" s="12">
        <v>14</v>
      </c>
      <c r="B24" s="11" t="s">
        <v>68</v>
      </c>
      <c r="C24" s="10">
        <v>7.5</v>
      </c>
      <c r="D24" s="9" t="s">
        <v>152</v>
      </c>
      <c r="E24" s="8" t="str">
        <f t="shared" si="0"/>
        <v>Not Significantly Different</v>
      </c>
      <c r="G24">
        <f t="shared" si="1"/>
        <v>7.5</v>
      </c>
      <c r="H24">
        <f t="shared" si="2"/>
        <v>6</v>
      </c>
      <c r="I24" t="str">
        <f t="shared" si="3"/>
        <v>+/-</v>
      </c>
      <c r="J24" t="str">
        <f t="shared" si="4"/>
        <v>1.7</v>
      </c>
      <c r="K24" s="1">
        <f t="shared" si="5"/>
        <v>1.0334346504559271</v>
      </c>
      <c r="L24" s="1">
        <f t="shared" si="6"/>
        <v>-0.90000000000000036</v>
      </c>
      <c r="M24" s="1">
        <f t="shared" si="7"/>
        <v>1.0352210556794166</v>
      </c>
      <c r="N24" s="1">
        <f t="shared" si="8"/>
        <v>-0.86937953499151877</v>
      </c>
      <c r="O24" t="s">
        <v>64</v>
      </c>
    </row>
    <row r="25" spans="1:15" x14ac:dyDescent="0.35">
      <c r="A25" s="12">
        <v>15</v>
      </c>
      <c r="B25" s="11" t="s">
        <v>57</v>
      </c>
      <c r="C25" s="10">
        <v>7.4</v>
      </c>
      <c r="D25" s="9" t="s">
        <v>129</v>
      </c>
      <c r="E25" s="8" t="str">
        <f t="shared" si="0"/>
        <v>Not Significantly Different</v>
      </c>
      <c r="G25">
        <f t="shared" si="1"/>
        <v>7.4</v>
      </c>
      <c r="H25">
        <f t="shared" si="2"/>
        <v>6</v>
      </c>
      <c r="I25" t="str">
        <f t="shared" si="3"/>
        <v>+/-</v>
      </c>
      <c r="J25" t="str">
        <f t="shared" si="4"/>
        <v>1.1</v>
      </c>
      <c r="K25" s="1">
        <f t="shared" si="5"/>
        <v>0.66869300911854113</v>
      </c>
      <c r="L25" s="1">
        <f t="shared" si="6"/>
        <v>-0.80000000000000071</v>
      </c>
      <c r="M25" s="1">
        <f t="shared" si="7"/>
        <v>0.67145051776214359</v>
      </c>
      <c r="N25" s="1">
        <f t="shared" si="8"/>
        <v>-1.1914504179195449</v>
      </c>
      <c r="O25" t="s">
        <v>80</v>
      </c>
    </row>
    <row r="26" spans="1:15" x14ac:dyDescent="0.35">
      <c r="A26" s="12">
        <v>15</v>
      </c>
      <c r="B26" s="11" t="s">
        <v>56</v>
      </c>
      <c r="C26" s="10">
        <v>7.4</v>
      </c>
      <c r="D26" s="9" t="s">
        <v>129</v>
      </c>
      <c r="E26" s="8" t="str">
        <f t="shared" si="0"/>
        <v>Not Significantly Different</v>
      </c>
      <c r="G26">
        <f t="shared" si="1"/>
        <v>7.4</v>
      </c>
      <c r="H26">
        <f t="shared" si="2"/>
        <v>6</v>
      </c>
      <c r="I26" t="str">
        <f t="shared" si="3"/>
        <v>+/-</v>
      </c>
      <c r="J26" t="str">
        <f t="shared" si="4"/>
        <v>1.1</v>
      </c>
      <c r="K26" s="1">
        <f t="shared" si="5"/>
        <v>0.66869300911854113</v>
      </c>
      <c r="L26" s="1">
        <f t="shared" si="6"/>
        <v>-0.80000000000000071</v>
      </c>
      <c r="M26" s="1">
        <f t="shared" si="7"/>
        <v>0.67145051776214359</v>
      </c>
      <c r="N26" s="1">
        <f t="shared" si="8"/>
        <v>-1.1914504179195449</v>
      </c>
      <c r="O26" t="s">
        <v>79</v>
      </c>
    </row>
    <row r="27" spans="1:15" x14ac:dyDescent="0.35">
      <c r="A27" s="12">
        <v>17</v>
      </c>
      <c r="B27" s="11" t="s">
        <v>73</v>
      </c>
      <c r="C27" s="10">
        <v>7.2</v>
      </c>
      <c r="D27" s="9" t="s">
        <v>118</v>
      </c>
      <c r="E27" s="8" t="str">
        <f t="shared" si="0"/>
        <v>Not Significantly Different</v>
      </c>
      <c r="G27">
        <f t="shared" si="1"/>
        <v>7.2</v>
      </c>
      <c r="H27">
        <f t="shared" si="2"/>
        <v>6</v>
      </c>
      <c r="I27" t="str">
        <f t="shared" si="3"/>
        <v>+/-</v>
      </c>
      <c r="J27" t="str">
        <f t="shared" si="4"/>
        <v>0.9</v>
      </c>
      <c r="K27" s="1">
        <f t="shared" si="5"/>
        <v>0.54711246200607899</v>
      </c>
      <c r="L27" s="1">
        <f t="shared" si="6"/>
        <v>-0.60000000000000053</v>
      </c>
      <c r="M27" s="1">
        <f t="shared" si="7"/>
        <v>0.55047933970440222</v>
      </c>
      <c r="N27" s="1">
        <f t="shared" si="8"/>
        <v>-1.0899591623587364</v>
      </c>
      <c r="O27" t="s">
        <v>77</v>
      </c>
    </row>
    <row r="28" spans="1:15" x14ac:dyDescent="0.35">
      <c r="A28" s="12">
        <v>17</v>
      </c>
      <c r="B28" s="11" t="s">
        <v>41</v>
      </c>
      <c r="C28" s="10">
        <v>7.2</v>
      </c>
      <c r="D28" s="9" t="s">
        <v>129</v>
      </c>
      <c r="E28" s="8" t="str">
        <f t="shared" si="0"/>
        <v>Not Significantly Different</v>
      </c>
      <c r="G28">
        <f t="shared" si="1"/>
        <v>7.2</v>
      </c>
      <c r="H28">
        <f t="shared" si="2"/>
        <v>6</v>
      </c>
      <c r="I28" t="str">
        <f t="shared" si="3"/>
        <v>+/-</v>
      </c>
      <c r="J28" t="str">
        <f t="shared" si="4"/>
        <v>1.1</v>
      </c>
      <c r="K28" s="1">
        <f t="shared" si="5"/>
        <v>0.66869300911854113</v>
      </c>
      <c r="L28" s="1">
        <f t="shared" si="6"/>
        <v>-0.60000000000000053</v>
      </c>
      <c r="M28" s="1">
        <f t="shared" si="7"/>
        <v>0.67145051776214359</v>
      </c>
      <c r="N28" s="1">
        <f t="shared" si="8"/>
        <v>-0.89358781343965854</v>
      </c>
      <c r="O28" t="s">
        <v>78</v>
      </c>
    </row>
    <row r="29" spans="1:15" x14ac:dyDescent="0.35">
      <c r="A29" s="12">
        <v>17</v>
      </c>
      <c r="B29" s="11" t="s">
        <v>71</v>
      </c>
      <c r="C29" s="10">
        <v>7.2</v>
      </c>
      <c r="D29" s="9" t="s">
        <v>129</v>
      </c>
      <c r="E29" s="8" t="str">
        <f t="shared" si="0"/>
        <v>Not Significantly Different</v>
      </c>
      <c r="G29">
        <f t="shared" si="1"/>
        <v>7.2</v>
      </c>
      <c r="H29">
        <f t="shared" si="2"/>
        <v>6</v>
      </c>
      <c r="I29" t="str">
        <f t="shared" si="3"/>
        <v>+/-</v>
      </c>
      <c r="J29" t="str">
        <f t="shared" si="4"/>
        <v>1.1</v>
      </c>
      <c r="K29" s="1">
        <f t="shared" si="5"/>
        <v>0.66869300911854113</v>
      </c>
      <c r="L29" s="1">
        <f t="shared" si="6"/>
        <v>-0.60000000000000053</v>
      </c>
      <c r="M29" s="1">
        <f t="shared" si="7"/>
        <v>0.67145051776214359</v>
      </c>
      <c r="N29" s="1">
        <f t="shared" si="8"/>
        <v>-0.89358781343965854</v>
      </c>
      <c r="O29" t="s">
        <v>55</v>
      </c>
    </row>
    <row r="30" spans="1:15" x14ac:dyDescent="0.35">
      <c r="A30" s="12">
        <v>20</v>
      </c>
      <c r="B30" s="11" t="s">
        <v>63</v>
      </c>
      <c r="C30" s="10">
        <v>7.1</v>
      </c>
      <c r="D30" s="9" t="s">
        <v>25</v>
      </c>
      <c r="E30" s="8" t="str">
        <f t="shared" si="0"/>
        <v>Not Significantly Different</v>
      </c>
      <c r="G30">
        <f t="shared" si="1"/>
        <v>7.1</v>
      </c>
      <c r="H30">
        <f t="shared" si="2"/>
        <v>6</v>
      </c>
      <c r="I30" t="str">
        <f t="shared" si="3"/>
        <v>+/-</v>
      </c>
      <c r="J30" t="str">
        <f t="shared" si="4"/>
        <v>0.7</v>
      </c>
      <c r="K30" s="1">
        <f t="shared" si="5"/>
        <v>0.42553191489361697</v>
      </c>
      <c r="L30" s="1">
        <f t="shared" si="6"/>
        <v>-0.5</v>
      </c>
      <c r="M30" s="1">
        <f t="shared" si="7"/>
        <v>0.42985214661796195</v>
      </c>
      <c r="N30" s="1">
        <f t="shared" si="8"/>
        <v>-1.1631906550518709</v>
      </c>
      <c r="O30" t="s">
        <v>76</v>
      </c>
    </row>
    <row r="31" spans="1:15" x14ac:dyDescent="0.35">
      <c r="A31" s="12">
        <v>20</v>
      </c>
      <c r="B31" s="11" t="s">
        <v>39</v>
      </c>
      <c r="C31" s="10">
        <v>7.1</v>
      </c>
      <c r="D31" s="9" t="s">
        <v>30</v>
      </c>
      <c r="E31" s="8" t="str">
        <f t="shared" si="0"/>
        <v>Not Significantly Different</v>
      </c>
      <c r="G31">
        <f t="shared" si="1"/>
        <v>7.1</v>
      </c>
      <c r="H31">
        <f t="shared" si="2"/>
        <v>6</v>
      </c>
      <c r="I31" t="str">
        <f t="shared" si="3"/>
        <v>+/-</v>
      </c>
      <c r="J31" t="str">
        <f t="shared" si="4"/>
        <v>0.5</v>
      </c>
      <c r="K31" s="1">
        <f t="shared" si="5"/>
        <v>0.303951367781155</v>
      </c>
      <c r="L31" s="1">
        <f t="shared" si="6"/>
        <v>-0.5</v>
      </c>
      <c r="M31" s="1">
        <f t="shared" si="7"/>
        <v>0.30997079109986531</v>
      </c>
      <c r="N31" s="1">
        <f t="shared" si="8"/>
        <v>-1.6130552115115637</v>
      </c>
      <c r="O31" t="s">
        <v>41</v>
      </c>
    </row>
    <row r="32" spans="1:15" x14ac:dyDescent="0.35">
      <c r="A32" s="12">
        <v>22</v>
      </c>
      <c r="B32" s="11" t="s">
        <v>53</v>
      </c>
      <c r="C32" s="10">
        <v>6.9</v>
      </c>
      <c r="D32" s="9" t="s">
        <v>30</v>
      </c>
      <c r="E32" s="8" t="str">
        <f t="shared" si="0"/>
        <v>Not Significantly Different</v>
      </c>
      <c r="G32">
        <f t="shared" si="1"/>
        <v>6.9</v>
      </c>
      <c r="H32">
        <f t="shared" si="2"/>
        <v>6</v>
      </c>
      <c r="I32" t="str">
        <f t="shared" si="3"/>
        <v>+/-</v>
      </c>
      <c r="J32" t="str">
        <f t="shared" si="4"/>
        <v>0.5</v>
      </c>
      <c r="K32" s="1">
        <f t="shared" si="5"/>
        <v>0.303951367781155</v>
      </c>
      <c r="L32" s="1">
        <f t="shared" si="6"/>
        <v>-0.30000000000000071</v>
      </c>
      <c r="M32" s="1">
        <f t="shared" si="7"/>
        <v>0.30997079109986531</v>
      </c>
      <c r="N32" s="1">
        <f t="shared" si="8"/>
        <v>-0.96783312690694057</v>
      </c>
      <c r="O32" t="s">
        <v>70</v>
      </c>
    </row>
    <row r="33" spans="1:15" x14ac:dyDescent="0.35">
      <c r="A33" s="12">
        <v>22</v>
      </c>
      <c r="B33" s="11" t="s">
        <v>81</v>
      </c>
      <c r="C33" s="10">
        <v>6.9</v>
      </c>
      <c r="D33" s="9" t="s">
        <v>135</v>
      </c>
      <c r="E33" s="8" t="str">
        <f t="shared" si="0"/>
        <v>Not Significantly Different</v>
      </c>
      <c r="G33">
        <f t="shared" si="1"/>
        <v>6.9</v>
      </c>
      <c r="H33">
        <f t="shared" si="2"/>
        <v>6</v>
      </c>
      <c r="I33" t="str">
        <f t="shared" si="3"/>
        <v>+/-</v>
      </c>
      <c r="J33" t="str">
        <f t="shared" si="4"/>
        <v>1.6</v>
      </c>
      <c r="K33" s="1">
        <f t="shared" si="5"/>
        <v>0.97264437689969607</v>
      </c>
      <c r="L33" s="1">
        <f t="shared" si="6"/>
        <v>-0.30000000000000071</v>
      </c>
      <c r="M33" s="1">
        <f t="shared" si="7"/>
        <v>0.97454222139096647</v>
      </c>
      <c r="N33" s="1">
        <f t="shared" si="8"/>
        <v>-0.30783684217581664</v>
      </c>
      <c r="O33" t="s">
        <v>75</v>
      </c>
    </row>
    <row r="34" spans="1:15" x14ac:dyDescent="0.35">
      <c r="A34" s="12">
        <v>22</v>
      </c>
      <c r="B34" s="11" t="s">
        <v>76</v>
      </c>
      <c r="C34" s="10">
        <v>6.9</v>
      </c>
      <c r="D34" s="9" t="s">
        <v>136</v>
      </c>
      <c r="E34" s="8" t="str">
        <f t="shared" si="0"/>
        <v>Not Significantly Different</v>
      </c>
      <c r="G34">
        <f t="shared" si="1"/>
        <v>6.9</v>
      </c>
      <c r="H34">
        <f t="shared" si="2"/>
        <v>6</v>
      </c>
      <c r="I34" t="str">
        <f t="shared" si="3"/>
        <v>+/-</v>
      </c>
      <c r="J34" t="str">
        <f t="shared" si="4"/>
        <v>1.9</v>
      </c>
      <c r="K34" s="1">
        <f t="shared" si="5"/>
        <v>1.1550151975683889</v>
      </c>
      <c r="L34" s="1">
        <f t="shared" si="6"/>
        <v>-0.30000000000000071</v>
      </c>
      <c r="M34" s="1">
        <f t="shared" si="7"/>
        <v>1.1566138352851334</v>
      </c>
      <c r="N34" s="1">
        <f t="shared" si="8"/>
        <v>-0.25937784146083936</v>
      </c>
      <c r="O34" t="s">
        <v>74</v>
      </c>
    </row>
    <row r="35" spans="1:15" x14ac:dyDescent="0.35">
      <c r="A35" s="12">
        <v>25</v>
      </c>
      <c r="B35" s="11" t="s">
        <v>40</v>
      </c>
      <c r="C35" s="10">
        <v>6.8</v>
      </c>
      <c r="D35" s="9" t="s">
        <v>156</v>
      </c>
      <c r="E35" s="8" t="str">
        <f t="shared" si="0"/>
        <v>Not Significantly Different</v>
      </c>
      <c r="G35">
        <f t="shared" si="1"/>
        <v>6.8</v>
      </c>
      <c r="H35">
        <f t="shared" si="2"/>
        <v>6</v>
      </c>
      <c r="I35" t="str">
        <f t="shared" si="3"/>
        <v>+/-</v>
      </c>
      <c r="J35" t="str">
        <f t="shared" si="4"/>
        <v>2.4</v>
      </c>
      <c r="K35" s="1">
        <f t="shared" si="5"/>
        <v>1.4589665653495441</v>
      </c>
      <c r="L35" s="1">
        <f t="shared" si="6"/>
        <v>-0.20000000000000018</v>
      </c>
      <c r="M35" s="1">
        <f t="shared" si="7"/>
        <v>1.460232480178032</v>
      </c>
      <c r="N35" s="1">
        <f t="shared" si="8"/>
        <v>-0.13696449210307671</v>
      </c>
      <c r="O35" t="s">
        <v>51</v>
      </c>
    </row>
    <row r="36" spans="1:15" x14ac:dyDescent="0.35">
      <c r="A36" s="12">
        <v>26</v>
      </c>
      <c r="B36" s="11" t="s">
        <v>29</v>
      </c>
      <c r="C36" s="10">
        <v>6.7</v>
      </c>
      <c r="D36" s="9" t="s">
        <v>25</v>
      </c>
      <c r="E36" s="8" t="str">
        <f t="shared" si="0"/>
        <v>Not Significantly Different</v>
      </c>
      <c r="G36">
        <f t="shared" si="1"/>
        <v>6.7</v>
      </c>
      <c r="H36">
        <f t="shared" si="2"/>
        <v>6</v>
      </c>
      <c r="I36" t="str">
        <f t="shared" si="3"/>
        <v>+/-</v>
      </c>
      <c r="J36" t="str">
        <f t="shared" si="4"/>
        <v>0.7</v>
      </c>
      <c r="K36" s="1">
        <f t="shared" si="5"/>
        <v>0.42553191489361697</v>
      </c>
      <c r="L36" s="1">
        <f t="shared" si="6"/>
        <v>-0.10000000000000053</v>
      </c>
      <c r="M36" s="1">
        <f t="shared" si="7"/>
        <v>0.42985214661796195</v>
      </c>
      <c r="N36" s="1">
        <f t="shared" si="8"/>
        <v>-0.23263813101037542</v>
      </c>
      <c r="O36" t="s">
        <v>71</v>
      </c>
    </row>
    <row r="37" spans="1:15" x14ac:dyDescent="0.35">
      <c r="A37" s="12">
        <v>27</v>
      </c>
      <c r="B37" s="11" t="s">
        <v>50</v>
      </c>
      <c r="C37" s="10">
        <v>6.6</v>
      </c>
      <c r="D37" s="9" t="s">
        <v>129</v>
      </c>
      <c r="E37" s="8" t="str">
        <f t="shared" si="0"/>
        <v>Not Significantly Different</v>
      </c>
      <c r="G37">
        <f t="shared" si="1"/>
        <v>6.6</v>
      </c>
      <c r="H37">
        <f t="shared" si="2"/>
        <v>6</v>
      </c>
      <c r="I37" t="str">
        <f t="shared" si="3"/>
        <v>+/-</v>
      </c>
      <c r="J37" t="str">
        <f t="shared" si="4"/>
        <v>1.1</v>
      </c>
      <c r="K37" s="1">
        <f t="shared" si="5"/>
        <v>0.66869300911854113</v>
      </c>
      <c r="L37" s="1">
        <f t="shared" si="6"/>
        <v>0</v>
      </c>
      <c r="M37" s="1">
        <f t="shared" si="7"/>
        <v>0.67145051776214359</v>
      </c>
      <c r="N37" s="1">
        <f t="shared" si="8"/>
        <v>0</v>
      </c>
      <c r="O37" t="s">
        <v>69</v>
      </c>
    </row>
    <row r="38" spans="1:15" x14ac:dyDescent="0.35">
      <c r="A38" s="12">
        <v>27</v>
      </c>
      <c r="B38" s="11" t="s">
        <v>35</v>
      </c>
      <c r="C38" s="10">
        <v>6.6</v>
      </c>
      <c r="D38" s="9" t="s">
        <v>122</v>
      </c>
      <c r="E38" s="8" t="str">
        <f t="shared" si="0"/>
        <v>Not Significantly Different</v>
      </c>
      <c r="G38">
        <f t="shared" si="1"/>
        <v>6.6</v>
      </c>
      <c r="H38">
        <f t="shared" si="2"/>
        <v>6</v>
      </c>
      <c r="I38" t="str">
        <f t="shared" si="3"/>
        <v>+/-</v>
      </c>
      <c r="J38" t="str">
        <f t="shared" si="4"/>
        <v>1.0</v>
      </c>
      <c r="K38" s="1">
        <f t="shared" si="5"/>
        <v>0.60790273556231</v>
      </c>
      <c r="L38" s="1">
        <f t="shared" si="6"/>
        <v>0</v>
      </c>
      <c r="M38" s="1">
        <f t="shared" si="7"/>
        <v>0.61093468821403585</v>
      </c>
      <c r="N38" s="1">
        <f t="shared" si="8"/>
        <v>0</v>
      </c>
      <c r="O38" t="s">
        <v>68</v>
      </c>
    </row>
    <row r="39" spans="1:15" x14ac:dyDescent="0.35">
      <c r="A39" s="12">
        <v>29</v>
      </c>
      <c r="B39" s="11" t="s">
        <v>51</v>
      </c>
      <c r="C39" s="10">
        <v>6.5</v>
      </c>
      <c r="D39" s="9" t="s">
        <v>137</v>
      </c>
      <c r="E39" s="8" t="str">
        <f t="shared" si="0"/>
        <v>Not Significantly Different</v>
      </c>
      <c r="G39">
        <f t="shared" si="1"/>
        <v>6.5</v>
      </c>
      <c r="H39">
        <f t="shared" si="2"/>
        <v>6</v>
      </c>
      <c r="I39" t="str">
        <f t="shared" si="3"/>
        <v>+/-</v>
      </c>
      <c r="J39" t="str">
        <f t="shared" si="4"/>
        <v>1.2</v>
      </c>
      <c r="K39" s="1">
        <f t="shared" si="5"/>
        <v>0.72948328267477203</v>
      </c>
      <c r="L39" s="1">
        <f t="shared" si="6"/>
        <v>9.9999999999999645E-2</v>
      </c>
      <c r="M39" s="1">
        <f t="shared" si="7"/>
        <v>0.73201182849801194</v>
      </c>
      <c r="N39" s="1">
        <f t="shared" si="8"/>
        <v>0.13660981435940175</v>
      </c>
      <c r="O39" t="s">
        <v>44</v>
      </c>
    </row>
    <row r="40" spans="1:15" x14ac:dyDescent="0.35">
      <c r="A40" s="12">
        <v>30</v>
      </c>
      <c r="B40" s="11" t="s">
        <v>60</v>
      </c>
      <c r="C40" s="10">
        <v>6.4</v>
      </c>
      <c r="D40" s="9" t="s">
        <v>25</v>
      </c>
      <c r="E40" s="8" t="str">
        <f t="shared" si="0"/>
        <v>Not Significantly Different</v>
      </c>
      <c r="G40">
        <f t="shared" si="1"/>
        <v>6.4</v>
      </c>
      <c r="H40">
        <f t="shared" si="2"/>
        <v>6</v>
      </c>
      <c r="I40" t="str">
        <f t="shared" si="3"/>
        <v>+/-</v>
      </c>
      <c r="J40" t="str">
        <f t="shared" si="4"/>
        <v>0.7</v>
      </c>
      <c r="K40" s="1">
        <f t="shared" si="5"/>
        <v>0.42553191489361697</v>
      </c>
      <c r="L40" s="1">
        <f t="shared" si="6"/>
        <v>0.19999999999999929</v>
      </c>
      <c r="M40" s="1">
        <f t="shared" si="7"/>
        <v>0.42985214661796195</v>
      </c>
      <c r="N40" s="1">
        <f t="shared" si="8"/>
        <v>0.46527626202074668</v>
      </c>
      <c r="O40" t="s">
        <v>66</v>
      </c>
    </row>
    <row r="41" spans="1:15" x14ac:dyDescent="0.35">
      <c r="A41" s="12">
        <v>31</v>
      </c>
      <c r="B41" s="11" t="s">
        <v>37</v>
      </c>
      <c r="C41" s="10">
        <v>6.2</v>
      </c>
      <c r="D41" s="9" t="s">
        <v>25</v>
      </c>
      <c r="E41" s="8" t="str">
        <f t="shared" si="0"/>
        <v>Not Significantly Different</v>
      </c>
      <c r="G41">
        <f t="shared" si="1"/>
        <v>6.2</v>
      </c>
      <c r="H41">
        <f t="shared" si="2"/>
        <v>6</v>
      </c>
      <c r="I41" t="str">
        <f t="shared" si="3"/>
        <v>+/-</v>
      </c>
      <c r="J41" t="str">
        <f t="shared" si="4"/>
        <v>0.7</v>
      </c>
      <c r="K41" s="1">
        <f t="shared" si="5"/>
        <v>0.42553191489361697</v>
      </c>
      <c r="L41" s="1">
        <f t="shared" si="6"/>
        <v>0.39999999999999947</v>
      </c>
      <c r="M41" s="1">
        <f t="shared" si="7"/>
        <v>0.42985214661796195</v>
      </c>
      <c r="N41" s="1">
        <f t="shared" si="8"/>
        <v>0.93055252404149547</v>
      </c>
      <c r="O41" t="s">
        <v>47</v>
      </c>
    </row>
    <row r="42" spans="1:15" x14ac:dyDescent="0.35">
      <c r="A42" s="12">
        <v>32</v>
      </c>
      <c r="B42" s="11" t="s">
        <v>79</v>
      </c>
      <c r="C42" s="10">
        <v>6</v>
      </c>
      <c r="D42" s="9" t="s">
        <v>137</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6</v>
      </c>
      <c r="H42">
        <f t="shared" ref="H42:H62" si="11">LEN(TRIM(D42))</f>
        <v>6</v>
      </c>
      <c r="I42" t="str">
        <f t="shared" ref="I42:I73" si="12">IF(H42&gt;=3,MID(TRIM(D42),1,3),"NO")</f>
        <v>+/-</v>
      </c>
      <c r="J42" t="str">
        <f t="shared" ref="J42:J73" si="13">IF(TRIM(I42)="+/-",MID(TRIM(D42),4,H42-3),D42)</f>
        <v>1.2</v>
      </c>
      <c r="K42" s="1">
        <f t="shared" ref="K42:K73" si="14">IF(TRIM(J42)="*****",0,IF(ISERROR(VALUE(J42)),"NA",VALUE(J42/$I$4)))</f>
        <v>0.72948328267477203</v>
      </c>
      <c r="L42" s="1">
        <f t="shared" ref="L42:L62" si="15">IF(AND(ISNUMBER(G42),ISNUMBER($I$6)),$I$6-G42,"N/A")</f>
        <v>0.59999999999999964</v>
      </c>
      <c r="M42" s="1">
        <f t="shared" ref="M42:M62" si="16">IF(AND(ISNUMBER(K42),ISNUMBER($I$7)),SQRT(K42^2+($I$7)^2),"N/A")</f>
        <v>0.73201182849801194</v>
      </c>
      <c r="N42" s="1">
        <f t="shared" ref="N42:N73" si="17">IF(AND(ISNUMBER(L42),ISNUMBER(M42),M42&lt;&gt;0),L42/M42,"NA")</f>
        <v>0.81965888615641291</v>
      </c>
      <c r="O42" t="s">
        <v>36</v>
      </c>
    </row>
    <row r="43" spans="1:15" x14ac:dyDescent="0.35">
      <c r="A43" s="12">
        <v>32</v>
      </c>
      <c r="B43" s="11" t="s">
        <v>69</v>
      </c>
      <c r="C43" s="10">
        <v>6</v>
      </c>
      <c r="D43" s="9" t="s">
        <v>150</v>
      </c>
      <c r="E43" s="8" t="str">
        <f t="shared" si="9"/>
        <v>Not Significantly Different</v>
      </c>
      <c r="G43">
        <f t="shared" si="10"/>
        <v>6</v>
      </c>
      <c r="H43">
        <f t="shared" si="11"/>
        <v>6</v>
      </c>
      <c r="I43" t="str">
        <f t="shared" si="12"/>
        <v>+/-</v>
      </c>
      <c r="J43" t="str">
        <f t="shared" si="13"/>
        <v>2.0</v>
      </c>
      <c r="K43" s="1">
        <f t="shared" si="14"/>
        <v>1.21580547112462</v>
      </c>
      <c r="L43" s="1">
        <f t="shared" si="15"/>
        <v>0.59999999999999964</v>
      </c>
      <c r="M43" s="1">
        <f t="shared" si="16"/>
        <v>1.2173242793009595</v>
      </c>
      <c r="N43" s="1">
        <f t="shared" si="17"/>
        <v>0.49288427923621608</v>
      </c>
      <c r="O43" t="s">
        <v>49</v>
      </c>
    </row>
    <row r="44" spans="1:15" x14ac:dyDescent="0.35">
      <c r="A44" s="12">
        <v>32</v>
      </c>
      <c r="B44" s="11" t="s">
        <v>66</v>
      </c>
      <c r="C44" s="10">
        <v>6</v>
      </c>
      <c r="D44" s="9" t="s">
        <v>152</v>
      </c>
      <c r="E44" s="8" t="str">
        <f t="shared" si="9"/>
        <v>Not Significantly Different</v>
      </c>
      <c r="G44">
        <f t="shared" si="10"/>
        <v>6</v>
      </c>
      <c r="H44">
        <f t="shared" si="11"/>
        <v>6</v>
      </c>
      <c r="I44" t="str">
        <f t="shared" si="12"/>
        <v>+/-</v>
      </c>
      <c r="J44" t="str">
        <f t="shared" si="13"/>
        <v>1.7</v>
      </c>
      <c r="K44" s="1">
        <f t="shared" si="14"/>
        <v>1.0334346504559271</v>
      </c>
      <c r="L44" s="1">
        <f t="shared" si="15"/>
        <v>0.59999999999999964</v>
      </c>
      <c r="M44" s="1">
        <f t="shared" si="16"/>
        <v>1.0352210556794166</v>
      </c>
      <c r="N44" s="1">
        <f t="shared" si="17"/>
        <v>0.57958635666101199</v>
      </c>
      <c r="O44" t="s">
        <v>63</v>
      </c>
    </row>
    <row r="45" spans="1:15" x14ac:dyDescent="0.35">
      <c r="A45" s="12">
        <v>32</v>
      </c>
      <c r="B45" s="11" t="s">
        <v>48</v>
      </c>
      <c r="C45" s="10">
        <v>6</v>
      </c>
      <c r="D45" s="9" t="s">
        <v>170</v>
      </c>
      <c r="E45" s="8" t="str">
        <f t="shared" si="9"/>
        <v>Not Significantly Different</v>
      </c>
      <c r="G45">
        <f t="shared" si="10"/>
        <v>6</v>
      </c>
      <c r="H45">
        <f t="shared" si="11"/>
        <v>6</v>
      </c>
      <c r="I45" t="str">
        <f t="shared" si="12"/>
        <v>+/-</v>
      </c>
      <c r="J45" t="str">
        <f t="shared" si="13"/>
        <v>2.2</v>
      </c>
      <c r="K45" s="1">
        <f t="shared" si="14"/>
        <v>1.3373860182370823</v>
      </c>
      <c r="L45" s="1">
        <f t="shared" si="15"/>
        <v>0.59999999999999964</v>
      </c>
      <c r="M45" s="1">
        <f t="shared" si="16"/>
        <v>1.3387669024647564</v>
      </c>
      <c r="N45" s="1">
        <f t="shared" si="17"/>
        <v>0.448173613267075</v>
      </c>
      <c r="O45" t="s">
        <v>62</v>
      </c>
    </row>
    <row r="46" spans="1:15" x14ac:dyDescent="0.35">
      <c r="A46" s="12">
        <v>36</v>
      </c>
      <c r="B46" s="11" t="s">
        <v>59</v>
      </c>
      <c r="C46" s="10">
        <v>5.9</v>
      </c>
      <c r="D46" s="9" t="s">
        <v>173</v>
      </c>
      <c r="E46" s="8" t="str">
        <f t="shared" si="9"/>
        <v>Not Significantly Different</v>
      </c>
      <c r="G46">
        <f t="shared" si="10"/>
        <v>5.9</v>
      </c>
      <c r="H46">
        <f t="shared" si="11"/>
        <v>6</v>
      </c>
      <c r="I46" t="str">
        <f t="shared" si="12"/>
        <v>+/-</v>
      </c>
      <c r="J46" t="str">
        <f t="shared" si="13"/>
        <v>2.9</v>
      </c>
      <c r="K46" s="1">
        <f t="shared" si="14"/>
        <v>1.762917933130699</v>
      </c>
      <c r="L46" s="1">
        <f t="shared" si="15"/>
        <v>0.69999999999999929</v>
      </c>
      <c r="M46" s="1">
        <f t="shared" si="16"/>
        <v>1.7639657299145177</v>
      </c>
      <c r="N46" s="1">
        <f t="shared" si="17"/>
        <v>0.39683310629505342</v>
      </c>
      <c r="O46" t="s">
        <v>60</v>
      </c>
    </row>
    <row r="47" spans="1:15" x14ac:dyDescent="0.35">
      <c r="A47" s="12">
        <v>37</v>
      </c>
      <c r="B47" s="11" t="s">
        <v>54</v>
      </c>
      <c r="C47" s="10">
        <v>5.8</v>
      </c>
      <c r="D47" s="9" t="s">
        <v>109</v>
      </c>
      <c r="E47" s="8" t="str">
        <f t="shared" si="9"/>
        <v>Significantly Different</v>
      </c>
      <c r="G47">
        <f t="shared" si="10"/>
        <v>5.8</v>
      </c>
      <c r="H47">
        <f t="shared" si="11"/>
        <v>6</v>
      </c>
      <c r="I47" t="str">
        <f t="shared" si="12"/>
        <v>+/-</v>
      </c>
      <c r="J47" t="str">
        <f t="shared" si="13"/>
        <v>0.6</v>
      </c>
      <c r="K47" s="1">
        <f t="shared" si="14"/>
        <v>0.36474164133738601</v>
      </c>
      <c r="L47" s="1">
        <f t="shared" si="15"/>
        <v>0.79999999999999982</v>
      </c>
      <c r="M47" s="1">
        <f t="shared" si="16"/>
        <v>0.36977279819442066</v>
      </c>
      <c r="N47" s="1">
        <f t="shared" si="17"/>
        <v>2.1634906729385013</v>
      </c>
      <c r="O47" t="s">
        <v>58</v>
      </c>
    </row>
    <row r="48" spans="1:15" x14ac:dyDescent="0.35">
      <c r="A48" s="12">
        <v>37</v>
      </c>
      <c r="B48" s="11" t="s">
        <v>52</v>
      </c>
      <c r="C48" s="10">
        <v>5.8</v>
      </c>
      <c r="D48" s="9" t="s">
        <v>141</v>
      </c>
      <c r="E48" s="8" t="str">
        <f t="shared" si="9"/>
        <v>Not Significantly Different</v>
      </c>
      <c r="G48">
        <f t="shared" si="10"/>
        <v>5.8</v>
      </c>
      <c r="H48">
        <f t="shared" si="11"/>
        <v>6</v>
      </c>
      <c r="I48" t="str">
        <f t="shared" si="12"/>
        <v>+/-</v>
      </c>
      <c r="J48" t="str">
        <f t="shared" si="13"/>
        <v>2.3</v>
      </c>
      <c r="K48" s="1">
        <f t="shared" si="14"/>
        <v>1.3981762917933129</v>
      </c>
      <c r="L48" s="1">
        <f t="shared" si="15"/>
        <v>0.79999999999999982</v>
      </c>
      <c r="M48" s="1">
        <f t="shared" si="16"/>
        <v>1.3994971955284299</v>
      </c>
      <c r="N48" s="1">
        <f t="shared" si="17"/>
        <v>0.57163387147619926</v>
      </c>
      <c r="O48" t="s">
        <v>56</v>
      </c>
    </row>
    <row r="49" spans="1:15" x14ac:dyDescent="0.35">
      <c r="A49" s="12">
        <v>39</v>
      </c>
      <c r="B49" s="11" t="s">
        <v>28</v>
      </c>
      <c r="C49" s="10">
        <v>5.7</v>
      </c>
      <c r="D49" s="9" t="s">
        <v>155</v>
      </c>
      <c r="E49" s="8" t="str">
        <f t="shared" si="9"/>
        <v>Not Significantly Different</v>
      </c>
      <c r="G49">
        <f t="shared" si="10"/>
        <v>5.7</v>
      </c>
      <c r="H49">
        <f t="shared" si="11"/>
        <v>6</v>
      </c>
      <c r="I49" t="str">
        <f t="shared" si="12"/>
        <v>+/-</v>
      </c>
      <c r="J49" t="str">
        <f t="shared" si="13"/>
        <v>1.8</v>
      </c>
      <c r="K49" s="1">
        <f t="shared" si="14"/>
        <v>1.094224924012158</v>
      </c>
      <c r="L49" s="1">
        <f t="shared" si="15"/>
        <v>0.89999999999999947</v>
      </c>
      <c r="M49" s="1">
        <f t="shared" si="16"/>
        <v>1.0959122417823675</v>
      </c>
      <c r="N49" s="1">
        <f t="shared" si="17"/>
        <v>0.82123364051145131</v>
      </c>
      <c r="O49" t="s">
        <v>54</v>
      </c>
    </row>
    <row r="50" spans="1:15" x14ac:dyDescent="0.35">
      <c r="A50" s="12">
        <v>39</v>
      </c>
      <c r="B50" s="11" t="s">
        <v>75</v>
      </c>
      <c r="C50" s="10">
        <v>5.7</v>
      </c>
      <c r="D50" s="9" t="s">
        <v>109</v>
      </c>
      <c r="E50" s="8" t="str">
        <f t="shared" si="9"/>
        <v>Significantly Different</v>
      </c>
      <c r="G50">
        <f t="shared" si="10"/>
        <v>5.7</v>
      </c>
      <c r="H50">
        <f t="shared" si="11"/>
        <v>6</v>
      </c>
      <c r="I50" t="str">
        <f t="shared" si="12"/>
        <v>+/-</v>
      </c>
      <c r="J50" t="str">
        <f t="shared" si="13"/>
        <v>0.6</v>
      </c>
      <c r="K50" s="1">
        <f t="shared" si="14"/>
        <v>0.36474164133738601</v>
      </c>
      <c r="L50" s="1">
        <f t="shared" si="15"/>
        <v>0.89999999999999947</v>
      </c>
      <c r="M50" s="1">
        <f t="shared" si="16"/>
        <v>0.36977279819442066</v>
      </c>
      <c r="N50" s="1">
        <f t="shared" si="17"/>
        <v>2.433927007055813</v>
      </c>
      <c r="O50" t="s">
        <v>52</v>
      </c>
    </row>
    <row r="51" spans="1:15" x14ac:dyDescent="0.35">
      <c r="A51" s="12">
        <v>39</v>
      </c>
      <c r="B51" s="11" t="s">
        <v>47</v>
      </c>
      <c r="C51" s="10">
        <v>5.7</v>
      </c>
      <c r="D51" s="9" t="s">
        <v>118</v>
      </c>
      <c r="E51" s="8" t="str">
        <f t="shared" si="9"/>
        <v>Not Significantly Different</v>
      </c>
      <c r="G51">
        <f t="shared" si="10"/>
        <v>5.7</v>
      </c>
      <c r="H51">
        <f t="shared" si="11"/>
        <v>6</v>
      </c>
      <c r="I51" t="str">
        <f t="shared" si="12"/>
        <v>+/-</v>
      </c>
      <c r="J51" t="str">
        <f t="shared" si="13"/>
        <v>0.9</v>
      </c>
      <c r="K51" s="1">
        <f t="shared" si="14"/>
        <v>0.54711246200607899</v>
      </c>
      <c r="L51" s="1">
        <f t="shared" si="15"/>
        <v>0.89999999999999947</v>
      </c>
      <c r="M51" s="1">
        <f t="shared" si="16"/>
        <v>0.55047933970440222</v>
      </c>
      <c r="N51" s="1">
        <f t="shared" si="17"/>
        <v>1.6349387435381022</v>
      </c>
      <c r="O51" t="s">
        <v>50</v>
      </c>
    </row>
    <row r="52" spans="1:15" x14ac:dyDescent="0.35">
      <c r="A52" s="12">
        <v>42</v>
      </c>
      <c r="B52" s="11" t="s">
        <v>31</v>
      </c>
      <c r="C52" s="10">
        <v>5.6</v>
      </c>
      <c r="D52" s="9" t="s">
        <v>142</v>
      </c>
      <c r="E52" s="8" t="str">
        <f t="shared" si="9"/>
        <v>Not Significantly Different</v>
      </c>
      <c r="G52">
        <f t="shared" si="10"/>
        <v>5.6</v>
      </c>
      <c r="H52">
        <f t="shared" si="11"/>
        <v>6</v>
      </c>
      <c r="I52" t="str">
        <f t="shared" si="12"/>
        <v>+/-</v>
      </c>
      <c r="J52" t="str">
        <f t="shared" si="13"/>
        <v>3.3</v>
      </c>
      <c r="K52" s="1">
        <f t="shared" si="14"/>
        <v>2.0060790273556228</v>
      </c>
      <c r="L52" s="1">
        <f t="shared" si="15"/>
        <v>1</v>
      </c>
      <c r="M52" s="1">
        <f t="shared" si="16"/>
        <v>2.0069998807561307</v>
      </c>
      <c r="N52" s="1">
        <f t="shared" si="17"/>
        <v>0.49825613324065232</v>
      </c>
      <c r="O52" t="s">
        <v>48</v>
      </c>
    </row>
    <row r="53" spans="1:15" x14ac:dyDescent="0.35">
      <c r="A53" s="12">
        <v>42</v>
      </c>
      <c r="B53" s="11" t="s">
        <v>74</v>
      </c>
      <c r="C53" s="10">
        <v>5.6</v>
      </c>
      <c r="D53" s="9" t="s">
        <v>121</v>
      </c>
      <c r="E53" s="8" t="str">
        <f t="shared" si="9"/>
        <v>Significantly Different</v>
      </c>
      <c r="G53">
        <f t="shared" si="10"/>
        <v>5.6</v>
      </c>
      <c r="H53">
        <f t="shared" si="11"/>
        <v>6</v>
      </c>
      <c r="I53" t="str">
        <f t="shared" si="12"/>
        <v>+/-</v>
      </c>
      <c r="J53" t="str">
        <f t="shared" si="13"/>
        <v>0.8</v>
      </c>
      <c r="K53" s="1">
        <f t="shared" si="14"/>
        <v>0.48632218844984804</v>
      </c>
      <c r="L53" s="1">
        <f t="shared" si="15"/>
        <v>1</v>
      </c>
      <c r="M53" s="1">
        <f t="shared" si="16"/>
        <v>0.49010685399991183</v>
      </c>
      <c r="N53" s="1">
        <f t="shared" si="17"/>
        <v>2.0403713839924791</v>
      </c>
      <c r="O53" t="s">
        <v>46</v>
      </c>
    </row>
    <row r="54" spans="1:15" x14ac:dyDescent="0.35">
      <c r="A54" s="12">
        <v>44</v>
      </c>
      <c r="B54" s="11" t="s">
        <v>49</v>
      </c>
      <c r="C54" s="10">
        <v>5.5</v>
      </c>
      <c r="D54" s="9" t="s">
        <v>30</v>
      </c>
      <c r="E54" s="8" t="str">
        <f t="shared" si="9"/>
        <v>Significantly Different</v>
      </c>
      <c r="G54">
        <f t="shared" si="10"/>
        <v>5.5</v>
      </c>
      <c r="H54">
        <f t="shared" si="11"/>
        <v>6</v>
      </c>
      <c r="I54" t="str">
        <f t="shared" si="12"/>
        <v>+/-</v>
      </c>
      <c r="J54" t="str">
        <f t="shared" si="13"/>
        <v>0.5</v>
      </c>
      <c r="K54" s="1">
        <f t="shared" si="14"/>
        <v>0.303951367781155</v>
      </c>
      <c r="L54" s="1">
        <f t="shared" si="15"/>
        <v>1.0999999999999996</v>
      </c>
      <c r="M54" s="1">
        <f t="shared" si="16"/>
        <v>0.30997079109986531</v>
      </c>
      <c r="N54" s="1">
        <f t="shared" si="17"/>
        <v>3.5487214653254391</v>
      </c>
      <c r="O54" t="s">
        <v>39</v>
      </c>
    </row>
    <row r="55" spans="1:15" x14ac:dyDescent="0.35">
      <c r="A55" s="12">
        <v>45</v>
      </c>
      <c r="B55" s="11" t="s">
        <v>77</v>
      </c>
      <c r="C55" s="10">
        <v>5.4</v>
      </c>
      <c r="D55" s="9" t="s">
        <v>122</v>
      </c>
      <c r="E55" s="8" t="str">
        <f t="shared" si="9"/>
        <v>Significantly Different</v>
      </c>
      <c r="G55">
        <f t="shared" si="10"/>
        <v>5.4</v>
      </c>
      <c r="H55">
        <f t="shared" si="11"/>
        <v>6</v>
      </c>
      <c r="I55" t="str">
        <f t="shared" si="12"/>
        <v>+/-</v>
      </c>
      <c r="J55" t="str">
        <f t="shared" si="13"/>
        <v>1.0</v>
      </c>
      <c r="K55" s="1">
        <f t="shared" si="14"/>
        <v>0.60790273556231</v>
      </c>
      <c r="L55" s="1">
        <f t="shared" si="15"/>
        <v>1.1999999999999993</v>
      </c>
      <c r="M55" s="1">
        <f t="shared" si="16"/>
        <v>0.61093468821403585</v>
      </c>
      <c r="N55" s="1">
        <f t="shared" si="17"/>
        <v>1.9642034134745174</v>
      </c>
      <c r="O55" t="s">
        <v>42</v>
      </c>
    </row>
    <row r="56" spans="1:15" x14ac:dyDescent="0.35">
      <c r="A56" s="12">
        <v>46</v>
      </c>
      <c r="B56" s="11" t="s">
        <v>34</v>
      </c>
      <c r="C56" s="10">
        <v>5.3</v>
      </c>
      <c r="D56" s="9" t="s">
        <v>27</v>
      </c>
      <c r="E56" s="8" t="str">
        <f t="shared" si="9"/>
        <v>Significantly Different</v>
      </c>
      <c r="G56">
        <f t="shared" si="10"/>
        <v>5.3</v>
      </c>
      <c r="H56">
        <f t="shared" si="11"/>
        <v>6</v>
      </c>
      <c r="I56" t="str">
        <f t="shared" si="12"/>
        <v>+/-</v>
      </c>
      <c r="J56" t="str">
        <f t="shared" si="13"/>
        <v>0.3</v>
      </c>
      <c r="K56" s="1">
        <f t="shared" si="14"/>
        <v>0.18237082066869301</v>
      </c>
      <c r="L56" s="1">
        <f t="shared" si="15"/>
        <v>1.2999999999999998</v>
      </c>
      <c r="M56" s="1">
        <f t="shared" si="16"/>
        <v>0.19223572402239389</v>
      </c>
      <c r="N56" s="1">
        <f t="shared" si="17"/>
        <v>6.7625307762700784</v>
      </c>
      <c r="O56" t="s">
        <v>40</v>
      </c>
    </row>
    <row r="57" spans="1:15" x14ac:dyDescent="0.35">
      <c r="A57" s="12">
        <v>46</v>
      </c>
      <c r="B57" s="11" t="s">
        <v>65</v>
      </c>
      <c r="C57" s="10">
        <v>5.3</v>
      </c>
      <c r="D57" s="9" t="s">
        <v>129</v>
      </c>
      <c r="E57" s="8" t="str">
        <f t="shared" si="9"/>
        <v>Significantly Different</v>
      </c>
      <c r="G57">
        <f t="shared" si="10"/>
        <v>5.3</v>
      </c>
      <c r="H57">
        <f t="shared" si="11"/>
        <v>6</v>
      </c>
      <c r="I57" t="str">
        <f t="shared" si="12"/>
        <v>+/-</v>
      </c>
      <c r="J57" t="str">
        <f t="shared" si="13"/>
        <v>1.1</v>
      </c>
      <c r="K57" s="1">
        <f t="shared" si="14"/>
        <v>0.66869300911854113</v>
      </c>
      <c r="L57" s="1">
        <f t="shared" si="15"/>
        <v>1.2999999999999998</v>
      </c>
      <c r="M57" s="1">
        <f t="shared" si="16"/>
        <v>0.67145051776214359</v>
      </c>
      <c r="N57" s="1">
        <f t="shared" si="17"/>
        <v>1.9361069291192583</v>
      </c>
      <c r="O57" t="s">
        <v>37</v>
      </c>
    </row>
    <row r="58" spans="1:15" x14ac:dyDescent="0.35">
      <c r="A58" s="12">
        <v>46</v>
      </c>
      <c r="B58" s="11" t="s">
        <v>64</v>
      </c>
      <c r="C58" s="10">
        <v>5.3</v>
      </c>
      <c r="D58" s="9" t="s">
        <v>109</v>
      </c>
      <c r="E58" s="8" t="str">
        <f t="shared" si="9"/>
        <v>Significantly Different</v>
      </c>
      <c r="G58">
        <f t="shared" si="10"/>
        <v>5.3</v>
      </c>
      <c r="H58">
        <f t="shared" si="11"/>
        <v>6</v>
      </c>
      <c r="I58" t="str">
        <f t="shared" si="12"/>
        <v>+/-</v>
      </c>
      <c r="J58" t="str">
        <f t="shared" si="13"/>
        <v>0.6</v>
      </c>
      <c r="K58" s="1">
        <f t="shared" si="14"/>
        <v>0.36474164133738601</v>
      </c>
      <c r="L58" s="1">
        <f t="shared" si="15"/>
        <v>1.2999999999999998</v>
      </c>
      <c r="M58" s="1">
        <f t="shared" si="16"/>
        <v>0.36977279819442066</v>
      </c>
      <c r="N58" s="1">
        <f t="shared" si="17"/>
        <v>3.5156723435250652</v>
      </c>
      <c r="O58" t="s">
        <v>35</v>
      </c>
    </row>
    <row r="59" spans="1:15" x14ac:dyDescent="0.35">
      <c r="A59" s="12">
        <v>46</v>
      </c>
      <c r="B59" s="11" t="s">
        <v>36</v>
      </c>
      <c r="C59" s="10">
        <v>5.3</v>
      </c>
      <c r="D59" s="9" t="s">
        <v>139</v>
      </c>
      <c r="E59" s="8" t="str">
        <f t="shared" si="9"/>
        <v>Not Significantly Different</v>
      </c>
      <c r="G59">
        <f t="shared" si="10"/>
        <v>5.3</v>
      </c>
      <c r="H59">
        <f t="shared" si="11"/>
        <v>6</v>
      </c>
      <c r="I59" t="str">
        <f t="shared" si="12"/>
        <v>+/-</v>
      </c>
      <c r="J59" t="str">
        <f t="shared" si="13"/>
        <v>1.5</v>
      </c>
      <c r="K59" s="1">
        <f t="shared" si="14"/>
        <v>0.91185410334346506</v>
      </c>
      <c r="L59" s="1">
        <f t="shared" si="15"/>
        <v>1.2999999999999998</v>
      </c>
      <c r="M59" s="1">
        <f t="shared" si="16"/>
        <v>0.91387819929318592</v>
      </c>
      <c r="N59" s="1">
        <f t="shared" si="17"/>
        <v>1.4225090400509053</v>
      </c>
      <c r="O59" t="s">
        <v>32</v>
      </c>
    </row>
    <row r="60" spans="1:15" x14ac:dyDescent="0.35">
      <c r="A60" s="12">
        <v>50</v>
      </c>
      <c r="B60" s="11" t="s">
        <v>70</v>
      </c>
      <c r="C60" s="10">
        <v>4.8</v>
      </c>
      <c r="D60" s="9" t="s">
        <v>25</v>
      </c>
      <c r="E60" s="8" t="str">
        <f t="shared" si="9"/>
        <v>Significantly Different</v>
      </c>
      <c r="G60">
        <f t="shared" si="10"/>
        <v>4.8</v>
      </c>
      <c r="H60">
        <f t="shared" si="11"/>
        <v>6</v>
      </c>
      <c r="I60" t="str">
        <f t="shared" si="12"/>
        <v>+/-</v>
      </c>
      <c r="J60" t="str">
        <f t="shared" si="13"/>
        <v>0.7</v>
      </c>
      <c r="K60" s="1">
        <f t="shared" si="14"/>
        <v>0.42553191489361697</v>
      </c>
      <c r="L60" s="1">
        <f t="shared" si="15"/>
        <v>1.7999999999999998</v>
      </c>
      <c r="M60" s="1">
        <f t="shared" si="16"/>
        <v>0.42985214661796195</v>
      </c>
      <c r="N60" s="1">
        <f t="shared" si="17"/>
        <v>4.1874863581867343</v>
      </c>
      <c r="O60" t="s">
        <v>29</v>
      </c>
    </row>
    <row r="61" spans="1:15" x14ac:dyDescent="0.35">
      <c r="A61" s="12">
        <v>51</v>
      </c>
      <c r="B61" s="11" t="s">
        <v>62</v>
      </c>
      <c r="C61" s="10">
        <v>2.7</v>
      </c>
      <c r="D61" s="9" t="s">
        <v>137</v>
      </c>
      <c r="E61" s="8" t="str">
        <f t="shared" si="9"/>
        <v>Significantly Different</v>
      </c>
      <c r="G61">
        <f t="shared" si="10"/>
        <v>2.7</v>
      </c>
      <c r="H61">
        <f t="shared" si="11"/>
        <v>6</v>
      </c>
      <c r="I61" t="str">
        <f t="shared" si="12"/>
        <v>+/-</v>
      </c>
      <c r="J61" t="str">
        <f t="shared" si="13"/>
        <v>1.2</v>
      </c>
      <c r="K61" s="1">
        <f t="shared" si="14"/>
        <v>0.72948328267477203</v>
      </c>
      <c r="L61" s="1">
        <f t="shared" si="15"/>
        <v>3.8999999999999995</v>
      </c>
      <c r="M61" s="1">
        <f t="shared" si="16"/>
        <v>0.73201182849801194</v>
      </c>
      <c r="N61" s="1">
        <f t="shared" si="17"/>
        <v>5.3277827600166869</v>
      </c>
      <c r="O61" t="s">
        <v>26</v>
      </c>
    </row>
    <row r="62" spans="1:15" ht="15" thickBot="1" x14ac:dyDescent="0.4">
      <c r="A62" s="7"/>
      <c r="B62" s="6" t="s">
        <v>24</v>
      </c>
      <c r="C62" s="5">
        <v>5.5</v>
      </c>
      <c r="D62" s="4" t="s">
        <v>137</v>
      </c>
      <c r="E62" s="3" t="str">
        <f t="shared" si="9"/>
        <v>Not Significantly Different</v>
      </c>
      <c r="G62">
        <f t="shared" si="10"/>
        <v>5.5</v>
      </c>
      <c r="H62">
        <f t="shared" si="11"/>
        <v>6</v>
      </c>
      <c r="I62" t="str">
        <f t="shared" si="12"/>
        <v>+/-</v>
      </c>
      <c r="J62" t="str">
        <f t="shared" si="13"/>
        <v>1.2</v>
      </c>
      <c r="K62" s="1">
        <f t="shared" si="14"/>
        <v>0.72948328267477203</v>
      </c>
      <c r="L62" s="1">
        <f t="shared" si="15"/>
        <v>1.0999999999999996</v>
      </c>
      <c r="M62" s="1">
        <f t="shared" si="16"/>
        <v>0.73201182849801194</v>
      </c>
      <c r="N62" s="1">
        <f t="shared" si="17"/>
        <v>1.5027079579534242</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ht="45" customHeight="1" x14ac:dyDescent="0.35">
      <c r="A72" s="37" t="s">
        <v>255</v>
      </c>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71:Z71"/>
    <mergeCell ref="A66:Z66"/>
    <mergeCell ref="A67:Z67"/>
    <mergeCell ref="A68:Z68"/>
    <mergeCell ref="A69:Z69"/>
    <mergeCell ref="A70:Z70"/>
  </mergeCells>
  <conditionalFormatting sqref="E10:E62">
    <cfRule type="cellIs" dxfId="254" priority="1" operator="equal">
      <formula>"OTHER ERROR"</formula>
    </cfRule>
    <cfRule type="cellIs" dxfId="253" priority="2" operator="equal">
      <formula>"Statistical Test not applicable"</formula>
    </cfRule>
    <cfRule type="cellIs" dxfId="252" priority="3" operator="equal">
      <formula>"Geography Selected"</formula>
    </cfRule>
  </conditionalFormatting>
  <conditionalFormatting sqref="E10:J62">
    <cfRule type="cellIs" dxfId="251" priority="4" operator="equal">
      <formula>"Not Significantly Different"</formula>
    </cfRule>
  </conditionalFormatting>
  <conditionalFormatting sqref="F10:J62">
    <cfRule type="cellIs" dxfId="25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50F4C999-9F25-4E12-9DC6-DB62BD4D2F23}">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D437AE69-9324-42B0-A557-98FCEBA0B201}"/>
    <hyperlink ref="A68" r:id="rId2" xr:uid="{96DC603F-5540-44EA-9CCA-61547B957099}"/>
    <hyperlink ref="A66" r:id="rId3" xr:uid="{FC8DFBDD-AEC6-497E-B8B3-6A9D44095F5A}"/>
    <hyperlink ref="A67" r:id="rId4" xr:uid="{3A4EEBA7-0C73-4E86-8FDD-A05458B065C1}"/>
  </hyperlinks>
  <pageMargins left="0.7" right="0.7" top="0.75" bottom="0.75" header="0.3" footer="0.3"/>
  <pageSetup orientation="portrait" r:id="rId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0E668-AAA3-465D-8208-F307D2903C13}">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273</v>
      </c>
    </row>
    <row r="2" spans="1:16" x14ac:dyDescent="0.35">
      <c r="A2" s="26" t="s">
        <v>106</v>
      </c>
      <c r="B2" t="s">
        <v>272</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33">
        <f>VLOOKUP($B$4,$B$10:$D$62,2,FALSE)</f>
        <v>52</v>
      </c>
      <c r="C6" t="s">
        <v>100</v>
      </c>
      <c r="H6" s="14" t="s">
        <v>99</v>
      </c>
      <c r="I6">
        <f>VLOOKUP($B$4,$B$9:$K$62,6,FALSE)</f>
        <v>52</v>
      </c>
      <c r="K6" s="15"/>
    </row>
    <row r="7" spans="1:16" ht="15" thickBot="1" x14ac:dyDescent="0.4">
      <c r="A7" s="21" t="s">
        <v>98</v>
      </c>
      <c r="B7" s="20" t="str">
        <f>VLOOKUP($B$4,$B$10:$D$62,3,FALSE)</f>
        <v>+/-1</v>
      </c>
      <c r="C7" t="s">
        <v>97</v>
      </c>
      <c r="H7" s="14" t="s">
        <v>96</v>
      </c>
      <c r="I7" s="19">
        <f>VLOOKUP($B$4,$B$9:$K$62,10,FALSE)</f>
        <v>0.60790273556231</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32">
        <v>52</v>
      </c>
      <c r="D10" s="9" t="s">
        <v>264</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52</v>
      </c>
      <c r="H10">
        <f t="shared" ref="H10:H41" si="2">LEN(TRIM(D10))</f>
        <v>4</v>
      </c>
      <c r="I10" t="str">
        <f t="shared" ref="I10:I41" si="3">IF(H10&gt;=3,MID(TRIM(D10),1,3),"NO")</f>
        <v>+/-</v>
      </c>
      <c r="J10" t="str">
        <f t="shared" ref="J10:J41" si="4">IF(TRIM(I10)="+/-",MID(TRIM(D10),4,H10-3),D10)</f>
        <v>1</v>
      </c>
      <c r="K10" s="1">
        <f t="shared" ref="K10:K41" si="5">IF(TRIM(J10)="*****",0,IF(ISERROR(VALUE(J10)),"NA",VALUE(J10/$I$4)))</f>
        <v>0.60790273556231</v>
      </c>
      <c r="L10" s="1">
        <f t="shared" ref="L10:L41" si="6">IF(AND(ISNUMBER(G10),ISNUMBER($I$6)),$I$6-G10,"N/A")</f>
        <v>0</v>
      </c>
      <c r="M10" s="1">
        <f t="shared" ref="M10:M41" si="7">IF(AND(ISNUMBER(K10),ISNUMBER($I$7)),SQRT(K10^2+($I$7)^2),"N/A")</f>
        <v>0.85970429323592401</v>
      </c>
      <c r="N10" s="1">
        <f t="shared" ref="N10:N41" si="8">IF(AND(ISNUMBER(L10),ISNUMBER(M10),M10&lt;&gt;0),L10/M10,"NA")</f>
        <v>0</v>
      </c>
      <c r="O10" t="s">
        <v>82</v>
      </c>
    </row>
    <row r="11" spans="1:16" x14ac:dyDescent="0.35">
      <c r="A11" s="12">
        <v>1</v>
      </c>
      <c r="B11" s="11" t="s">
        <v>48</v>
      </c>
      <c r="C11" s="32">
        <v>75</v>
      </c>
      <c r="D11" s="13" t="s">
        <v>271</v>
      </c>
      <c r="E11" s="8" t="str">
        <f t="shared" si="0"/>
        <v>Significantly Different</v>
      </c>
      <c r="G11">
        <f t="shared" si="1"/>
        <v>75</v>
      </c>
      <c r="H11">
        <f t="shared" si="2"/>
        <v>5</v>
      </c>
      <c r="I11" t="str">
        <f t="shared" si="3"/>
        <v>+/-</v>
      </c>
      <c r="J11" t="str">
        <f t="shared" si="4"/>
        <v>11</v>
      </c>
      <c r="K11" s="1">
        <f t="shared" si="5"/>
        <v>6.6869300911854106</v>
      </c>
      <c r="L11" s="1">
        <f t="shared" si="6"/>
        <v>-23</v>
      </c>
      <c r="M11" s="1">
        <f t="shared" si="7"/>
        <v>6.7145051776214357</v>
      </c>
      <c r="N11" s="1">
        <f t="shared" si="8"/>
        <v>-3.4254199515186885</v>
      </c>
      <c r="O11" t="s">
        <v>67</v>
      </c>
    </row>
    <row r="12" spans="1:16" x14ac:dyDescent="0.35">
      <c r="A12" s="12">
        <v>2</v>
      </c>
      <c r="B12" s="11" t="s">
        <v>69</v>
      </c>
      <c r="C12" s="32">
        <v>69</v>
      </c>
      <c r="D12" s="9" t="s">
        <v>261</v>
      </c>
      <c r="E12" s="8" t="str">
        <f t="shared" si="0"/>
        <v>Significantly Different</v>
      </c>
      <c r="G12">
        <f t="shared" si="1"/>
        <v>69</v>
      </c>
      <c r="H12">
        <f t="shared" si="2"/>
        <v>5</v>
      </c>
      <c r="I12" t="str">
        <f t="shared" si="3"/>
        <v>+/-</v>
      </c>
      <c r="J12" t="str">
        <f t="shared" si="4"/>
        <v>10</v>
      </c>
      <c r="K12" s="1">
        <f t="shared" si="5"/>
        <v>6.0790273556230998</v>
      </c>
      <c r="L12" s="1">
        <f t="shared" si="6"/>
        <v>-17</v>
      </c>
      <c r="M12" s="1">
        <f t="shared" si="7"/>
        <v>6.1093468821403585</v>
      </c>
      <c r="N12" s="1">
        <f t="shared" si="8"/>
        <v>-2.7826215024222347</v>
      </c>
      <c r="O12" t="s">
        <v>59</v>
      </c>
    </row>
    <row r="13" spans="1:16" x14ac:dyDescent="0.35">
      <c r="A13" s="12">
        <v>3</v>
      </c>
      <c r="B13" s="11" t="s">
        <v>59</v>
      </c>
      <c r="C13" s="32">
        <v>60</v>
      </c>
      <c r="D13" s="9" t="s">
        <v>261</v>
      </c>
      <c r="E13" s="8" t="str">
        <f t="shared" si="0"/>
        <v>Not Significantly Different</v>
      </c>
      <c r="G13">
        <f t="shared" si="1"/>
        <v>60</v>
      </c>
      <c r="H13">
        <f t="shared" si="2"/>
        <v>5</v>
      </c>
      <c r="I13" t="str">
        <f t="shared" si="3"/>
        <v>+/-</v>
      </c>
      <c r="J13" t="str">
        <f t="shared" si="4"/>
        <v>10</v>
      </c>
      <c r="K13" s="1">
        <f t="shared" si="5"/>
        <v>6.0790273556230998</v>
      </c>
      <c r="L13" s="1">
        <f t="shared" si="6"/>
        <v>-8</v>
      </c>
      <c r="M13" s="1">
        <f t="shared" si="7"/>
        <v>6.1093468821403585</v>
      </c>
      <c r="N13" s="1">
        <f t="shared" si="8"/>
        <v>-1.3094689423163457</v>
      </c>
      <c r="O13" t="s">
        <v>57</v>
      </c>
    </row>
    <row r="14" spans="1:16" x14ac:dyDescent="0.35">
      <c r="A14" s="12">
        <v>3</v>
      </c>
      <c r="B14" s="11" t="s">
        <v>68</v>
      </c>
      <c r="C14" s="32">
        <v>60</v>
      </c>
      <c r="D14" s="9" t="s">
        <v>269</v>
      </c>
      <c r="E14" s="8" t="str">
        <f t="shared" si="0"/>
        <v>Significantly Different</v>
      </c>
      <c r="G14">
        <f t="shared" si="1"/>
        <v>60</v>
      </c>
      <c r="H14">
        <f t="shared" si="2"/>
        <v>4</v>
      </c>
      <c r="I14" t="str">
        <f t="shared" si="3"/>
        <v>+/-</v>
      </c>
      <c r="J14" t="str">
        <f t="shared" si="4"/>
        <v>5</v>
      </c>
      <c r="K14" s="1">
        <f t="shared" si="5"/>
        <v>3.0395136778115499</v>
      </c>
      <c r="L14" s="1">
        <f t="shared" si="6"/>
        <v>-8</v>
      </c>
      <c r="M14" s="1">
        <f t="shared" si="7"/>
        <v>3.0997079109986534</v>
      </c>
      <c r="N14" s="1">
        <f t="shared" si="8"/>
        <v>-2.580888338418502</v>
      </c>
      <c r="O14" t="s">
        <v>72</v>
      </c>
    </row>
    <row r="15" spans="1:16" x14ac:dyDescent="0.35">
      <c r="A15" s="12">
        <v>3</v>
      </c>
      <c r="B15" s="11" t="s">
        <v>62</v>
      </c>
      <c r="C15" s="32">
        <v>60</v>
      </c>
      <c r="D15" s="9" t="s">
        <v>271</v>
      </c>
      <c r="E15" s="8" t="str">
        <f t="shared" si="0"/>
        <v>Not Significantly Different</v>
      </c>
      <c r="G15">
        <f t="shared" si="1"/>
        <v>60</v>
      </c>
      <c r="H15">
        <f t="shared" si="2"/>
        <v>5</v>
      </c>
      <c r="I15" t="str">
        <f t="shared" si="3"/>
        <v>+/-</v>
      </c>
      <c r="J15" t="str">
        <f t="shared" si="4"/>
        <v>11</v>
      </c>
      <c r="K15" s="1">
        <f t="shared" si="5"/>
        <v>6.6869300911854106</v>
      </c>
      <c r="L15" s="1">
        <f t="shared" si="6"/>
        <v>-8</v>
      </c>
      <c r="M15" s="1">
        <f t="shared" si="7"/>
        <v>6.7145051776214357</v>
      </c>
      <c r="N15" s="1">
        <f t="shared" si="8"/>
        <v>-1.1914504179195438</v>
      </c>
      <c r="O15" t="s">
        <v>34</v>
      </c>
    </row>
    <row r="16" spans="1:16" x14ac:dyDescent="0.35">
      <c r="A16" s="12">
        <v>6</v>
      </c>
      <c r="B16" s="11" t="s">
        <v>42</v>
      </c>
      <c r="C16" s="32">
        <v>59</v>
      </c>
      <c r="D16" s="9" t="s">
        <v>263</v>
      </c>
      <c r="E16" s="8" t="str">
        <f t="shared" si="0"/>
        <v>Significantly Different</v>
      </c>
      <c r="G16">
        <f t="shared" si="1"/>
        <v>59</v>
      </c>
      <c r="H16">
        <f t="shared" si="2"/>
        <v>4</v>
      </c>
      <c r="I16" t="str">
        <f t="shared" si="3"/>
        <v>+/-</v>
      </c>
      <c r="J16" t="str">
        <f t="shared" si="4"/>
        <v>4</v>
      </c>
      <c r="K16" s="1">
        <f t="shared" si="5"/>
        <v>2.43161094224924</v>
      </c>
      <c r="L16" s="1">
        <f t="shared" si="6"/>
        <v>-7</v>
      </c>
      <c r="M16" s="1">
        <f t="shared" si="7"/>
        <v>2.5064471888253257</v>
      </c>
      <c r="N16" s="1">
        <f t="shared" si="8"/>
        <v>-2.7927977222933742</v>
      </c>
      <c r="O16" t="s">
        <v>73</v>
      </c>
    </row>
    <row r="17" spans="1:15" x14ac:dyDescent="0.35">
      <c r="A17" s="12">
        <v>6</v>
      </c>
      <c r="B17" s="11" t="s">
        <v>26</v>
      </c>
      <c r="C17" s="32">
        <v>59</v>
      </c>
      <c r="D17" s="9" t="s">
        <v>270</v>
      </c>
      <c r="E17" s="8" t="str">
        <f t="shared" si="0"/>
        <v>Not Significantly Different</v>
      </c>
      <c r="G17">
        <f t="shared" si="1"/>
        <v>59</v>
      </c>
      <c r="H17">
        <f t="shared" si="2"/>
        <v>5</v>
      </c>
      <c r="I17" t="str">
        <f t="shared" si="3"/>
        <v>+/-</v>
      </c>
      <c r="J17" t="str">
        <f t="shared" si="4"/>
        <v>13</v>
      </c>
      <c r="K17" s="1">
        <f t="shared" si="5"/>
        <v>7.9027355623100304</v>
      </c>
      <c r="L17" s="1">
        <f t="shared" si="6"/>
        <v>-7</v>
      </c>
      <c r="M17" s="1">
        <f t="shared" si="7"/>
        <v>7.9260819516141625</v>
      </c>
      <c r="N17" s="1">
        <f t="shared" si="8"/>
        <v>-0.88316018465774704</v>
      </c>
      <c r="O17" t="s">
        <v>65</v>
      </c>
    </row>
    <row r="18" spans="1:15" x14ac:dyDescent="0.35">
      <c r="A18" s="12">
        <v>8</v>
      </c>
      <c r="B18" s="11" t="s">
        <v>61</v>
      </c>
      <c r="C18" s="32">
        <v>58</v>
      </c>
      <c r="D18" s="9" t="s">
        <v>261</v>
      </c>
      <c r="E18" s="8" t="str">
        <f t="shared" si="0"/>
        <v>Not Significantly Different</v>
      </c>
      <c r="G18">
        <f t="shared" si="1"/>
        <v>58</v>
      </c>
      <c r="H18">
        <f t="shared" si="2"/>
        <v>5</v>
      </c>
      <c r="I18" t="str">
        <f t="shared" si="3"/>
        <v>+/-</v>
      </c>
      <c r="J18" t="str">
        <f t="shared" si="4"/>
        <v>10</v>
      </c>
      <c r="K18" s="1">
        <f t="shared" si="5"/>
        <v>6.0790273556230998</v>
      </c>
      <c r="L18" s="1">
        <f t="shared" si="6"/>
        <v>-6</v>
      </c>
      <c r="M18" s="1">
        <f t="shared" si="7"/>
        <v>6.1093468821403585</v>
      </c>
      <c r="N18" s="1">
        <f t="shared" si="8"/>
        <v>-0.98210170673725938</v>
      </c>
      <c r="O18" t="s">
        <v>61</v>
      </c>
    </row>
    <row r="19" spans="1:15" x14ac:dyDescent="0.35">
      <c r="A19" s="12">
        <v>8</v>
      </c>
      <c r="B19" s="11" t="s">
        <v>79</v>
      </c>
      <c r="C19" s="32">
        <v>58</v>
      </c>
      <c r="D19" s="9" t="s">
        <v>263</v>
      </c>
      <c r="E19" s="8" t="str">
        <f t="shared" si="0"/>
        <v>Significantly Different</v>
      </c>
      <c r="G19">
        <f t="shared" si="1"/>
        <v>58</v>
      </c>
      <c r="H19">
        <f t="shared" si="2"/>
        <v>4</v>
      </c>
      <c r="I19" t="str">
        <f t="shared" si="3"/>
        <v>+/-</v>
      </c>
      <c r="J19" t="str">
        <f t="shared" si="4"/>
        <v>4</v>
      </c>
      <c r="K19" s="1">
        <f t="shared" si="5"/>
        <v>2.43161094224924</v>
      </c>
      <c r="L19" s="1">
        <f t="shared" si="6"/>
        <v>-6</v>
      </c>
      <c r="M19" s="1">
        <f t="shared" si="7"/>
        <v>2.5064471888253257</v>
      </c>
      <c r="N19" s="1">
        <f t="shared" si="8"/>
        <v>-2.3938266191086064</v>
      </c>
      <c r="O19" t="s">
        <v>31</v>
      </c>
    </row>
    <row r="20" spans="1:15" x14ac:dyDescent="0.35">
      <c r="A20" s="12">
        <v>8</v>
      </c>
      <c r="B20" s="11" t="s">
        <v>55</v>
      </c>
      <c r="C20" s="32">
        <v>58</v>
      </c>
      <c r="D20" s="13" t="s">
        <v>269</v>
      </c>
      <c r="E20" s="8" t="str">
        <f t="shared" si="0"/>
        <v>Significantly Different</v>
      </c>
      <c r="G20">
        <f t="shared" si="1"/>
        <v>58</v>
      </c>
      <c r="H20">
        <f t="shared" si="2"/>
        <v>4</v>
      </c>
      <c r="I20" t="str">
        <f t="shared" si="3"/>
        <v>+/-</v>
      </c>
      <c r="J20" t="str">
        <f t="shared" si="4"/>
        <v>5</v>
      </c>
      <c r="K20" s="1">
        <f t="shared" si="5"/>
        <v>3.0395136778115499</v>
      </c>
      <c r="L20" s="1">
        <f t="shared" si="6"/>
        <v>-6</v>
      </c>
      <c r="M20" s="1">
        <f t="shared" si="7"/>
        <v>3.0997079109986534</v>
      </c>
      <c r="N20" s="1">
        <f t="shared" si="8"/>
        <v>-1.9356662538138765</v>
      </c>
      <c r="O20" t="s">
        <v>53</v>
      </c>
    </row>
    <row r="21" spans="1:15" x14ac:dyDescent="0.35">
      <c r="A21" s="12">
        <v>8</v>
      </c>
      <c r="B21" s="11" t="s">
        <v>51</v>
      </c>
      <c r="C21" s="32">
        <v>58</v>
      </c>
      <c r="D21" s="9" t="s">
        <v>267</v>
      </c>
      <c r="E21" s="8" t="str">
        <f t="shared" si="0"/>
        <v>Not Significantly Different</v>
      </c>
      <c r="G21">
        <f t="shared" si="1"/>
        <v>58</v>
      </c>
      <c r="H21">
        <f t="shared" si="2"/>
        <v>4</v>
      </c>
      <c r="I21" t="str">
        <f t="shared" si="3"/>
        <v>+/-</v>
      </c>
      <c r="J21" t="str">
        <f t="shared" si="4"/>
        <v>6</v>
      </c>
      <c r="K21" s="1">
        <f t="shared" si="5"/>
        <v>3.6474164133738602</v>
      </c>
      <c r="L21" s="1">
        <f t="shared" si="6"/>
        <v>-6</v>
      </c>
      <c r="M21" s="1">
        <f t="shared" si="7"/>
        <v>3.6977279819442068</v>
      </c>
      <c r="N21" s="1">
        <f t="shared" si="8"/>
        <v>-1.6226180047038763</v>
      </c>
      <c r="O21" t="s">
        <v>45</v>
      </c>
    </row>
    <row r="22" spans="1:15" x14ac:dyDescent="0.35">
      <c r="A22" s="12">
        <v>8</v>
      </c>
      <c r="B22" s="11" t="s">
        <v>58</v>
      </c>
      <c r="C22" s="32">
        <v>58</v>
      </c>
      <c r="D22" s="9" t="s">
        <v>263</v>
      </c>
      <c r="E22" s="8" t="str">
        <f t="shared" si="0"/>
        <v>Significantly Different</v>
      </c>
      <c r="G22">
        <f t="shared" si="1"/>
        <v>58</v>
      </c>
      <c r="H22">
        <f t="shared" si="2"/>
        <v>4</v>
      </c>
      <c r="I22" t="str">
        <f t="shared" si="3"/>
        <v>+/-</v>
      </c>
      <c r="J22" t="str">
        <f t="shared" si="4"/>
        <v>4</v>
      </c>
      <c r="K22" s="1">
        <f t="shared" si="5"/>
        <v>2.43161094224924</v>
      </c>
      <c r="L22" s="1">
        <f t="shared" si="6"/>
        <v>-6</v>
      </c>
      <c r="M22" s="1">
        <f t="shared" si="7"/>
        <v>2.5064471888253257</v>
      </c>
      <c r="N22" s="1">
        <f t="shared" si="8"/>
        <v>-2.3938266191086064</v>
      </c>
      <c r="O22" t="s">
        <v>28</v>
      </c>
    </row>
    <row r="23" spans="1:15" x14ac:dyDescent="0.35">
      <c r="A23" s="12">
        <v>13</v>
      </c>
      <c r="B23" s="11" t="s">
        <v>72</v>
      </c>
      <c r="C23" s="32">
        <v>57</v>
      </c>
      <c r="D23" s="9" t="s">
        <v>269</v>
      </c>
      <c r="E23" s="8" t="str">
        <f t="shared" si="0"/>
        <v>Not Significantly Different</v>
      </c>
      <c r="G23">
        <f t="shared" si="1"/>
        <v>57</v>
      </c>
      <c r="H23">
        <f t="shared" si="2"/>
        <v>4</v>
      </c>
      <c r="I23" t="str">
        <f t="shared" si="3"/>
        <v>+/-</v>
      </c>
      <c r="J23" t="str">
        <f t="shared" si="4"/>
        <v>5</v>
      </c>
      <c r="K23" s="1">
        <f t="shared" si="5"/>
        <v>3.0395136778115499</v>
      </c>
      <c r="L23" s="1">
        <f t="shared" si="6"/>
        <v>-5</v>
      </c>
      <c r="M23" s="1">
        <f t="shared" si="7"/>
        <v>3.0997079109986534</v>
      </c>
      <c r="N23" s="1">
        <f t="shared" si="8"/>
        <v>-1.6130552115115637</v>
      </c>
      <c r="O23" t="s">
        <v>81</v>
      </c>
    </row>
    <row r="24" spans="1:15" x14ac:dyDescent="0.35">
      <c r="A24" s="12">
        <v>13</v>
      </c>
      <c r="B24" s="11" t="s">
        <v>81</v>
      </c>
      <c r="C24" s="32">
        <v>57</v>
      </c>
      <c r="D24" s="9" t="s">
        <v>267</v>
      </c>
      <c r="E24" s="8" t="str">
        <f t="shared" si="0"/>
        <v>Not Significantly Different</v>
      </c>
      <c r="G24">
        <f t="shared" si="1"/>
        <v>57</v>
      </c>
      <c r="H24">
        <f t="shared" si="2"/>
        <v>4</v>
      </c>
      <c r="I24" t="str">
        <f t="shared" si="3"/>
        <v>+/-</v>
      </c>
      <c r="J24" t="str">
        <f t="shared" si="4"/>
        <v>6</v>
      </c>
      <c r="K24" s="1">
        <f t="shared" si="5"/>
        <v>3.6474164133738602</v>
      </c>
      <c r="L24" s="1">
        <f t="shared" si="6"/>
        <v>-5</v>
      </c>
      <c r="M24" s="1">
        <f t="shared" si="7"/>
        <v>3.6977279819442068</v>
      </c>
      <c r="N24" s="1">
        <f t="shared" si="8"/>
        <v>-1.3521816705865637</v>
      </c>
      <c r="O24" t="s">
        <v>64</v>
      </c>
    </row>
    <row r="25" spans="1:15" x14ac:dyDescent="0.35">
      <c r="A25" s="12">
        <v>13</v>
      </c>
      <c r="B25" s="11" t="s">
        <v>80</v>
      </c>
      <c r="C25" s="32">
        <v>57</v>
      </c>
      <c r="D25" s="9" t="s">
        <v>260</v>
      </c>
      <c r="E25" s="8" t="str">
        <f t="shared" si="0"/>
        <v>Significantly Different</v>
      </c>
      <c r="G25">
        <f t="shared" si="1"/>
        <v>57</v>
      </c>
      <c r="H25">
        <f t="shared" si="2"/>
        <v>4</v>
      </c>
      <c r="I25" t="str">
        <f t="shared" si="3"/>
        <v>+/-</v>
      </c>
      <c r="J25" t="str">
        <f t="shared" si="4"/>
        <v>3</v>
      </c>
      <c r="K25" s="1">
        <f t="shared" si="5"/>
        <v>1.8237082066869301</v>
      </c>
      <c r="L25" s="1">
        <f t="shared" si="6"/>
        <v>-5</v>
      </c>
      <c r="M25" s="1">
        <f t="shared" si="7"/>
        <v>1.9223572402239388</v>
      </c>
      <c r="N25" s="1">
        <f t="shared" si="8"/>
        <v>-2.6009733754884921</v>
      </c>
      <c r="O25" t="s">
        <v>80</v>
      </c>
    </row>
    <row r="26" spans="1:15" x14ac:dyDescent="0.35">
      <c r="A26" s="12">
        <v>13</v>
      </c>
      <c r="B26" s="11" t="s">
        <v>76</v>
      </c>
      <c r="C26" s="32">
        <v>57</v>
      </c>
      <c r="D26" s="9" t="s">
        <v>262</v>
      </c>
      <c r="E26" s="8" t="str">
        <f t="shared" si="0"/>
        <v>Not Significantly Different</v>
      </c>
      <c r="G26">
        <f t="shared" si="1"/>
        <v>57</v>
      </c>
      <c r="H26">
        <f t="shared" si="2"/>
        <v>4</v>
      </c>
      <c r="I26" t="str">
        <f t="shared" si="3"/>
        <v>+/-</v>
      </c>
      <c r="J26" t="str">
        <f t="shared" si="4"/>
        <v>8</v>
      </c>
      <c r="K26" s="1">
        <f t="shared" si="5"/>
        <v>4.86322188449848</v>
      </c>
      <c r="L26" s="1">
        <f t="shared" si="6"/>
        <v>-5</v>
      </c>
      <c r="M26" s="1">
        <f t="shared" si="7"/>
        <v>4.9010685399991178</v>
      </c>
      <c r="N26" s="1">
        <f t="shared" si="8"/>
        <v>-1.0201856919962398</v>
      </c>
      <c r="O26" t="s">
        <v>79</v>
      </c>
    </row>
    <row r="27" spans="1:15" x14ac:dyDescent="0.35">
      <c r="A27" s="12">
        <v>13</v>
      </c>
      <c r="B27" s="11" t="s">
        <v>39</v>
      </c>
      <c r="C27" s="32">
        <v>57</v>
      </c>
      <c r="D27" s="9" t="s">
        <v>266</v>
      </c>
      <c r="E27" s="8" t="str">
        <f t="shared" si="0"/>
        <v>Significantly Different</v>
      </c>
      <c r="G27">
        <f t="shared" si="1"/>
        <v>57</v>
      </c>
      <c r="H27">
        <f t="shared" si="2"/>
        <v>4</v>
      </c>
      <c r="I27" t="str">
        <f t="shared" si="3"/>
        <v>+/-</v>
      </c>
      <c r="J27" t="str">
        <f t="shared" si="4"/>
        <v>2</v>
      </c>
      <c r="K27" s="1">
        <f t="shared" si="5"/>
        <v>1.21580547112462</v>
      </c>
      <c r="L27" s="1">
        <f t="shared" si="6"/>
        <v>-5</v>
      </c>
      <c r="M27" s="1">
        <f t="shared" si="7"/>
        <v>1.3593118404254041</v>
      </c>
      <c r="N27" s="1">
        <f t="shared" si="8"/>
        <v>-3.678331822987154</v>
      </c>
      <c r="O27" t="s">
        <v>77</v>
      </c>
    </row>
    <row r="28" spans="1:15" x14ac:dyDescent="0.35">
      <c r="A28" s="12">
        <v>18</v>
      </c>
      <c r="B28" s="11" t="s">
        <v>45</v>
      </c>
      <c r="C28" s="32">
        <v>56</v>
      </c>
      <c r="D28" s="9" t="s">
        <v>260</v>
      </c>
      <c r="E28" s="8" t="str">
        <f t="shared" si="0"/>
        <v>Significantly Different</v>
      </c>
      <c r="G28">
        <f t="shared" si="1"/>
        <v>56</v>
      </c>
      <c r="H28">
        <f t="shared" si="2"/>
        <v>4</v>
      </c>
      <c r="I28" t="str">
        <f t="shared" si="3"/>
        <v>+/-</v>
      </c>
      <c r="J28" t="str">
        <f t="shared" si="4"/>
        <v>3</v>
      </c>
      <c r="K28" s="1">
        <f t="shared" si="5"/>
        <v>1.8237082066869301</v>
      </c>
      <c r="L28" s="1">
        <f t="shared" si="6"/>
        <v>-4</v>
      </c>
      <c r="M28" s="1">
        <f t="shared" si="7"/>
        <v>1.9223572402239388</v>
      </c>
      <c r="N28" s="1">
        <f t="shared" si="8"/>
        <v>-2.0807787003907934</v>
      </c>
      <c r="O28" t="s">
        <v>78</v>
      </c>
    </row>
    <row r="29" spans="1:15" x14ac:dyDescent="0.35">
      <c r="A29" s="12">
        <v>18</v>
      </c>
      <c r="B29" s="11" t="s">
        <v>44</v>
      </c>
      <c r="C29" s="32">
        <v>56</v>
      </c>
      <c r="D29" s="9" t="s">
        <v>267</v>
      </c>
      <c r="E29" s="8" t="str">
        <f t="shared" si="0"/>
        <v>Not Significantly Different</v>
      </c>
      <c r="G29">
        <f t="shared" si="1"/>
        <v>56</v>
      </c>
      <c r="H29">
        <f t="shared" si="2"/>
        <v>4</v>
      </c>
      <c r="I29" t="str">
        <f t="shared" si="3"/>
        <v>+/-</v>
      </c>
      <c r="J29" t="str">
        <f t="shared" si="4"/>
        <v>6</v>
      </c>
      <c r="K29" s="1">
        <f t="shared" si="5"/>
        <v>3.6474164133738602</v>
      </c>
      <c r="L29" s="1">
        <f t="shared" si="6"/>
        <v>-4</v>
      </c>
      <c r="M29" s="1">
        <f t="shared" si="7"/>
        <v>3.6977279819442068</v>
      </c>
      <c r="N29" s="1">
        <f t="shared" si="8"/>
        <v>-1.0817453364692509</v>
      </c>
      <c r="O29" t="s">
        <v>55</v>
      </c>
    </row>
    <row r="30" spans="1:15" x14ac:dyDescent="0.35">
      <c r="A30" s="12">
        <v>20</v>
      </c>
      <c r="B30" s="11" t="s">
        <v>77</v>
      </c>
      <c r="C30" s="32">
        <v>55</v>
      </c>
      <c r="D30" s="9" t="s">
        <v>263</v>
      </c>
      <c r="E30" s="8" t="str">
        <f t="shared" si="0"/>
        <v>Not Significantly Different</v>
      </c>
      <c r="G30">
        <f t="shared" si="1"/>
        <v>55</v>
      </c>
      <c r="H30">
        <f t="shared" si="2"/>
        <v>4</v>
      </c>
      <c r="I30" t="str">
        <f t="shared" si="3"/>
        <v>+/-</v>
      </c>
      <c r="J30" t="str">
        <f t="shared" si="4"/>
        <v>4</v>
      </c>
      <c r="K30" s="1">
        <f t="shared" si="5"/>
        <v>2.43161094224924</v>
      </c>
      <c r="L30" s="1">
        <f t="shared" si="6"/>
        <v>-3</v>
      </c>
      <c r="M30" s="1">
        <f t="shared" si="7"/>
        <v>2.5064471888253257</v>
      </c>
      <c r="N30" s="1">
        <f t="shared" si="8"/>
        <v>-1.1969133095543032</v>
      </c>
      <c r="O30" t="s">
        <v>76</v>
      </c>
    </row>
    <row r="31" spans="1:15" x14ac:dyDescent="0.35">
      <c r="A31" s="12">
        <v>20</v>
      </c>
      <c r="B31" s="11" t="s">
        <v>78</v>
      </c>
      <c r="C31" s="32">
        <v>55</v>
      </c>
      <c r="D31" s="9" t="s">
        <v>263</v>
      </c>
      <c r="E31" s="8" t="str">
        <f t="shared" si="0"/>
        <v>Not Significantly Different</v>
      </c>
      <c r="G31">
        <f t="shared" si="1"/>
        <v>55</v>
      </c>
      <c r="H31">
        <f t="shared" si="2"/>
        <v>4</v>
      </c>
      <c r="I31" t="str">
        <f t="shared" si="3"/>
        <v>+/-</v>
      </c>
      <c r="J31" t="str">
        <f t="shared" si="4"/>
        <v>4</v>
      </c>
      <c r="K31" s="1">
        <f t="shared" si="5"/>
        <v>2.43161094224924</v>
      </c>
      <c r="L31" s="1">
        <f t="shared" si="6"/>
        <v>-3</v>
      </c>
      <c r="M31" s="1">
        <f t="shared" si="7"/>
        <v>2.5064471888253257</v>
      </c>
      <c r="N31" s="1">
        <f t="shared" si="8"/>
        <v>-1.1969133095543032</v>
      </c>
      <c r="O31" t="s">
        <v>41</v>
      </c>
    </row>
    <row r="32" spans="1:15" x14ac:dyDescent="0.35">
      <c r="A32" s="12">
        <v>20</v>
      </c>
      <c r="B32" s="11" t="s">
        <v>60</v>
      </c>
      <c r="C32" s="32">
        <v>55</v>
      </c>
      <c r="D32" s="9" t="s">
        <v>260</v>
      </c>
      <c r="E32" s="8" t="str">
        <f t="shared" si="0"/>
        <v>Not Significantly Different</v>
      </c>
      <c r="G32">
        <f t="shared" si="1"/>
        <v>55</v>
      </c>
      <c r="H32">
        <f t="shared" si="2"/>
        <v>4</v>
      </c>
      <c r="I32" t="str">
        <f t="shared" si="3"/>
        <v>+/-</v>
      </c>
      <c r="J32" t="str">
        <f t="shared" si="4"/>
        <v>3</v>
      </c>
      <c r="K32" s="1">
        <f t="shared" si="5"/>
        <v>1.8237082066869301</v>
      </c>
      <c r="L32" s="1">
        <f t="shared" si="6"/>
        <v>-3</v>
      </c>
      <c r="M32" s="1">
        <f t="shared" si="7"/>
        <v>1.9223572402239388</v>
      </c>
      <c r="N32" s="1">
        <f t="shared" si="8"/>
        <v>-1.5605840252930951</v>
      </c>
      <c r="O32" t="s">
        <v>70</v>
      </c>
    </row>
    <row r="33" spans="1:15" x14ac:dyDescent="0.35">
      <c r="A33" s="12">
        <v>23</v>
      </c>
      <c r="B33" s="11" t="s">
        <v>74</v>
      </c>
      <c r="C33" s="32">
        <v>54</v>
      </c>
      <c r="D33" s="9" t="s">
        <v>260</v>
      </c>
      <c r="E33" s="8" t="str">
        <f t="shared" si="0"/>
        <v>Not Significantly Different</v>
      </c>
      <c r="G33">
        <f t="shared" si="1"/>
        <v>54</v>
      </c>
      <c r="H33">
        <f t="shared" si="2"/>
        <v>4</v>
      </c>
      <c r="I33" t="str">
        <f t="shared" si="3"/>
        <v>+/-</v>
      </c>
      <c r="J33" t="str">
        <f t="shared" si="4"/>
        <v>3</v>
      </c>
      <c r="K33" s="1">
        <f t="shared" si="5"/>
        <v>1.8237082066869301</v>
      </c>
      <c r="L33" s="1">
        <f t="shared" si="6"/>
        <v>-2</v>
      </c>
      <c r="M33" s="1">
        <f t="shared" si="7"/>
        <v>1.9223572402239388</v>
      </c>
      <c r="N33" s="1">
        <f t="shared" si="8"/>
        <v>-1.0403893501953967</v>
      </c>
      <c r="O33" t="s">
        <v>75</v>
      </c>
    </row>
    <row r="34" spans="1:15" x14ac:dyDescent="0.35">
      <c r="A34" s="12">
        <v>24</v>
      </c>
      <c r="B34" s="11" t="s">
        <v>71</v>
      </c>
      <c r="C34" s="32">
        <v>53</v>
      </c>
      <c r="D34" s="9" t="s">
        <v>263</v>
      </c>
      <c r="E34" s="8" t="str">
        <f t="shared" si="0"/>
        <v>Not Significantly Different</v>
      </c>
      <c r="G34">
        <f t="shared" si="1"/>
        <v>53</v>
      </c>
      <c r="H34">
        <f t="shared" si="2"/>
        <v>4</v>
      </c>
      <c r="I34" t="str">
        <f t="shared" si="3"/>
        <v>+/-</v>
      </c>
      <c r="J34" t="str">
        <f t="shared" si="4"/>
        <v>4</v>
      </c>
      <c r="K34" s="1">
        <f t="shared" si="5"/>
        <v>2.43161094224924</v>
      </c>
      <c r="L34" s="1">
        <f t="shared" si="6"/>
        <v>-1</v>
      </c>
      <c r="M34" s="1">
        <f t="shared" si="7"/>
        <v>2.5064471888253257</v>
      </c>
      <c r="N34" s="1">
        <f t="shared" si="8"/>
        <v>-0.39897110318476769</v>
      </c>
      <c r="O34" t="s">
        <v>74</v>
      </c>
    </row>
    <row r="35" spans="1:15" x14ac:dyDescent="0.35">
      <c r="A35" s="12">
        <v>24</v>
      </c>
      <c r="B35" s="11" t="s">
        <v>50</v>
      </c>
      <c r="C35" s="32">
        <v>53</v>
      </c>
      <c r="D35" s="9" t="s">
        <v>263</v>
      </c>
      <c r="E35" s="8" t="str">
        <f t="shared" si="0"/>
        <v>Not Significantly Different</v>
      </c>
      <c r="G35">
        <f t="shared" si="1"/>
        <v>53</v>
      </c>
      <c r="H35">
        <f t="shared" si="2"/>
        <v>4</v>
      </c>
      <c r="I35" t="str">
        <f t="shared" si="3"/>
        <v>+/-</v>
      </c>
      <c r="J35" t="str">
        <f t="shared" si="4"/>
        <v>4</v>
      </c>
      <c r="K35" s="1">
        <f t="shared" si="5"/>
        <v>2.43161094224924</v>
      </c>
      <c r="L35" s="1">
        <f t="shared" si="6"/>
        <v>-1</v>
      </c>
      <c r="M35" s="1">
        <f t="shared" si="7"/>
        <v>2.5064471888253257</v>
      </c>
      <c r="N35" s="1">
        <f t="shared" si="8"/>
        <v>-0.39897110318476769</v>
      </c>
      <c r="O35" t="s">
        <v>51</v>
      </c>
    </row>
    <row r="36" spans="1:15" x14ac:dyDescent="0.35">
      <c r="A36" s="12">
        <v>26</v>
      </c>
      <c r="B36" s="11" t="s">
        <v>67</v>
      </c>
      <c r="C36" s="32">
        <v>52</v>
      </c>
      <c r="D36" s="9" t="s">
        <v>263</v>
      </c>
      <c r="E36" s="8" t="str">
        <f t="shared" si="0"/>
        <v>Not Significantly Different</v>
      </c>
      <c r="G36">
        <f t="shared" si="1"/>
        <v>52</v>
      </c>
      <c r="H36">
        <f t="shared" si="2"/>
        <v>4</v>
      </c>
      <c r="I36" t="str">
        <f t="shared" si="3"/>
        <v>+/-</v>
      </c>
      <c r="J36" t="str">
        <f t="shared" si="4"/>
        <v>4</v>
      </c>
      <c r="K36" s="1">
        <f t="shared" si="5"/>
        <v>2.43161094224924</v>
      </c>
      <c r="L36" s="1">
        <f t="shared" si="6"/>
        <v>0</v>
      </c>
      <c r="M36" s="1">
        <f t="shared" si="7"/>
        <v>2.5064471888253257</v>
      </c>
      <c r="N36" s="1">
        <f t="shared" si="8"/>
        <v>0</v>
      </c>
      <c r="O36" t="s">
        <v>71</v>
      </c>
    </row>
    <row r="37" spans="1:15" x14ac:dyDescent="0.35">
      <c r="A37" s="12">
        <v>26</v>
      </c>
      <c r="B37" s="11" t="s">
        <v>36</v>
      </c>
      <c r="C37" s="32">
        <v>52</v>
      </c>
      <c r="D37" s="9" t="s">
        <v>268</v>
      </c>
      <c r="E37" s="8" t="str">
        <f t="shared" si="0"/>
        <v>Not Significantly Different</v>
      </c>
      <c r="G37">
        <f t="shared" si="1"/>
        <v>52</v>
      </c>
      <c r="H37">
        <f t="shared" si="2"/>
        <v>4</v>
      </c>
      <c r="I37" t="str">
        <f t="shared" si="3"/>
        <v>+/-</v>
      </c>
      <c r="J37" t="str">
        <f t="shared" si="4"/>
        <v>7</v>
      </c>
      <c r="K37" s="1">
        <f t="shared" si="5"/>
        <v>4.2553191489361701</v>
      </c>
      <c r="L37" s="1">
        <f t="shared" si="6"/>
        <v>0</v>
      </c>
      <c r="M37" s="1">
        <f t="shared" si="7"/>
        <v>4.2985214661796203</v>
      </c>
      <c r="N37" s="1">
        <f t="shared" si="8"/>
        <v>0</v>
      </c>
      <c r="O37" t="s">
        <v>69</v>
      </c>
    </row>
    <row r="38" spans="1:15" x14ac:dyDescent="0.35">
      <c r="A38" s="12">
        <v>26</v>
      </c>
      <c r="B38" s="11" t="s">
        <v>54</v>
      </c>
      <c r="C38" s="32">
        <v>52</v>
      </c>
      <c r="D38" s="9" t="s">
        <v>266</v>
      </c>
      <c r="E38" s="8" t="str">
        <f t="shared" si="0"/>
        <v>Not Significantly Different</v>
      </c>
      <c r="G38">
        <f t="shared" si="1"/>
        <v>52</v>
      </c>
      <c r="H38">
        <f t="shared" si="2"/>
        <v>4</v>
      </c>
      <c r="I38" t="str">
        <f t="shared" si="3"/>
        <v>+/-</v>
      </c>
      <c r="J38" t="str">
        <f t="shared" si="4"/>
        <v>2</v>
      </c>
      <c r="K38" s="1">
        <f t="shared" si="5"/>
        <v>1.21580547112462</v>
      </c>
      <c r="L38" s="1">
        <f t="shared" si="6"/>
        <v>0</v>
      </c>
      <c r="M38" s="1">
        <f t="shared" si="7"/>
        <v>1.3593118404254041</v>
      </c>
      <c r="N38" s="1">
        <f t="shared" si="8"/>
        <v>0</v>
      </c>
      <c r="O38" t="s">
        <v>68</v>
      </c>
    </row>
    <row r="39" spans="1:15" x14ac:dyDescent="0.35">
      <c r="A39" s="12">
        <v>26</v>
      </c>
      <c r="B39" s="11" t="s">
        <v>32</v>
      </c>
      <c r="C39" s="32">
        <v>52</v>
      </c>
      <c r="D39" s="9" t="s">
        <v>268</v>
      </c>
      <c r="E39" s="8" t="str">
        <f t="shared" si="0"/>
        <v>Not Significantly Different</v>
      </c>
      <c r="G39">
        <f t="shared" si="1"/>
        <v>52</v>
      </c>
      <c r="H39">
        <f t="shared" si="2"/>
        <v>4</v>
      </c>
      <c r="I39" t="str">
        <f t="shared" si="3"/>
        <v>+/-</v>
      </c>
      <c r="J39" t="str">
        <f t="shared" si="4"/>
        <v>7</v>
      </c>
      <c r="K39" s="1">
        <f t="shared" si="5"/>
        <v>4.2553191489361701</v>
      </c>
      <c r="L39" s="1">
        <f t="shared" si="6"/>
        <v>0</v>
      </c>
      <c r="M39" s="1">
        <f t="shared" si="7"/>
        <v>4.2985214661796203</v>
      </c>
      <c r="N39" s="1">
        <f t="shared" si="8"/>
        <v>0</v>
      </c>
      <c r="O39" t="s">
        <v>44</v>
      </c>
    </row>
    <row r="40" spans="1:15" x14ac:dyDescent="0.35">
      <c r="A40" s="12">
        <v>30</v>
      </c>
      <c r="B40" s="11" t="s">
        <v>57</v>
      </c>
      <c r="C40" s="32">
        <v>51</v>
      </c>
      <c r="D40" s="9" t="s">
        <v>263</v>
      </c>
      <c r="E40" s="8" t="str">
        <f t="shared" si="0"/>
        <v>Not Significantly Different</v>
      </c>
      <c r="G40">
        <f t="shared" si="1"/>
        <v>51</v>
      </c>
      <c r="H40">
        <f t="shared" si="2"/>
        <v>4</v>
      </c>
      <c r="I40" t="str">
        <f t="shared" si="3"/>
        <v>+/-</v>
      </c>
      <c r="J40" t="str">
        <f t="shared" si="4"/>
        <v>4</v>
      </c>
      <c r="K40" s="1">
        <f t="shared" si="5"/>
        <v>2.43161094224924</v>
      </c>
      <c r="L40" s="1">
        <f t="shared" si="6"/>
        <v>1</v>
      </c>
      <c r="M40" s="1">
        <f t="shared" si="7"/>
        <v>2.5064471888253257</v>
      </c>
      <c r="N40" s="1">
        <f t="shared" si="8"/>
        <v>0.39897110318476769</v>
      </c>
      <c r="O40" t="s">
        <v>66</v>
      </c>
    </row>
    <row r="41" spans="1:15" x14ac:dyDescent="0.35">
      <c r="A41" s="12">
        <v>30</v>
      </c>
      <c r="B41" s="11" t="s">
        <v>28</v>
      </c>
      <c r="C41" s="32">
        <v>51</v>
      </c>
      <c r="D41" s="9" t="s">
        <v>267</v>
      </c>
      <c r="E41" s="8" t="str">
        <f t="shared" si="0"/>
        <v>Not Significantly Different</v>
      </c>
      <c r="G41">
        <f t="shared" si="1"/>
        <v>51</v>
      </c>
      <c r="H41">
        <f t="shared" si="2"/>
        <v>4</v>
      </c>
      <c r="I41" t="str">
        <f t="shared" si="3"/>
        <v>+/-</v>
      </c>
      <c r="J41" t="str">
        <f t="shared" si="4"/>
        <v>6</v>
      </c>
      <c r="K41" s="1">
        <f t="shared" si="5"/>
        <v>3.6474164133738602</v>
      </c>
      <c r="L41" s="1">
        <f t="shared" si="6"/>
        <v>1</v>
      </c>
      <c r="M41" s="1">
        <f t="shared" si="7"/>
        <v>3.6977279819442068</v>
      </c>
      <c r="N41" s="1">
        <f t="shared" si="8"/>
        <v>0.27043633411731272</v>
      </c>
      <c r="O41" t="s">
        <v>47</v>
      </c>
    </row>
    <row r="42" spans="1:15" x14ac:dyDescent="0.35">
      <c r="A42" s="12">
        <v>30</v>
      </c>
      <c r="B42" s="11" t="s">
        <v>49</v>
      </c>
      <c r="C42" s="32">
        <v>51</v>
      </c>
      <c r="D42" s="9" t="s">
        <v>266</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51</v>
      </c>
      <c r="H42">
        <f t="shared" ref="H42:H62" si="11">LEN(TRIM(D42))</f>
        <v>4</v>
      </c>
      <c r="I42" t="str">
        <f t="shared" ref="I42:I73" si="12">IF(H42&gt;=3,MID(TRIM(D42),1,3),"NO")</f>
        <v>+/-</v>
      </c>
      <c r="J42" t="str">
        <f t="shared" ref="J42:J73" si="13">IF(TRIM(I42)="+/-",MID(TRIM(D42),4,H42-3),D42)</f>
        <v>2</v>
      </c>
      <c r="K42" s="1">
        <f t="shared" ref="K42:K73" si="14">IF(TRIM(J42)="*****",0,IF(ISERROR(VALUE(J42)),"NA",VALUE(J42/$I$4)))</f>
        <v>1.21580547112462</v>
      </c>
      <c r="L42" s="1">
        <f t="shared" ref="L42:L62" si="15">IF(AND(ISNUMBER(G42),ISNUMBER($I$6)),$I$6-G42,"N/A")</f>
        <v>1</v>
      </c>
      <c r="M42" s="1">
        <f t="shared" ref="M42:M62" si="16">IF(AND(ISNUMBER(K42),ISNUMBER($I$7)),SQRT(K42^2+($I$7)^2),"N/A")</f>
        <v>1.3593118404254041</v>
      </c>
      <c r="N42" s="1">
        <f t="shared" ref="N42:N73" si="17">IF(AND(ISNUMBER(L42),ISNUMBER(M42),M42&lt;&gt;0),L42/M42,"NA")</f>
        <v>0.73566636459743084</v>
      </c>
      <c r="O42" t="s">
        <v>36</v>
      </c>
    </row>
    <row r="43" spans="1:15" x14ac:dyDescent="0.35">
      <c r="A43" s="12">
        <v>30</v>
      </c>
      <c r="B43" s="11" t="s">
        <v>63</v>
      </c>
      <c r="C43" s="32">
        <v>51</v>
      </c>
      <c r="D43" s="9" t="s">
        <v>260</v>
      </c>
      <c r="E43" s="8" t="str">
        <f t="shared" si="9"/>
        <v>Not Significantly Different</v>
      </c>
      <c r="G43">
        <f t="shared" si="10"/>
        <v>51</v>
      </c>
      <c r="H43">
        <f t="shared" si="11"/>
        <v>4</v>
      </c>
      <c r="I43" t="str">
        <f t="shared" si="12"/>
        <v>+/-</v>
      </c>
      <c r="J43" t="str">
        <f t="shared" si="13"/>
        <v>3</v>
      </c>
      <c r="K43" s="1">
        <f t="shared" si="14"/>
        <v>1.8237082066869301</v>
      </c>
      <c r="L43" s="1">
        <f t="shared" si="15"/>
        <v>1</v>
      </c>
      <c r="M43" s="1">
        <f t="shared" si="16"/>
        <v>1.9223572402239388</v>
      </c>
      <c r="N43" s="1">
        <f t="shared" si="17"/>
        <v>0.52019467509769834</v>
      </c>
      <c r="O43" t="s">
        <v>49</v>
      </c>
    </row>
    <row r="44" spans="1:15" x14ac:dyDescent="0.35">
      <c r="A44" s="12">
        <v>30</v>
      </c>
      <c r="B44" s="11" t="s">
        <v>37</v>
      </c>
      <c r="C44" s="32">
        <v>51</v>
      </c>
      <c r="D44" s="9" t="s">
        <v>260</v>
      </c>
      <c r="E44" s="8" t="str">
        <f t="shared" si="9"/>
        <v>Not Significantly Different</v>
      </c>
      <c r="G44">
        <f t="shared" si="10"/>
        <v>51</v>
      </c>
      <c r="H44">
        <f t="shared" si="11"/>
        <v>4</v>
      </c>
      <c r="I44" t="str">
        <f t="shared" si="12"/>
        <v>+/-</v>
      </c>
      <c r="J44" t="str">
        <f t="shared" si="13"/>
        <v>3</v>
      </c>
      <c r="K44" s="1">
        <f t="shared" si="14"/>
        <v>1.8237082066869301</v>
      </c>
      <c r="L44" s="1">
        <f t="shared" si="15"/>
        <v>1</v>
      </c>
      <c r="M44" s="1">
        <f t="shared" si="16"/>
        <v>1.9223572402239388</v>
      </c>
      <c r="N44" s="1">
        <f t="shared" si="17"/>
        <v>0.52019467509769834</v>
      </c>
      <c r="O44" t="s">
        <v>63</v>
      </c>
    </row>
    <row r="45" spans="1:15" x14ac:dyDescent="0.35">
      <c r="A45" s="12">
        <v>30</v>
      </c>
      <c r="B45" s="11" t="s">
        <v>29</v>
      </c>
      <c r="C45" s="32">
        <v>51</v>
      </c>
      <c r="D45" s="9" t="s">
        <v>260</v>
      </c>
      <c r="E45" s="8" t="str">
        <f t="shared" si="9"/>
        <v>Not Significantly Different</v>
      </c>
      <c r="G45">
        <f t="shared" si="10"/>
        <v>51</v>
      </c>
      <c r="H45">
        <f t="shared" si="11"/>
        <v>4</v>
      </c>
      <c r="I45" t="str">
        <f t="shared" si="12"/>
        <v>+/-</v>
      </c>
      <c r="J45" t="str">
        <f t="shared" si="13"/>
        <v>3</v>
      </c>
      <c r="K45" s="1">
        <f t="shared" si="14"/>
        <v>1.8237082066869301</v>
      </c>
      <c r="L45" s="1">
        <f t="shared" si="15"/>
        <v>1</v>
      </c>
      <c r="M45" s="1">
        <f t="shared" si="16"/>
        <v>1.9223572402239388</v>
      </c>
      <c r="N45" s="1">
        <f t="shared" si="17"/>
        <v>0.52019467509769834</v>
      </c>
      <c r="O45" t="s">
        <v>62</v>
      </c>
    </row>
    <row r="46" spans="1:15" x14ac:dyDescent="0.35">
      <c r="A46" s="12">
        <v>36</v>
      </c>
      <c r="B46" s="11" t="s">
        <v>73</v>
      </c>
      <c r="C46" s="32">
        <v>50</v>
      </c>
      <c r="D46" s="9" t="s">
        <v>263</v>
      </c>
      <c r="E46" s="8" t="str">
        <f t="shared" si="9"/>
        <v>Not Significantly Different</v>
      </c>
      <c r="G46">
        <f t="shared" si="10"/>
        <v>50</v>
      </c>
      <c r="H46">
        <f t="shared" si="11"/>
        <v>4</v>
      </c>
      <c r="I46" t="str">
        <f t="shared" si="12"/>
        <v>+/-</v>
      </c>
      <c r="J46" t="str">
        <f t="shared" si="13"/>
        <v>4</v>
      </c>
      <c r="K46" s="1">
        <f t="shared" si="14"/>
        <v>2.43161094224924</v>
      </c>
      <c r="L46" s="1">
        <f t="shared" si="15"/>
        <v>2</v>
      </c>
      <c r="M46" s="1">
        <f t="shared" si="16"/>
        <v>2.5064471888253257</v>
      </c>
      <c r="N46" s="1">
        <f t="shared" si="17"/>
        <v>0.79794220636953539</v>
      </c>
      <c r="O46" t="s">
        <v>60</v>
      </c>
    </row>
    <row r="47" spans="1:15" x14ac:dyDescent="0.35">
      <c r="A47" s="12">
        <v>36</v>
      </c>
      <c r="B47" s="11" t="s">
        <v>64</v>
      </c>
      <c r="C47" s="32">
        <v>50</v>
      </c>
      <c r="D47" s="9" t="s">
        <v>266</v>
      </c>
      <c r="E47" s="8" t="str">
        <f t="shared" si="9"/>
        <v>Not Significantly Different</v>
      </c>
      <c r="G47">
        <f t="shared" si="10"/>
        <v>50</v>
      </c>
      <c r="H47">
        <f t="shared" si="11"/>
        <v>4</v>
      </c>
      <c r="I47" t="str">
        <f t="shared" si="12"/>
        <v>+/-</v>
      </c>
      <c r="J47" t="str">
        <f t="shared" si="13"/>
        <v>2</v>
      </c>
      <c r="K47" s="1">
        <f t="shared" si="14"/>
        <v>1.21580547112462</v>
      </c>
      <c r="L47" s="1">
        <f t="shared" si="15"/>
        <v>2</v>
      </c>
      <c r="M47" s="1">
        <f t="shared" si="16"/>
        <v>1.3593118404254041</v>
      </c>
      <c r="N47" s="1">
        <f t="shared" si="17"/>
        <v>1.4713327291948617</v>
      </c>
      <c r="O47" t="s">
        <v>58</v>
      </c>
    </row>
    <row r="48" spans="1:15" x14ac:dyDescent="0.35">
      <c r="A48" s="12">
        <v>36</v>
      </c>
      <c r="B48" s="11" t="s">
        <v>41</v>
      </c>
      <c r="C48" s="32">
        <v>50</v>
      </c>
      <c r="D48" s="9" t="s">
        <v>263</v>
      </c>
      <c r="E48" s="8" t="str">
        <f t="shared" si="9"/>
        <v>Not Significantly Different</v>
      </c>
      <c r="G48">
        <f t="shared" si="10"/>
        <v>50</v>
      </c>
      <c r="H48">
        <f t="shared" si="11"/>
        <v>4</v>
      </c>
      <c r="I48" t="str">
        <f t="shared" si="12"/>
        <v>+/-</v>
      </c>
      <c r="J48" t="str">
        <f t="shared" si="13"/>
        <v>4</v>
      </c>
      <c r="K48" s="1">
        <f t="shared" si="14"/>
        <v>2.43161094224924</v>
      </c>
      <c r="L48" s="1">
        <f t="shared" si="15"/>
        <v>2</v>
      </c>
      <c r="M48" s="1">
        <f t="shared" si="16"/>
        <v>2.5064471888253257</v>
      </c>
      <c r="N48" s="1">
        <f t="shared" si="17"/>
        <v>0.79794220636953539</v>
      </c>
      <c r="O48" t="s">
        <v>56</v>
      </c>
    </row>
    <row r="49" spans="1:15" x14ac:dyDescent="0.35">
      <c r="A49" s="12">
        <v>36</v>
      </c>
      <c r="B49" s="11" t="s">
        <v>75</v>
      </c>
      <c r="C49" s="32">
        <v>50</v>
      </c>
      <c r="D49" s="9" t="s">
        <v>260</v>
      </c>
      <c r="E49" s="8" t="str">
        <f t="shared" si="9"/>
        <v>Not Significantly Different</v>
      </c>
      <c r="G49">
        <f t="shared" si="10"/>
        <v>50</v>
      </c>
      <c r="H49">
        <f t="shared" si="11"/>
        <v>4</v>
      </c>
      <c r="I49" t="str">
        <f t="shared" si="12"/>
        <v>+/-</v>
      </c>
      <c r="J49" t="str">
        <f t="shared" si="13"/>
        <v>3</v>
      </c>
      <c r="K49" s="1">
        <f t="shared" si="14"/>
        <v>1.8237082066869301</v>
      </c>
      <c r="L49" s="1">
        <f t="shared" si="15"/>
        <v>2</v>
      </c>
      <c r="M49" s="1">
        <f t="shared" si="16"/>
        <v>1.9223572402239388</v>
      </c>
      <c r="N49" s="1">
        <f t="shared" si="17"/>
        <v>1.0403893501953967</v>
      </c>
      <c r="O49" t="s">
        <v>54</v>
      </c>
    </row>
    <row r="50" spans="1:15" x14ac:dyDescent="0.35">
      <c r="A50" s="12">
        <v>36</v>
      </c>
      <c r="B50" s="11" t="s">
        <v>47</v>
      </c>
      <c r="C50" s="32">
        <v>50</v>
      </c>
      <c r="D50" s="9" t="s">
        <v>260</v>
      </c>
      <c r="E50" s="8" t="str">
        <f t="shared" si="9"/>
        <v>Not Significantly Different</v>
      </c>
      <c r="G50">
        <f t="shared" si="10"/>
        <v>50</v>
      </c>
      <c r="H50">
        <f t="shared" si="11"/>
        <v>4</v>
      </c>
      <c r="I50" t="str">
        <f t="shared" si="12"/>
        <v>+/-</v>
      </c>
      <c r="J50" t="str">
        <f t="shared" si="13"/>
        <v>3</v>
      </c>
      <c r="K50" s="1">
        <f t="shared" si="14"/>
        <v>1.8237082066869301</v>
      </c>
      <c r="L50" s="1">
        <f t="shared" si="15"/>
        <v>2</v>
      </c>
      <c r="M50" s="1">
        <f t="shared" si="16"/>
        <v>1.9223572402239388</v>
      </c>
      <c r="N50" s="1">
        <f t="shared" si="17"/>
        <v>1.0403893501953967</v>
      </c>
      <c r="O50" t="s">
        <v>52</v>
      </c>
    </row>
    <row r="51" spans="1:15" x14ac:dyDescent="0.35">
      <c r="A51" s="12">
        <v>36</v>
      </c>
      <c r="B51" s="11" t="s">
        <v>46</v>
      </c>
      <c r="C51" s="32">
        <v>50</v>
      </c>
      <c r="D51" s="9" t="s">
        <v>260</v>
      </c>
      <c r="E51" s="8" t="str">
        <f t="shared" si="9"/>
        <v>Not Significantly Different</v>
      </c>
      <c r="G51">
        <f t="shared" si="10"/>
        <v>50</v>
      </c>
      <c r="H51">
        <f t="shared" si="11"/>
        <v>4</v>
      </c>
      <c r="I51" t="str">
        <f t="shared" si="12"/>
        <v>+/-</v>
      </c>
      <c r="J51" t="str">
        <f t="shared" si="13"/>
        <v>3</v>
      </c>
      <c r="K51" s="1">
        <f t="shared" si="14"/>
        <v>1.8237082066869301</v>
      </c>
      <c r="L51" s="1">
        <f t="shared" si="15"/>
        <v>2</v>
      </c>
      <c r="M51" s="1">
        <f t="shared" si="16"/>
        <v>1.9223572402239388</v>
      </c>
      <c r="N51" s="1">
        <f t="shared" si="17"/>
        <v>1.0403893501953967</v>
      </c>
      <c r="O51" t="s">
        <v>50</v>
      </c>
    </row>
    <row r="52" spans="1:15" x14ac:dyDescent="0.35">
      <c r="A52" s="12">
        <v>36</v>
      </c>
      <c r="B52" s="11" t="s">
        <v>35</v>
      </c>
      <c r="C52" s="32">
        <v>50</v>
      </c>
      <c r="D52" s="9" t="s">
        <v>260</v>
      </c>
      <c r="E52" s="8" t="str">
        <f t="shared" si="9"/>
        <v>Not Significantly Different</v>
      </c>
      <c r="G52">
        <f t="shared" si="10"/>
        <v>50</v>
      </c>
      <c r="H52">
        <f t="shared" si="11"/>
        <v>4</v>
      </c>
      <c r="I52" t="str">
        <f t="shared" si="12"/>
        <v>+/-</v>
      </c>
      <c r="J52" t="str">
        <f t="shared" si="13"/>
        <v>3</v>
      </c>
      <c r="K52" s="1">
        <f t="shared" si="14"/>
        <v>1.8237082066869301</v>
      </c>
      <c r="L52" s="1">
        <f t="shared" si="15"/>
        <v>2</v>
      </c>
      <c r="M52" s="1">
        <f t="shared" si="16"/>
        <v>1.9223572402239388</v>
      </c>
      <c r="N52" s="1">
        <f t="shared" si="17"/>
        <v>1.0403893501953967</v>
      </c>
      <c r="O52" t="s">
        <v>48</v>
      </c>
    </row>
    <row r="53" spans="1:15" x14ac:dyDescent="0.35">
      <c r="A53" s="12">
        <v>43</v>
      </c>
      <c r="B53" s="11" t="s">
        <v>53</v>
      </c>
      <c r="C53" s="32">
        <v>49</v>
      </c>
      <c r="D53" s="9" t="s">
        <v>266</v>
      </c>
      <c r="E53" s="8" t="str">
        <f t="shared" si="9"/>
        <v>Significantly Different</v>
      </c>
      <c r="G53">
        <f t="shared" si="10"/>
        <v>49</v>
      </c>
      <c r="H53">
        <f t="shared" si="11"/>
        <v>4</v>
      </c>
      <c r="I53" t="str">
        <f t="shared" si="12"/>
        <v>+/-</v>
      </c>
      <c r="J53" t="str">
        <f t="shared" si="13"/>
        <v>2</v>
      </c>
      <c r="K53" s="1">
        <f t="shared" si="14"/>
        <v>1.21580547112462</v>
      </c>
      <c r="L53" s="1">
        <f t="shared" si="15"/>
        <v>3</v>
      </c>
      <c r="M53" s="1">
        <f t="shared" si="16"/>
        <v>1.3593118404254041</v>
      </c>
      <c r="N53" s="1">
        <f t="shared" si="17"/>
        <v>2.2069990937922923</v>
      </c>
      <c r="O53" t="s">
        <v>46</v>
      </c>
    </row>
    <row r="54" spans="1:15" x14ac:dyDescent="0.35">
      <c r="A54" s="12">
        <v>43</v>
      </c>
      <c r="B54" s="11" t="s">
        <v>40</v>
      </c>
      <c r="C54" s="32">
        <v>49</v>
      </c>
      <c r="D54" s="9" t="s">
        <v>265</v>
      </c>
      <c r="E54" s="8" t="str">
        <f t="shared" si="9"/>
        <v>Not Significantly Different</v>
      </c>
      <c r="G54">
        <f t="shared" si="10"/>
        <v>49</v>
      </c>
      <c r="H54">
        <f t="shared" si="11"/>
        <v>4</v>
      </c>
      <c r="I54" t="str">
        <f t="shared" si="12"/>
        <v>+/-</v>
      </c>
      <c r="J54" t="str">
        <f t="shared" si="13"/>
        <v>9</v>
      </c>
      <c r="K54" s="1">
        <f t="shared" si="14"/>
        <v>5.4711246200607899</v>
      </c>
      <c r="L54" s="1">
        <f t="shared" si="15"/>
        <v>3</v>
      </c>
      <c r="M54" s="1">
        <f t="shared" si="16"/>
        <v>5.5047933970440219</v>
      </c>
      <c r="N54" s="1">
        <f t="shared" si="17"/>
        <v>0.54497958117936773</v>
      </c>
      <c r="O54" t="s">
        <v>39</v>
      </c>
    </row>
    <row r="55" spans="1:15" x14ac:dyDescent="0.35">
      <c r="A55" s="12">
        <v>45</v>
      </c>
      <c r="B55" s="11" t="s">
        <v>34</v>
      </c>
      <c r="C55" s="32">
        <v>48</v>
      </c>
      <c r="D55" s="9" t="s">
        <v>264</v>
      </c>
      <c r="E55" s="8" t="str">
        <f t="shared" si="9"/>
        <v>Significantly Different</v>
      </c>
      <c r="G55">
        <f t="shared" si="10"/>
        <v>48</v>
      </c>
      <c r="H55">
        <f t="shared" si="11"/>
        <v>4</v>
      </c>
      <c r="I55" t="str">
        <f t="shared" si="12"/>
        <v>+/-</v>
      </c>
      <c r="J55" t="str">
        <f t="shared" si="13"/>
        <v>1</v>
      </c>
      <c r="K55" s="1">
        <f t="shared" si="14"/>
        <v>0.60790273556231</v>
      </c>
      <c r="L55" s="1">
        <f t="shared" si="15"/>
        <v>4</v>
      </c>
      <c r="M55" s="1">
        <f t="shared" si="16"/>
        <v>0.85970429323592401</v>
      </c>
      <c r="N55" s="1">
        <f t="shared" si="17"/>
        <v>4.6527626202074828</v>
      </c>
      <c r="O55" t="s">
        <v>42</v>
      </c>
    </row>
    <row r="56" spans="1:15" x14ac:dyDescent="0.35">
      <c r="A56" s="12">
        <v>46</v>
      </c>
      <c r="B56" s="11" t="s">
        <v>66</v>
      </c>
      <c r="C56" s="32">
        <v>47</v>
      </c>
      <c r="D56" s="9" t="s">
        <v>262</v>
      </c>
      <c r="E56" s="8" t="str">
        <f t="shared" si="9"/>
        <v>Not Significantly Different</v>
      </c>
      <c r="G56">
        <f t="shared" si="10"/>
        <v>47</v>
      </c>
      <c r="H56">
        <f t="shared" si="11"/>
        <v>4</v>
      </c>
      <c r="I56" t="str">
        <f t="shared" si="12"/>
        <v>+/-</v>
      </c>
      <c r="J56" t="str">
        <f t="shared" si="13"/>
        <v>8</v>
      </c>
      <c r="K56" s="1">
        <f t="shared" si="14"/>
        <v>4.86322188449848</v>
      </c>
      <c r="L56" s="1">
        <f t="shared" si="15"/>
        <v>5</v>
      </c>
      <c r="M56" s="1">
        <f t="shared" si="16"/>
        <v>4.9010685399991178</v>
      </c>
      <c r="N56" s="1">
        <f t="shared" si="17"/>
        <v>1.0201856919962398</v>
      </c>
      <c r="O56" t="s">
        <v>40</v>
      </c>
    </row>
    <row r="57" spans="1:15" x14ac:dyDescent="0.35">
      <c r="A57" s="12">
        <v>47</v>
      </c>
      <c r="B57" s="11" t="s">
        <v>65</v>
      </c>
      <c r="C57" s="32">
        <v>46</v>
      </c>
      <c r="D57" s="9" t="s">
        <v>263</v>
      </c>
      <c r="E57" s="8" t="str">
        <f t="shared" si="9"/>
        <v>Significantly Different</v>
      </c>
      <c r="G57">
        <f t="shared" si="10"/>
        <v>46</v>
      </c>
      <c r="H57">
        <f t="shared" si="11"/>
        <v>4</v>
      </c>
      <c r="I57" t="str">
        <f t="shared" si="12"/>
        <v>+/-</v>
      </c>
      <c r="J57" t="str">
        <f t="shared" si="13"/>
        <v>4</v>
      </c>
      <c r="K57" s="1">
        <f t="shared" si="14"/>
        <v>2.43161094224924</v>
      </c>
      <c r="L57" s="1">
        <f t="shared" si="15"/>
        <v>6</v>
      </c>
      <c r="M57" s="1">
        <f t="shared" si="16"/>
        <v>2.5064471888253257</v>
      </c>
      <c r="N57" s="1">
        <f t="shared" si="17"/>
        <v>2.3938266191086064</v>
      </c>
      <c r="O57" t="s">
        <v>37</v>
      </c>
    </row>
    <row r="58" spans="1:15" x14ac:dyDescent="0.35">
      <c r="A58" s="12">
        <v>48</v>
      </c>
      <c r="B58" s="11" t="s">
        <v>56</v>
      </c>
      <c r="C58" s="32">
        <v>45</v>
      </c>
      <c r="D58" s="9" t="s">
        <v>263</v>
      </c>
      <c r="E58" s="8" t="str">
        <f t="shared" si="9"/>
        <v>Significantly Different</v>
      </c>
      <c r="G58">
        <f t="shared" si="10"/>
        <v>45</v>
      </c>
      <c r="H58">
        <f t="shared" si="11"/>
        <v>4</v>
      </c>
      <c r="I58" t="str">
        <f t="shared" si="12"/>
        <v>+/-</v>
      </c>
      <c r="J58" t="str">
        <f t="shared" si="13"/>
        <v>4</v>
      </c>
      <c r="K58" s="1">
        <f t="shared" si="14"/>
        <v>2.43161094224924</v>
      </c>
      <c r="L58" s="1">
        <f t="shared" si="15"/>
        <v>7</v>
      </c>
      <c r="M58" s="1">
        <f t="shared" si="16"/>
        <v>2.5064471888253257</v>
      </c>
      <c r="N58" s="1">
        <f t="shared" si="17"/>
        <v>2.7927977222933742</v>
      </c>
      <c r="O58" t="s">
        <v>35</v>
      </c>
    </row>
    <row r="59" spans="1:15" x14ac:dyDescent="0.35">
      <c r="A59" s="12">
        <v>49</v>
      </c>
      <c r="B59" s="11" t="s">
        <v>52</v>
      </c>
      <c r="C59" s="32">
        <v>44</v>
      </c>
      <c r="D59" s="9" t="s">
        <v>262</v>
      </c>
      <c r="E59" s="8" t="str">
        <f t="shared" si="9"/>
        <v>Not Significantly Different</v>
      </c>
      <c r="G59">
        <f t="shared" si="10"/>
        <v>44</v>
      </c>
      <c r="H59">
        <f t="shared" si="11"/>
        <v>4</v>
      </c>
      <c r="I59" t="str">
        <f t="shared" si="12"/>
        <v>+/-</v>
      </c>
      <c r="J59" t="str">
        <f t="shared" si="13"/>
        <v>8</v>
      </c>
      <c r="K59" s="1">
        <f t="shared" si="14"/>
        <v>4.86322188449848</v>
      </c>
      <c r="L59" s="1">
        <f t="shared" si="15"/>
        <v>8</v>
      </c>
      <c r="M59" s="1">
        <f t="shared" si="16"/>
        <v>4.9010685399991178</v>
      </c>
      <c r="N59" s="1">
        <f t="shared" si="17"/>
        <v>1.6322971071939834</v>
      </c>
      <c r="O59" t="s">
        <v>32</v>
      </c>
    </row>
    <row r="60" spans="1:15" x14ac:dyDescent="0.35">
      <c r="A60" s="12">
        <v>50</v>
      </c>
      <c r="B60" s="11" t="s">
        <v>70</v>
      </c>
      <c r="C60" s="32">
        <v>43</v>
      </c>
      <c r="D60" s="9" t="s">
        <v>260</v>
      </c>
      <c r="E60" s="8" t="str">
        <f t="shared" si="9"/>
        <v>Significantly Different</v>
      </c>
      <c r="G60">
        <f t="shared" si="10"/>
        <v>43</v>
      </c>
      <c r="H60">
        <f t="shared" si="11"/>
        <v>4</v>
      </c>
      <c r="I60" t="str">
        <f t="shared" si="12"/>
        <v>+/-</v>
      </c>
      <c r="J60" t="str">
        <f t="shared" si="13"/>
        <v>3</v>
      </c>
      <c r="K60" s="1">
        <f t="shared" si="14"/>
        <v>1.8237082066869301</v>
      </c>
      <c r="L60" s="1">
        <f t="shared" si="15"/>
        <v>9</v>
      </c>
      <c r="M60" s="1">
        <f t="shared" si="16"/>
        <v>1.9223572402239388</v>
      </c>
      <c r="N60" s="1">
        <f t="shared" si="17"/>
        <v>4.6817520758792854</v>
      </c>
      <c r="O60" t="s">
        <v>29</v>
      </c>
    </row>
    <row r="61" spans="1:15" x14ac:dyDescent="0.35">
      <c r="A61" s="12">
        <v>51</v>
      </c>
      <c r="B61" s="11" t="s">
        <v>31</v>
      </c>
      <c r="C61" s="32">
        <v>41</v>
      </c>
      <c r="D61" s="9" t="s">
        <v>261</v>
      </c>
      <c r="E61" s="8" t="str">
        <f t="shared" si="9"/>
        <v>Significantly Different</v>
      </c>
      <c r="G61">
        <f t="shared" si="10"/>
        <v>41</v>
      </c>
      <c r="H61">
        <f t="shared" si="11"/>
        <v>5</v>
      </c>
      <c r="I61" t="str">
        <f t="shared" si="12"/>
        <v>+/-</v>
      </c>
      <c r="J61" t="str">
        <f t="shared" si="13"/>
        <v>10</v>
      </c>
      <c r="K61" s="1">
        <f t="shared" si="14"/>
        <v>6.0790273556230998</v>
      </c>
      <c r="L61" s="1">
        <f t="shared" si="15"/>
        <v>11</v>
      </c>
      <c r="M61" s="1">
        <f t="shared" si="16"/>
        <v>6.1093468821403585</v>
      </c>
      <c r="N61" s="1">
        <f t="shared" si="17"/>
        <v>1.8005197956849754</v>
      </c>
      <c r="O61" t="s">
        <v>26</v>
      </c>
    </row>
    <row r="62" spans="1:15" ht="15" thickBot="1" x14ac:dyDescent="0.4">
      <c r="A62" s="7"/>
      <c r="B62" s="6" t="s">
        <v>24</v>
      </c>
      <c r="C62" s="31">
        <v>29</v>
      </c>
      <c r="D62" s="4" t="s">
        <v>260</v>
      </c>
      <c r="E62" s="3" t="str">
        <f t="shared" si="9"/>
        <v>Significantly Different</v>
      </c>
      <c r="G62">
        <f t="shared" si="10"/>
        <v>29</v>
      </c>
      <c r="H62">
        <f t="shared" si="11"/>
        <v>4</v>
      </c>
      <c r="I62" t="str">
        <f t="shared" si="12"/>
        <v>+/-</v>
      </c>
      <c r="J62" t="str">
        <f t="shared" si="13"/>
        <v>3</v>
      </c>
      <c r="K62" s="1">
        <f t="shared" si="14"/>
        <v>1.8237082066869301</v>
      </c>
      <c r="L62" s="1">
        <f t="shared" si="15"/>
        <v>23</v>
      </c>
      <c r="M62" s="1">
        <f t="shared" si="16"/>
        <v>1.9223572402239388</v>
      </c>
      <c r="N62" s="1">
        <f t="shared" si="17"/>
        <v>11.964477527247062</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249" priority="1" operator="equal">
      <formula>"OTHER ERROR"</formula>
    </cfRule>
    <cfRule type="cellIs" dxfId="248" priority="2" operator="equal">
      <formula>"Statistical Test not applicable"</formula>
    </cfRule>
    <cfRule type="cellIs" dxfId="247" priority="3" operator="equal">
      <formula>"Geography Selected"</formula>
    </cfRule>
  </conditionalFormatting>
  <conditionalFormatting sqref="E10:J62">
    <cfRule type="cellIs" dxfId="246" priority="4" operator="equal">
      <formula>"Not Significantly Different"</formula>
    </cfRule>
  </conditionalFormatting>
  <conditionalFormatting sqref="F10:J62">
    <cfRule type="cellIs" dxfId="24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5E992638-55B8-4813-95C0-92A3C6BDE794}">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62385EE1-5079-499C-9232-FB662A7060D3}"/>
    <hyperlink ref="A68" r:id="rId2" xr:uid="{12060516-5EEE-4EDA-8EA2-E52A7DA4D129}"/>
    <hyperlink ref="A66" r:id="rId3" xr:uid="{AB5DF2A9-47DC-4446-A8DF-579E569B596F}"/>
    <hyperlink ref="A67" r:id="rId4" xr:uid="{D4F1F85B-A70C-4530-A153-D1A89DF1919E}"/>
  </hyperlinks>
  <pageMargins left="0.7" right="0.7" top="0.75" bottom="0.75" header="0.3" footer="0.3"/>
  <pageSetup orientation="portrait" r:id="rId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A3476-9478-463D-9C50-A54B65D79626}">
  <dimension ref="A1:Z82"/>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325</v>
      </c>
    </row>
    <row r="2" spans="1:16" x14ac:dyDescent="0.35">
      <c r="A2" s="26" t="s">
        <v>106</v>
      </c>
      <c r="B2" t="s">
        <v>324</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33">
        <f>VLOOKUP($B$4,$B$10:$D$62,2,FALSE)</f>
        <v>1835</v>
      </c>
      <c r="C6" t="s">
        <v>100</v>
      </c>
      <c r="H6" s="14" t="s">
        <v>99</v>
      </c>
      <c r="I6">
        <f>VLOOKUP($B$4,$B$9:$K$62,6,FALSE)</f>
        <v>1835</v>
      </c>
      <c r="K6" s="15"/>
    </row>
    <row r="7" spans="1:16" ht="15" thickBot="1" x14ac:dyDescent="0.4">
      <c r="A7" s="21" t="s">
        <v>98</v>
      </c>
      <c r="B7" s="20" t="str">
        <f>VLOOKUP($B$4,$B$10:$D$62,3,FALSE)</f>
        <v>+/-17</v>
      </c>
      <c r="C7" t="s">
        <v>97</v>
      </c>
      <c r="H7" s="14" t="s">
        <v>96</v>
      </c>
      <c r="I7" s="19">
        <f>VLOOKUP($B$4,$B$9:$K$62,10,FALSE)</f>
        <v>10.334346504559271</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32">
        <v>1835</v>
      </c>
      <c r="D10" s="9" t="s">
        <v>323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1835</v>
      </c>
      <c r="H10">
        <f t="shared" ref="H10:H41" si="2">LEN(TRIM(D10))</f>
        <v>5</v>
      </c>
      <c r="I10" t="str">
        <f t="shared" ref="I10:I41" si="3">IF(H10&gt;=3,MID(TRIM(D10),1,3),"NO")</f>
        <v>+/-</v>
      </c>
      <c r="J10" t="str">
        <f t="shared" ref="J10:J41" si="4">IF(TRIM(I10)="+/-",MID(TRIM(D10),4,H10-3),D10)</f>
        <v>17</v>
      </c>
      <c r="K10" s="1">
        <f t="shared" ref="K10:K41" si="5">IF(TRIM(J10)="*****",0,IF(ISERROR(VALUE(J10)),"NA",VALUE(J10/$I$4)))</f>
        <v>10.334346504559271</v>
      </c>
      <c r="L10" s="1">
        <f t="shared" ref="L10:L41" si="6">IF(AND(ISNUMBER(G10),ISNUMBER($I$6)),$I$6-G10,"N/A")</f>
        <v>0</v>
      </c>
      <c r="M10" s="1">
        <f t="shared" ref="M10:M41" si="7">IF(AND(ISNUMBER(K10),ISNUMBER($I$7)),SQRT(K10^2+($I$7)^2),"N/A")</f>
        <v>14.614972985010709</v>
      </c>
      <c r="N10" s="1">
        <f t="shared" ref="N10:N41" si="8">IF(AND(ISNUMBER(L10),ISNUMBER(M10),M10&lt;&gt;0),L10/M10,"NA")</f>
        <v>0</v>
      </c>
      <c r="O10" t="s">
        <v>82</v>
      </c>
    </row>
    <row r="11" spans="1:16" x14ac:dyDescent="0.35">
      <c r="A11" s="12">
        <v>1</v>
      </c>
      <c r="B11" s="11" t="s">
        <v>48</v>
      </c>
      <c r="C11" s="32">
        <v>2703</v>
      </c>
      <c r="D11" s="13" t="s">
        <v>322</v>
      </c>
      <c r="E11" s="8" t="str">
        <f t="shared" si="0"/>
        <v>Significantly Different</v>
      </c>
      <c r="G11">
        <f t="shared" si="1"/>
        <v>2703</v>
      </c>
      <c r="H11">
        <f t="shared" si="2"/>
        <v>6</v>
      </c>
      <c r="I11" t="str">
        <f t="shared" si="3"/>
        <v>+/-</v>
      </c>
      <c r="J11" t="str">
        <f t="shared" si="4"/>
        <v>377</v>
      </c>
      <c r="K11" s="1">
        <f t="shared" si="5"/>
        <v>229.17933130699089</v>
      </c>
      <c r="L11" s="1">
        <f t="shared" si="6"/>
        <v>-868</v>
      </c>
      <c r="M11" s="1">
        <f t="shared" si="7"/>
        <v>229.41221548992502</v>
      </c>
      <c r="N11" s="1">
        <f t="shared" si="8"/>
        <v>-3.7835823090166683</v>
      </c>
      <c r="O11" t="s">
        <v>67</v>
      </c>
    </row>
    <row r="12" spans="1:16" x14ac:dyDescent="0.35">
      <c r="A12" s="12">
        <v>2</v>
      </c>
      <c r="B12" s="11" t="s">
        <v>69</v>
      </c>
      <c r="C12" s="32">
        <v>2418</v>
      </c>
      <c r="D12" s="9" t="s">
        <v>321</v>
      </c>
      <c r="E12" s="8" t="str">
        <f t="shared" si="0"/>
        <v>Significantly Different</v>
      </c>
      <c r="G12">
        <f t="shared" si="1"/>
        <v>2418</v>
      </c>
      <c r="H12">
        <f t="shared" si="2"/>
        <v>6</v>
      </c>
      <c r="I12" t="str">
        <f t="shared" si="3"/>
        <v>+/-</v>
      </c>
      <c r="J12" t="str">
        <f t="shared" si="4"/>
        <v>340</v>
      </c>
      <c r="K12" s="1">
        <f t="shared" si="5"/>
        <v>206.68693009118542</v>
      </c>
      <c r="L12" s="1">
        <f t="shared" si="6"/>
        <v>-583</v>
      </c>
      <c r="M12" s="1">
        <f t="shared" si="7"/>
        <v>206.94512748116315</v>
      </c>
      <c r="N12" s="1">
        <f t="shared" si="8"/>
        <v>-2.8171719097520991</v>
      </c>
      <c r="O12" t="s">
        <v>59</v>
      </c>
    </row>
    <row r="13" spans="1:16" x14ac:dyDescent="0.35">
      <c r="A13" s="12">
        <v>3</v>
      </c>
      <c r="B13" s="11" t="s">
        <v>51</v>
      </c>
      <c r="C13" s="32">
        <v>2140</v>
      </c>
      <c r="D13" s="9" t="s">
        <v>320</v>
      </c>
      <c r="E13" s="8" t="str">
        <f t="shared" si="0"/>
        <v>Significantly Different</v>
      </c>
      <c r="G13">
        <f t="shared" si="1"/>
        <v>2140</v>
      </c>
      <c r="H13">
        <f t="shared" si="2"/>
        <v>6</v>
      </c>
      <c r="I13" t="str">
        <f t="shared" si="3"/>
        <v>+/-</v>
      </c>
      <c r="J13" t="str">
        <f t="shared" si="4"/>
        <v>205</v>
      </c>
      <c r="K13" s="1">
        <f t="shared" si="5"/>
        <v>124.62006079027356</v>
      </c>
      <c r="L13" s="1">
        <f t="shared" si="6"/>
        <v>-305</v>
      </c>
      <c r="M13" s="1">
        <f t="shared" si="7"/>
        <v>125.04782392767886</v>
      </c>
      <c r="N13" s="1">
        <f t="shared" si="8"/>
        <v>-2.4390668339530328</v>
      </c>
      <c r="O13" t="s">
        <v>57</v>
      </c>
    </row>
    <row r="14" spans="1:16" x14ac:dyDescent="0.35">
      <c r="A14" s="12">
        <v>3</v>
      </c>
      <c r="B14" s="11" t="s">
        <v>68</v>
      </c>
      <c r="C14" s="32">
        <v>2140</v>
      </c>
      <c r="D14" s="9" t="s">
        <v>319</v>
      </c>
      <c r="E14" s="8" t="str">
        <f t="shared" si="0"/>
        <v>Significantly Different</v>
      </c>
      <c r="G14">
        <f t="shared" si="1"/>
        <v>2140</v>
      </c>
      <c r="H14">
        <f t="shared" si="2"/>
        <v>6</v>
      </c>
      <c r="I14" t="str">
        <f t="shared" si="3"/>
        <v>+/-</v>
      </c>
      <c r="J14" t="str">
        <f t="shared" si="4"/>
        <v>196</v>
      </c>
      <c r="K14" s="1">
        <f t="shared" si="5"/>
        <v>119.14893617021276</v>
      </c>
      <c r="L14" s="1">
        <f t="shared" si="6"/>
        <v>-305</v>
      </c>
      <c r="M14" s="1">
        <f t="shared" si="7"/>
        <v>119.59626962480783</v>
      </c>
      <c r="N14" s="1">
        <f t="shared" si="8"/>
        <v>-2.5502467673685194</v>
      </c>
      <c r="O14" t="s">
        <v>72</v>
      </c>
    </row>
    <row r="15" spans="1:16" x14ac:dyDescent="0.35">
      <c r="A15" s="12">
        <v>5</v>
      </c>
      <c r="B15" s="11" t="s">
        <v>26</v>
      </c>
      <c r="C15" s="32">
        <v>2126</v>
      </c>
      <c r="D15" s="9" t="s">
        <v>318</v>
      </c>
      <c r="E15" s="8" t="str">
        <f t="shared" si="0"/>
        <v>Not Significantly Different</v>
      </c>
      <c r="G15">
        <f t="shared" si="1"/>
        <v>2126</v>
      </c>
      <c r="H15">
        <f t="shared" si="2"/>
        <v>6</v>
      </c>
      <c r="I15" t="str">
        <f t="shared" si="3"/>
        <v>+/-</v>
      </c>
      <c r="J15" t="str">
        <f t="shared" si="4"/>
        <v>444</v>
      </c>
      <c r="K15" s="1">
        <f t="shared" si="5"/>
        <v>269.90881458966567</v>
      </c>
      <c r="L15" s="1">
        <f t="shared" si="6"/>
        <v>-291</v>
      </c>
      <c r="M15" s="1">
        <f t="shared" si="7"/>
        <v>270.10658435305646</v>
      </c>
      <c r="N15" s="1">
        <f t="shared" si="8"/>
        <v>-1.0773524854900751</v>
      </c>
      <c r="O15" t="s">
        <v>34</v>
      </c>
    </row>
    <row r="16" spans="1:16" x14ac:dyDescent="0.35">
      <c r="A16" s="12">
        <v>6</v>
      </c>
      <c r="B16" s="11" t="s">
        <v>42</v>
      </c>
      <c r="C16" s="32">
        <v>2075</v>
      </c>
      <c r="D16" s="9" t="s">
        <v>317</v>
      </c>
      <c r="E16" s="8" t="str">
        <f t="shared" si="0"/>
        <v>Significantly Different</v>
      </c>
      <c r="G16">
        <f t="shared" si="1"/>
        <v>2075</v>
      </c>
      <c r="H16">
        <f t="shared" si="2"/>
        <v>6</v>
      </c>
      <c r="I16" t="str">
        <f t="shared" si="3"/>
        <v>+/-</v>
      </c>
      <c r="J16" t="str">
        <f t="shared" si="4"/>
        <v>146</v>
      </c>
      <c r="K16" s="1">
        <f t="shared" si="5"/>
        <v>88.753799392097264</v>
      </c>
      <c r="L16" s="1">
        <f t="shared" si="6"/>
        <v>-240</v>
      </c>
      <c r="M16" s="1">
        <f t="shared" si="7"/>
        <v>89.353430959359031</v>
      </c>
      <c r="N16" s="1">
        <f t="shared" si="8"/>
        <v>-2.6859628939056646</v>
      </c>
      <c r="O16" t="s">
        <v>73</v>
      </c>
    </row>
    <row r="17" spans="1:15" x14ac:dyDescent="0.35">
      <c r="A17" s="12">
        <v>7</v>
      </c>
      <c r="B17" s="11" t="s">
        <v>79</v>
      </c>
      <c r="C17" s="32">
        <v>2071</v>
      </c>
      <c r="D17" s="9" t="s">
        <v>316</v>
      </c>
      <c r="E17" s="8" t="str">
        <f t="shared" si="0"/>
        <v>Significantly Different</v>
      </c>
      <c r="G17">
        <f t="shared" si="1"/>
        <v>2071</v>
      </c>
      <c r="H17">
        <f t="shared" si="2"/>
        <v>6</v>
      </c>
      <c r="I17" t="str">
        <f t="shared" si="3"/>
        <v>+/-</v>
      </c>
      <c r="J17" t="str">
        <f t="shared" si="4"/>
        <v>134</v>
      </c>
      <c r="K17" s="1">
        <f t="shared" si="5"/>
        <v>81.458966565349542</v>
      </c>
      <c r="L17" s="1">
        <f t="shared" si="6"/>
        <v>-236</v>
      </c>
      <c r="M17" s="1">
        <f t="shared" si="7"/>
        <v>82.11188678608616</v>
      </c>
      <c r="N17" s="1">
        <f t="shared" si="8"/>
        <v>-2.8741271116423808</v>
      </c>
      <c r="O17" t="s">
        <v>65</v>
      </c>
    </row>
    <row r="18" spans="1:15" x14ac:dyDescent="0.35">
      <c r="A18" s="12">
        <v>8</v>
      </c>
      <c r="B18" s="11" t="s">
        <v>58</v>
      </c>
      <c r="C18" s="32">
        <v>2058</v>
      </c>
      <c r="D18" s="9" t="s">
        <v>315</v>
      </c>
      <c r="E18" s="8" t="str">
        <f t="shared" si="0"/>
        <v>Significantly Different</v>
      </c>
      <c r="G18">
        <f t="shared" si="1"/>
        <v>2058</v>
      </c>
      <c r="H18">
        <f t="shared" si="2"/>
        <v>6</v>
      </c>
      <c r="I18" t="str">
        <f t="shared" si="3"/>
        <v>+/-</v>
      </c>
      <c r="J18" t="str">
        <f t="shared" si="4"/>
        <v>133</v>
      </c>
      <c r="K18" s="1">
        <f t="shared" si="5"/>
        <v>80.851063829787236</v>
      </c>
      <c r="L18" s="1">
        <f t="shared" si="6"/>
        <v>-223</v>
      </c>
      <c r="M18" s="1">
        <f t="shared" si="7"/>
        <v>81.508853752734282</v>
      </c>
      <c r="N18" s="1">
        <f t="shared" si="8"/>
        <v>-2.7358991046113106</v>
      </c>
      <c r="O18" t="s">
        <v>61</v>
      </c>
    </row>
    <row r="19" spans="1:15" x14ac:dyDescent="0.35">
      <c r="A19" s="12">
        <v>9</v>
      </c>
      <c r="B19" s="11" t="s">
        <v>55</v>
      </c>
      <c r="C19" s="32">
        <v>2057</v>
      </c>
      <c r="D19" s="9" t="s">
        <v>314</v>
      </c>
      <c r="E19" s="8" t="str">
        <f t="shared" si="0"/>
        <v>Significantly Different</v>
      </c>
      <c r="G19">
        <f t="shared" si="1"/>
        <v>2057</v>
      </c>
      <c r="H19">
        <f t="shared" si="2"/>
        <v>6</v>
      </c>
      <c r="I19" t="str">
        <f t="shared" si="3"/>
        <v>+/-</v>
      </c>
      <c r="J19" t="str">
        <f t="shared" si="4"/>
        <v>172</v>
      </c>
      <c r="K19" s="1">
        <f t="shared" si="5"/>
        <v>104.55927051671732</v>
      </c>
      <c r="L19" s="1">
        <f t="shared" si="6"/>
        <v>-222</v>
      </c>
      <c r="M19" s="1">
        <f t="shared" si="7"/>
        <v>105.06873830338102</v>
      </c>
      <c r="N19" s="1">
        <f t="shared" si="8"/>
        <v>-2.1129025015888692</v>
      </c>
      <c r="O19" t="s">
        <v>31</v>
      </c>
    </row>
    <row r="20" spans="1:15" x14ac:dyDescent="0.35">
      <c r="A20" s="12">
        <v>10</v>
      </c>
      <c r="B20" s="11" t="s">
        <v>62</v>
      </c>
      <c r="C20" s="32">
        <v>2049</v>
      </c>
      <c r="D20" s="13" t="s">
        <v>313</v>
      </c>
      <c r="E20" s="8" t="str">
        <f t="shared" si="0"/>
        <v>Not Significantly Different</v>
      </c>
      <c r="G20">
        <f t="shared" si="1"/>
        <v>2049</v>
      </c>
      <c r="H20">
        <f t="shared" si="2"/>
        <v>6</v>
      </c>
      <c r="I20" t="str">
        <f t="shared" si="3"/>
        <v>+/-</v>
      </c>
      <c r="J20" t="str">
        <f t="shared" si="4"/>
        <v>380</v>
      </c>
      <c r="K20" s="1">
        <f t="shared" si="5"/>
        <v>231.00303951367781</v>
      </c>
      <c r="L20" s="1">
        <f t="shared" si="6"/>
        <v>-214</v>
      </c>
      <c r="M20" s="1">
        <f t="shared" si="7"/>
        <v>231.23408698164309</v>
      </c>
      <c r="N20" s="1">
        <f t="shared" si="8"/>
        <v>-0.9254690897583312</v>
      </c>
      <c r="O20" t="s">
        <v>53</v>
      </c>
    </row>
    <row r="21" spans="1:15" x14ac:dyDescent="0.35">
      <c r="A21" s="12">
        <v>11</v>
      </c>
      <c r="B21" s="11" t="s">
        <v>72</v>
      </c>
      <c r="C21" s="32">
        <v>2047</v>
      </c>
      <c r="D21" s="9" t="s">
        <v>312</v>
      </c>
      <c r="E21" s="8" t="str">
        <f t="shared" si="0"/>
        <v>Significantly Different</v>
      </c>
      <c r="G21">
        <f t="shared" si="1"/>
        <v>2047</v>
      </c>
      <c r="H21">
        <f t="shared" si="2"/>
        <v>6</v>
      </c>
      <c r="I21" t="str">
        <f t="shared" si="3"/>
        <v>+/-</v>
      </c>
      <c r="J21" t="str">
        <f t="shared" si="4"/>
        <v>174</v>
      </c>
      <c r="K21" s="1">
        <f t="shared" si="5"/>
        <v>105.77507598784194</v>
      </c>
      <c r="L21" s="1">
        <f t="shared" si="6"/>
        <v>-212</v>
      </c>
      <c r="M21" s="1">
        <f t="shared" si="7"/>
        <v>106.27871573325504</v>
      </c>
      <c r="N21" s="1">
        <f t="shared" si="8"/>
        <v>-1.9947550037402677</v>
      </c>
      <c r="O21" t="s">
        <v>45</v>
      </c>
    </row>
    <row r="22" spans="1:15" x14ac:dyDescent="0.35">
      <c r="A22" s="12">
        <v>12</v>
      </c>
      <c r="B22" s="11" t="s">
        <v>80</v>
      </c>
      <c r="C22" s="32">
        <v>2039</v>
      </c>
      <c r="D22" s="9" t="s">
        <v>311</v>
      </c>
      <c r="E22" s="8" t="str">
        <f t="shared" si="0"/>
        <v>Significantly Different</v>
      </c>
      <c r="G22">
        <f t="shared" si="1"/>
        <v>2039</v>
      </c>
      <c r="H22">
        <f t="shared" si="2"/>
        <v>6</v>
      </c>
      <c r="I22" t="str">
        <f t="shared" si="3"/>
        <v>+/-</v>
      </c>
      <c r="J22" t="str">
        <f t="shared" si="4"/>
        <v>116</v>
      </c>
      <c r="K22" s="1">
        <f t="shared" si="5"/>
        <v>70.516717325227958</v>
      </c>
      <c r="L22" s="1">
        <f t="shared" si="6"/>
        <v>-204</v>
      </c>
      <c r="M22" s="1">
        <f t="shared" si="7"/>
        <v>71.269952574716939</v>
      </c>
      <c r="N22" s="1">
        <f t="shared" si="8"/>
        <v>-2.8623563315288236</v>
      </c>
      <c r="O22" t="s">
        <v>28</v>
      </c>
    </row>
    <row r="23" spans="1:15" x14ac:dyDescent="0.35">
      <c r="A23" s="12">
        <v>13</v>
      </c>
      <c r="B23" s="11" t="s">
        <v>81</v>
      </c>
      <c r="C23" s="32">
        <v>2037</v>
      </c>
      <c r="D23" s="9" t="s">
        <v>310</v>
      </c>
      <c r="E23" s="8" t="str">
        <f t="shared" si="0"/>
        <v>Significantly Different</v>
      </c>
      <c r="G23">
        <f t="shared" si="1"/>
        <v>2037</v>
      </c>
      <c r="H23">
        <f t="shared" si="2"/>
        <v>6</v>
      </c>
      <c r="I23" t="str">
        <f t="shared" si="3"/>
        <v>+/-</v>
      </c>
      <c r="J23" t="str">
        <f t="shared" si="4"/>
        <v>194</v>
      </c>
      <c r="K23" s="1">
        <f t="shared" si="5"/>
        <v>117.93313069908814</v>
      </c>
      <c r="L23" s="1">
        <f t="shared" si="6"/>
        <v>-202</v>
      </c>
      <c r="M23" s="1">
        <f t="shared" si="7"/>
        <v>118.38505832310301</v>
      </c>
      <c r="N23" s="1">
        <f t="shared" si="8"/>
        <v>-1.7062964098787745</v>
      </c>
      <c r="O23" t="s">
        <v>81</v>
      </c>
    </row>
    <row r="24" spans="1:15" x14ac:dyDescent="0.35">
      <c r="A24" s="12">
        <v>14</v>
      </c>
      <c r="B24" s="11" t="s">
        <v>59</v>
      </c>
      <c r="C24" s="32">
        <v>2023</v>
      </c>
      <c r="D24" s="9" t="s">
        <v>309</v>
      </c>
      <c r="E24" s="8" t="str">
        <f t="shared" si="0"/>
        <v>Not Significantly Different</v>
      </c>
      <c r="G24">
        <f t="shared" si="1"/>
        <v>2023</v>
      </c>
      <c r="H24">
        <f t="shared" si="2"/>
        <v>6</v>
      </c>
      <c r="I24" t="str">
        <f t="shared" si="3"/>
        <v>+/-</v>
      </c>
      <c r="J24" t="str">
        <f t="shared" si="4"/>
        <v>328</v>
      </c>
      <c r="K24" s="1">
        <f t="shared" si="5"/>
        <v>199.39209726443769</v>
      </c>
      <c r="L24" s="1">
        <f t="shared" si="6"/>
        <v>-188</v>
      </c>
      <c r="M24" s="1">
        <f t="shared" si="7"/>
        <v>199.65972846116784</v>
      </c>
      <c r="N24" s="1">
        <f t="shared" si="8"/>
        <v>-0.94160200181061771</v>
      </c>
      <c r="O24" t="s">
        <v>64</v>
      </c>
    </row>
    <row r="25" spans="1:15" x14ac:dyDescent="0.35">
      <c r="A25" s="12">
        <v>15</v>
      </c>
      <c r="B25" s="11" t="s">
        <v>61</v>
      </c>
      <c r="C25" s="32">
        <v>2015</v>
      </c>
      <c r="D25" s="9" t="s">
        <v>308</v>
      </c>
      <c r="E25" s="8" t="str">
        <f t="shared" si="0"/>
        <v>Not Significantly Different</v>
      </c>
      <c r="G25">
        <f t="shared" si="1"/>
        <v>2015</v>
      </c>
      <c r="H25">
        <f t="shared" si="2"/>
        <v>6</v>
      </c>
      <c r="I25" t="str">
        <f t="shared" si="3"/>
        <v>+/-</v>
      </c>
      <c r="J25" t="str">
        <f t="shared" si="4"/>
        <v>349</v>
      </c>
      <c r="K25" s="1">
        <f t="shared" si="5"/>
        <v>212.15805471124619</v>
      </c>
      <c r="L25" s="1">
        <f t="shared" si="6"/>
        <v>-180</v>
      </c>
      <c r="M25" s="1">
        <f t="shared" si="7"/>
        <v>212.40960170514052</v>
      </c>
      <c r="N25" s="1">
        <f t="shared" si="8"/>
        <v>-0.84741931887744704</v>
      </c>
      <c r="O25" t="s">
        <v>80</v>
      </c>
    </row>
    <row r="26" spans="1:15" x14ac:dyDescent="0.35">
      <c r="A26" s="12">
        <v>16</v>
      </c>
      <c r="B26" s="11" t="s">
        <v>45</v>
      </c>
      <c r="C26" s="32">
        <v>2014</v>
      </c>
      <c r="D26" s="9" t="s">
        <v>275</v>
      </c>
      <c r="E26" s="8" t="str">
        <f t="shared" si="0"/>
        <v>Significantly Different</v>
      </c>
      <c r="G26">
        <f t="shared" si="1"/>
        <v>2014</v>
      </c>
      <c r="H26">
        <f t="shared" si="2"/>
        <v>6</v>
      </c>
      <c r="I26" t="str">
        <f t="shared" si="3"/>
        <v>+/-</v>
      </c>
      <c r="J26" t="str">
        <f t="shared" si="4"/>
        <v>123</v>
      </c>
      <c r="K26" s="1">
        <f t="shared" si="5"/>
        <v>74.772036474164139</v>
      </c>
      <c r="L26" s="1">
        <f t="shared" si="6"/>
        <v>-179</v>
      </c>
      <c r="M26" s="1">
        <f t="shared" si="7"/>
        <v>75.48282027170174</v>
      </c>
      <c r="N26" s="1">
        <f t="shared" si="8"/>
        <v>-2.3714005300237373</v>
      </c>
      <c r="O26" t="s">
        <v>79</v>
      </c>
    </row>
    <row r="27" spans="1:15" x14ac:dyDescent="0.35">
      <c r="A27" s="12">
        <v>17</v>
      </c>
      <c r="B27" s="11" t="s">
        <v>39</v>
      </c>
      <c r="C27" s="32">
        <v>2007</v>
      </c>
      <c r="D27" s="9" t="s">
        <v>307</v>
      </c>
      <c r="E27" s="8" t="str">
        <f t="shared" si="0"/>
        <v>Significantly Different</v>
      </c>
      <c r="G27">
        <f t="shared" si="1"/>
        <v>2007</v>
      </c>
      <c r="H27">
        <f t="shared" si="2"/>
        <v>5</v>
      </c>
      <c r="I27" t="str">
        <f t="shared" si="3"/>
        <v>+/-</v>
      </c>
      <c r="J27" t="str">
        <f t="shared" si="4"/>
        <v>69</v>
      </c>
      <c r="K27" s="1">
        <f t="shared" si="5"/>
        <v>41.945288753799389</v>
      </c>
      <c r="L27" s="1">
        <f t="shared" si="6"/>
        <v>-172</v>
      </c>
      <c r="M27" s="1">
        <f t="shared" si="7"/>
        <v>43.199606089823391</v>
      </c>
      <c r="N27" s="1">
        <f t="shared" si="8"/>
        <v>-3.9815177861197757</v>
      </c>
      <c r="O27" t="s">
        <v>77</v>
      </c>
    </row>
    <row r="28" spans="1:15" x14ac:dyDescent="0.35">
      <c r="A28" s="12">
        <v>18</v>
      </c>
      <c r="B28" s="11" t="s">
        <v>76</v>
      </c>
      <c r="C28" s="32">
        <v>1981</v>
      </c>
      <c r="D28" s="9" t="s">
        <v>306</v>
      </c>
      <c r="E28" s="8" t="str">
        <f t="shared" si="0"/>
        <v>Not Significantly Different</v>
      </c>
      <c r="G28">
        <f t="shared" si="1"/>
        <v>1981</v>
      </c>
      <c r="H28">
        <f t="shared" si="2"/>
        <v>6</v>
      </c>
      <c r="I28" t="str">
        <f t="shared" si="3"/>
        <v>+/-</v>
      </c>
      <c r="J28" t="str">
        <f t="shared" si="4"/>
        <v>284</v>
      </c>
      <c r="K28" s="1">
        <f t="shared" si="5"/>
        <v>172.64437689969606</v>
      </c>
      <c r="L28" s="1">
        <f t="shared" si="6"/>
        <v>-146</v>
      </c>
      <c r="M28" s="1">
        <f t="shared" si="7"/>
        <v>172.95340295224204</v>
      </c>
      <c r="N28" s="1">
        <f t="shared" si="8"/>
        <v>-0.84415800734672597</v>
      </c>
      <c r="O28" t="s">
        <v>78</v>
      </c>
    </row>
    <row r="29" spans="1:15" x14ac:dyDescent="0.35">
      <c r="A29" s="12">
        <v>19</v>
      </c>
      <c r="B29" s="11" t="s">
        <v>78</v>
      </c>
      <c r="C29" s="32">
        <v>1964</v>
      </c>
      <c r="D29" s="9" t="s">
        <v>305</v>
      </c>
      <c r="E29" s="8" t="str">
        <f t="shared" si="0"/>
        <v>Not Significantly Different</v>
      </c>
      <c r="G29">
        <f t="shared" si="1"/>
        <v>1964</v>
      </c>
      <c r="H29">
        <f t="shared" si="2"/>
        <v>6</v>
      </c>
      <c r="I29" t="str">
        <f t="shared" si="3"/>
        <v>+/-</v>
      </c>
      <c r="J29" t="str">
        <f t="shared" si="4"/>
        <v>156</v>
      </c>
      <c r="K29" s="1">
        <f t="shared" si="5"/>
        <v>94.832826747720361</v>
      </c>
      <c r="L29" s="1">
        <f t="shared" si="6"/>
        <v>-129</v>
      </c>
      <c r="M29" s="1">
        <f t="shared" si="7"/>
        <v>95.394254264287014</v>
      </c>
      <c r="N29" s="1">
        <f t="shared" si="8"/>
        <v>-1.3522827029247406</v>
      </c>
      <c r="O29" t="s">
        <v>55</v>
      </c>
    </row>
    <row r="30" spans="1:15" x14ac:dyDescent="0.35">
      <c r="A30" s="12">
        <v>20</v>
      </c>
      <c r="B30" s="11" t="s">
        <v>77</v>
      </c>
      <c r="C30" s="32">
        <v>1962</v>
      </c>
      <c r="D30" s="9" t="s">
        <v>304</v>
      </c>
      <c r="E30" s="8" t="str">
        <f t="shared" si="0"/>
        <v>Not Significantly Different</v>
      </c>
      <c r="G30">
        <f t="shared" si="1"/>
        <v>1962</v>
      </c>
      <c r="H30">
        <f t="shared" si="2"/>
        <v>6</v>
      </c>
      <c r="I30" t="str">
        <f t="shared" si="3"/>
        <v>+/-</v>
      </c>
      <c r="J30" t="str">
        <f t="shared" si="4"/>
        <v>152</v>
      </c>
      <c r="K30" s="1">
        <f t="shared" si="5"/>
        <v>92.401215805471125</v>
      </c>
      <c r="L30" s="1">
        <f t="shared" si="6"/>
        <v>-127</v>
      </c>
      <c r="M30" s="1">
        <f t="shared" si="7"/>
        <v>92.977327343850575</v>
      </c>
      <c r="N30" s="1">
        <f t="shared" si="8"/>
        <v>-1.3659243992928094</v>
      </c>
      <c r="O30" t="s">
        <v>76</v>
      </c>
    </row>
    <row r="31" spans="1:15" x14ac:dyDescent="0.35">
      <c r="A31" s="12">
        <v>21</v>
      </c>
      <c r="B31" s="11" t="s">
        <v>60</v>
      </c>
      <c r="C31" s="32">
        <v>1941</v>
      </c>
      <c r="D31" s="9" t="s">
        <v>303</v>
      </c>
      <c r="E31" s="8" t="str">
        <f t="shared" si="0"/>
        <v>Significantly Different</v>
      </c>
      <c r="G31">
        <f t="shared" si="1"/>
        <v>1941</v>
      </c>
      <c r="H31">
        <f t="shared" si="2"/>
        <v>5</v>
      </c>
      <c r="I31" t="str">
        <f t="shared" si="3"/>
        <v>+/-</v>
      </c>
      <c r="J31" t="str">
        <f t="shared" si="4"/>
        <v>94</v>
      </c>
      <c r="K31" s="1">
        <f t="shared" si="5"/>
        <v>57.142857142857139</v>
      </c>
      <c r="L31" s="1">
        <f t="shared" si="6"/>
        <v>-106</v>
      </c>
      <c r="M31" s="1">
        <f t="shared" si="7"/>
        <v>58.06982727824559</v>
      </c>
      <c r="N31" s="1">
        <f t="shared" si="8"/>
        <v>-1.8253885876411113</v>
      </c>
      <c r="O31" t="s">
        <v>41</v>
      </c>
    </row>
    <row r="32" spans="1:15" x14ac:dyDescent="0.35">
      <c r="A32" s="12">
        <v>22</v>
      </c>
      <c r="B32" s="11" t="s">
        <v>44</v>
      </c>
      <c r="C32" s="32">
        <v>1934</v>
      </c>
      <c r="D32" s="9" t="s">
        <v>302</v>
      </c>
      <c r="E32" s="8" t="str">
        <f t="shared" si="0"/>
        <v>Not Significantly Different</v>
      </c>
      <c r="G32">
        <f t="shared" si="1"/>
        <v>1934</v>
      </c>
      <c r="H32">
        <f t="shared" si="2"/>
        <v>6</v>
      </c>
      <c r="I32" t="str">
        <f t="shared" si="3"/>
        <v>+/-</v>
      </c>
      <c r="J32" t="str">
        <f t="shared" si="4"/>
        <v>190</v>
      </c>
      <c r="K32" s="1">
        <f t="shared" si="5"/>
        <v>115.5015197568389</v>
      </c>
      <c r="L32" s="1">
        <f t="shared" si="6"/>
        <v>-99</v>
      </c>
      <c r="M32" s="1">
        <f t="shared" si="7"/>
        <v>115.96292417758248</v>
      </c>
      <c r="N32" s="1">
        <f t="shared" si="8"/>
        <v>-0.85372114149513934</v>
      </c>
      <c r="O32" t="s">
        <v>70</v>
      </c>
    </row>
    <row r="33" spans="1:15" x14ac:dyDescent="0.35">
      <c r="A33" s="12">
        <v>23</v>
      </c>
      <c r="B33" s="11" t="s">
        <v>32</v>
      </c>
      <c r="C33" s="32">
        <v>1913</v>
      </c>
      <c r="D33" s="9" t="s">
        <v>301</v>
      </c>
      <c r="E33" s="8" t="str">
        <f t="shared" si="0"/>
        <v>Not Significantly Different</v>
      </c>
      <c r="G33">
        <f t="shared" si="1"/>
        <v>1913</v>
      </c>
      <c r="H33">
        <f t="shared" si="2"/>
        <v>6</v>
      </c>
      <c r="I33" t="str">
        <f t="shared" si="3"/>
        <v>+/-</v>
      </c>
      <c r="J33" t="str">
        <f t="shared" si="4"/>
        <v>268</v>
      </c>
      <c r="K33" s="1">
        <f t="shared" si="5"/>
        <v>162.91793313069908</v>
      </c>
      <c r="L33" s="1">
        <f t="shared" si="6"/>
        <v>-78</v>
      </c>
      <c r="M33" s="1">
        <f t="shared" si="7"/>
        <v>163.24537253244037</v>
      </c>
      <c r="N33" s="1">
        <f t="shared" si="8"/>
        <v>-0.47780833716741172</v>
      </c>
      <c r="O33" t="s">
        <v>75</v>
      </c>
    </row>
    <row r="34" spans="1:15" x14ac:dyDescent="0.35">
      <c r="A34" s="12">
        <v>24</v>
      </c>
      <c r="B34" s="11" t="s">
        <v>74</v>
      </c>
      <c r="C34" s="32">
        <v>1891</v>
      </c>
      <c r="D34" s="9" t="s">
        <v>300</v>
      </c>
      <c r="E34" s="8" t="str">
        <f t="shared" si="0"/>
        <v>Not Significantly Different</v>
      </c>
      <c r="G34">
        <f t="shared" si="1"/>
        <v>1891</v>
      </c>
      <c r="H34">
        <f t="shared" si="2"/>
        <v>5</v>
      </c>
      <c r="I34" t="str">
        <f t="shared" si="3"/>
        <v>+/-</v>
      </c>
      <c r="J34" t="str">
        <f t="shared" si="4"/>
        <v>97</v>
      </c>
      <c r="K34" s="1">
        <f t="shared" si="5"/>
        <v>58.966565349544069</v>
      </c>
      <c r="L34" s="1">
        <f t="shared" si="6"/>
        <v>-56</v>
      </c>
      <c r="M34" s="1">
        <f t="shared" si="7"/>
        <v>59.865303363453755</v>
      </c>
      <c r="N34" s="1">
        <f t="shared" si="8"/>
        <v>-0.93543332871819329</v>
      </c>
      <c r="O34" t="s">
        <v>74</v>
      </c>
    </row>
    <row r="35" spans="1:15" x14ac:dyDescent="0.35">
      <c r="A35" s="12">
        <v>25</v>
      </c>
      <c r="B35" s="11" t="s">
        <v>50</v>
      </c>
      <c r="C35" s="32">
        <v>1879</v>
      </c>
      <c r="D35" s="9" t="s">
        <v>299</v>
      </c>
      <c r="E35" s="8" t="str">
        <f t="shared" si="0"/>
        <v>Not Significantly Different</v>
      </c>
      <c r="G35">
        <f t="shared" si="1"/>
        <v>1879</v>
      </c>
      <c r="H35">
        <f t="shared" si="2"/>
        <v>6</v>
      </c>
      <c r="I35" t="str">
        <f t="shared" si="3"/>
        <v>+/-</v>
      </c>
      <c r="J35" t="str">
        <f t="shared" si="4"/>
        <v>143</v>
      </c>
      <c r="K35" s="1">
        <f t="shared" si="5"/>
        <v>86.930091185410333</v>
      </c>
      <c r="L35" s="1">
        <f t="shared" si="6"/>
        <v>-44</v>
      </c>
      <c r="M35" s="1">
        <f t="shared" si="7"/>
        <v>87.542215365959592</v>
      </c>
      <c r="N35" s="1">
        <f t="shared" si="8"/>
        <v>-0.502614650726662</v>
      </c>
      <c r="O35" t="s">
        <v>51</v>
      </c>
    </row>
    <row r="36" spans="1:15" x14ac:dyDescent="0.35">
      <c r="A36" s="12">
        <v>26</v>
      </c>
      <c r="B36" s="11" t="s">
        <v>67</v>
      </c>
      <c r="C36" s="32">
        <v>1862</v>
      </c>
      <c r="D36" s="9" t="s">
        <v>298</v>
      </c>
      <c r="E36" s="8" t="str">
        <f t="shared" si="0"/>
        <v>Not Significantly Different</v>
      </c>
      <c r="G36">
        <f t="shared" si="1"/>
        <v>1862</v>
      </c>
      <c r="H36">
        <f t="shared" si="2"/>
        <v>6</v>
      </c>
      <c r="I36" t="str">
        <f t="shared" si="3"/>
        <v>+/-</v>
      </c>
      <c r="J36" t="str">
        <f t="shared" si="4"/>
        <v>138</v>
      </c>
      <c r="K36" s="1">
        <f t="shared" si="5"/>
        <v>83.890577507598778</v>
      </c>
      <c r="L36" s="1">
        <f t="shared" si="6"/>
        <v>-27</v>
      </c>
      <c r="M36" s="1">
        <f t="shared" si="7"/>
        <v>84.52471657589119</v>
      </c>
      <c r="N36" s="1">
        <f t="shared" si="8"/>
        <v>-0.31943319177838159</v>
      </c>
      <c r="O36" t="s">
        <v>71</v>
      </c>
    </row>
    <row r="37" spans="1:15" x14ac:dyDescent="0.35">
      <c r="A37" s="12">
        <v>27</v>
      </c>
      <c r="B37" s="11" t="s">
        <v>36</v>
      </c>
      <c r="C37" s="32">
        <v>1857</v>
      </c>
      <c r="D37" s="9" t="s">
        <v>297</v>
      </c>
      <c r="E37" s="8" t="str">
        <f t="shared" si="0"/>
        <v>Not Significantly Different</v>
      </c>
      <c r="G37">
        <f t="shared" si="1"/>
        <v>1857</v>
      </c>
      <c r="H37">
        <f t="shared" si="2"/>
        <v>6</v>
      </c>
      <c r="I37" t="str">
        <f t="shared" si="3"/>
        <v>+/-</v>
      </c>
      <c r="J37" t="str">
        <f t="shared" si="4"/>
        <v>265</v>
      </c>
      <c r="K37" s="1">
        <f t="shared" si="5"/>
        <v>161.09422492401217</v>
      </c>
      <c r="L37" s="1">
        <f t="shared" si="6"/>
        <v>-22</v>
      </c>
      <c r="M37" s="1">
        <f t="shared" si="7"/>
        <v>161.42536362525104</v>
      </c>
      <c r="N37" s="1">
        <f t="shared" si="8"/>
        <v>-0.13628589402513597</v>
      </c>
      <c r="O37" t="s">
        <v>69</v>
      </c>
    </row>
    <row r="38" spans="1:15" x14ac:dyDescent="0.35">
      <c r="A38" s="12">
        <v>28</v>
      </c>
      <c r="B38" s="11" t="s">
        <v>71</v>
      </c>
      <c r="C38" s="32">
        <v>1850</v>
      </c>
      <c r="D38" s="9" t="s">
        <v>296</v>
      </c>
      <c r="E38" s="8" t="str">
        <f t="shared" si="0"/>
        <v>Not Significantly Different</v>
      </c>
      <c r="G38">
        <f t="shared" si="1"/>
        <v>1850</v>
      </c>
      <c r="H38">
        <f t="shared" si="2"/>
        <v>6</v>
      </c>
      <c r="I38" t="str">
        <f t="shared" si="3"/>
        <v>+/-</v>
      </c>
      <c r="J38" t="str">
        <f t="shared" si="4"/>
        <v>125</v>
      </c>
      <c r="K38" s="1">
        <f t="shared" si="5"/>
        <v>75.98784194528875</v>
      </c>
      <c r="L38" s="1">
        <f t="shared" si="6"/>
        <v>-15</v>
      </c>
      <c r="M38" s="1">
        <f t="shared" si="7"/>
        <v>76.687357766312957</v>
      </c>
      <c r="N38" s="1">
        <f t="shared" si="8"/>
        <v>-0.19559938478659081</v>
      </c>
      <c r="O38" t="s">
        <v>68</v>
      </c>
    </row>
    <row r="39" spans="1:15" x14ac:dyDescent="0.35">
      <c r="A39" s="12">
        <v>29</v>
      </c>
      <c r="B39" s="11" t="s">
        <v>29</v>
      </c>
      <c r="C39" s="32">
        <v>1829</v>
      </c>
      <c r="D39" s="9" t="s">
        <v>295</v>
      </c>
      <c r="E39" s="8" t="str">
        <f t="shared" si="0"/>
        <v>Not Significantly Different</v>
      </c>
      <c r="G39">
        <f t="shared" si="1"/>
        <v>1829</v>
      </c>
      <c r="H39">
        <f t="shared" si="2"/>
        <v>6</v>
      </c>
      <c r="I39" t="str">
        <f t="shared" si="3"/>
        <v>+/-</v>
      </c>
      <c r="J39" t="str">
        <f t="shared" si="4"/>
        <v>108</v>
      </c>
      <c r="K39" s="1">
        <f t="shared" si="5"/>
        <v>65.653495440729486</v>
      </c>
      <c r="L39" s="1">
        <f t="shared" si="6"/>
        <v>6</v>
      </c>
      <c r="M39" s="1">
        <f t="shared" si="7"/>
        <v>66.461870130640946</v>
      </c>
      <c r="N39" s="1">
        <f t="shared" si="8"/>
        <v>9.0277327258563217E-2</v>
      </c>
      <c r="O39" t="s">
        <v>44</v>
      </c>
    </row>
    <row r="40" spans="1:15" x14ac:dyDescent="0.35">
      <c r="A40" s="12">
        <v>30</v>
      </c>
      <c r="B40" s="11" t="s">
        <v>54</v>
      </c>
      <c r="C40" s="32">
        <v>1827</v>
      </c>
      <c r="D40" s="9" t="s">
        <v>294</v>
      </c>
      <c r="E40" s="8" t="str">
        <f t="shared" si="0"/>
        <v>Not Significantly Different</v>
      </c>
      <c r="G40">
        <f t="shared" si="1"/>
        <v>1827</v>
      </c>
      <c r="H40">
        <f t="shared" si="2"/>
        <v>5</v>
      </c>
      <c r="I40" t="str">
        <f t="shared" si="3"/>
        <v>+/-</v>
      </c>
      <c r="J40" t="str">
        <f t="shared" si="4"/>
        <v>86</v>
      </c>
      <c r="K40" s="1">
        <f t="shared" si="5"/>
        <v>52.27963525835866</v>
      </c>
      <c r="L40" s="1">
        <f t="shared" si="6"/>
        <v>8</v>
      </c>
      <c r="M40" s="1">
        <f t="shared" si="7"/>
        <v>53.291265517186908</v>
      </c>
      <c r="N40" s="1">
        <f t="shared" si="8"/>
        <v>0.15011840913066568</v>
      </c>
      <c r="O40" t="s">
        <v>66</v>
      </c>
    </row>
    <row r="41" spans="1:15" x14ac:dyDescent="0.35">
      <c r="A41" s="12">
        <v>31</v>
      </c>
      <c r="B41" s="11" t="s">
        <v>37</v>
      </c>
      <c r="C41" s="32">
        <v>1823</v>
      </c>
      <c r="D41" s="9" t="s">
        <v>292</v>
      </c>
      <c r="E41" s="8" t="str">
        <f t="shared" si="0"/>
        <v>Not Significantly Different</v>
      </c>
      <c r="G41">
        <f t="shared" si="1"/>
        <v>1823</v>
      </c>
      <c r="H41">
        <f t="shared" si="2"/>
        <v>5</v>
      </c>
      <c r="I41" t="str">
        <f t="shared" si="3"/>
        <v>+/-</v>
      </c>
      <c r="J41" t="str">
        <f t="shared" si="4"/>
        <v>95</v>
      </c>
      <c r="K41" s="1">
        <f t="shared" si="5"/>
        <v>57.750759878419451</v>
      </c>
      <c r="L41" s="1">
        <f t="shared" si="6"/>
        <v>12</v>
      </c>
      <c r="M41" s="1">
        <f t="shared" si="7"/>
        <v>58.668125794260362</v>
      </c>
      <c r="N41" s="1">
        <f t="shared" si="8"/>
        <v>0.20454036732112529</v>
      </c>
      <c r="O41" t="s">
        <v>47</v>
      </c>
    </row>
    <row r="42" spans="1:15" x14ac:dyDescent="0.35">
      <c r="A42" s="12">
        <v>32</v>
      </c>
      <c r="B42" s="11" t="s">
        <v>57</v>
      </c>
      <c r="C42" s="32">
        <v>1812</v>
      </c>
      <c r="D42" s="9" t="s">
        <v>293</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1812</v>
      </c>
      <c r="H42">
        <f t="shared" ref="H42:H62" si="11">LEN(TRIM(D42))</f>
        <v>6</v>
      </c>
      <c r="I42" t="str">
        <f t="shared" ref="I42:I73" si="12">IF(H42&gt;=3,MID(TRIM(D42),1,3),"NO")</f>
        <v>+/-</v>
      </c>
      <c r="J42" t="str">
        <f t="shared" ref="J42:J73" si="13">IF(TRIM(I42)="+/-",MID(TRIM(D42),4,H42-3),D42)</f>
        <v>129</v>
      </c>
      <c r="K42" s="1">
        <f t="shared" ref="K42:K73" si="14">IF(TRIM(J42)="*****",0,IF(ISERROR(VALUE(J42)),"NA",VALUE(J42/$I$4)))</f>
        <v>78.419452887538</v>
      </c>
      <c r="L42" s="1">
        <f t="shared" ref="L42:L62" si="15">IF(AND(ISNUMBER(G42),ISNUMBER($I$6)),$I$6-G42,"N/A")</f>
        <v>23</v>
      </c>
      <c r="M42" s="1">
        <f t="shared" ref="M42:M62" si="16">IF(AND(ISNUMBER(K42),ISNUMBER($I$7)),SQRT(K42^2+($I$7)^2),"N/A")</f>
        <v>79.097467145649418</v>
      </c>
      <c r="N42" s="1">
        <f t="shared" ref="N42:N73" si="17">IF(AND(ISNUMBER(L42),ISNUMBER(M42),M42&lt;&gt;0),L42/M42,"NA")</f>
        <v>0.29078048678408364</v>
      </c>
      <c r="O42" t="s">
        <v>36</v>
      </c>
    </row>
    <row r="43" spans="1:15" x14ac:dyDescent="0.35">
      <c r="A43" s="12">
        <v>32</v>
      </c>
      <c r="B43" s="11" t="s">
        <v>63</v>
      </c>
      <c r="C43" s="32">
        <v>1812</v>
      </c>
      <c r="D43" s="9" t="s">
        <v>292</v>
      </c>
      <c r="E43" s="8" t="str">
        <f t="shared" si="9"/>
        <v>Not Significantly Different</v>
      </c>
      <c r="G43">
        <f t="shared" si="10"/>
        <v>1812</v>
      </c>
      <c r="H43">
        <f t="shared" si="11"/>
        <v>5</v>
      </c>
      <c r="I43" t="str">
        <f t="shared" si="12"/>
        <v>+/-</v>
      </c>
      <c r="J43" t="str">
        <f t="shared" si="13"/>
        <v>95</v>
      </c>
      <c r="K43" s="1">
        <f t="shared" si="14"/>
        <v>57.750759878419451</v>
      </c>
      <c r="L43" s="1">
        <f t="shared" si="15"/>
        <v>23</v>
      </c>
      <c r="M43" s="1">
        <f t="shared" si="16"/>
        <v>58.668125794260362</v>
      </c>
      <c r="N43" s="1">
        <f t="shared" si="17"/>
        <v>0.39203570403215682</v>
      </c>
      <c r="O43" t="s">
        <v>49</v>
      </c>
    </row>
    <row r="44" spans="1:15" x14ac:dyDescent="0.35">
      <c r="A44" s="12">
        <v>34</v>
      </c>
      <c r="B44" s="11" t="s">
        <v>47</v>
      </c>
      <c r="C44" s="32">
        <v>1786</v>
      </c>
      <c r="D44" s="9" t="s">
        <v>291</v>
      </c>
      <c r="E44" s="8" t="str">
        <f t="shared" si="9"/>
        <v>Not Significantly Different</v>
      </c>
      <c r="G44">
        <f t="shared" si="10"/>
        <v>1786</v>
      </c>
      <c r="H44">
        <f t="shared" si="11"/>
        <v>6</v>
      </c>
      <c r="I44" t="str">
        <f t="shared" si="12"/>
        <v>+/-</v>
      </c>
      <c r="J44" t="str">
        <f t="shared" si="13"/>
        <v>106</v>
      </c>
      <c r="K44" s="1">
        <f t="shared" si="14"/>
        <v>64.437689969604861</v>
      </c>
      <c r="L44" s="1">
        <f t="shared" si="15"/>
        <v>49</v>
      </c>
      <c r="M44" s="1">
        <f t="shared" si="16"/>
        <v>65.261126302686591</v>
      </c>
      <c r="N44" s="1">
        <f t="shared" si="17"/>
        <v>0.75082982436947043</v>
      </c>
      <c r="O44" t="s">
        <v>63</v>
      </c>
    </row>
    <row r="45" spans="1:15" x14ac:dyDescent="0.35">
      <c r="A45" s="12">
        <v>35</v>
      </c>
      <c r="B45" s="11" t="s">
        <v>64</v>
      </c>
      <c r="C45" s="32">
        <v>1775</v>
      </c>
      <c r="D45" s="9" t="s">
        <v>290</v>
      </c>
      <c r="E45" s="8" t="str">
        <f t="shared" si="9"/>
        <v>Not Significantly Different</v>
      </c>
      <c r="G45">
        <f t="shared" si="10"/>
        <v>1775</v>
      </c>
      <c r="H45">
        <f t="shared" si="11"/>
        <v>5</v>
      </c>
      <c r="I45" t="str">
        <f t="shared" si="12"/>
        <v>+/-</v>
      </c>
      <c r="J45" t="str">
        <f t="shared" si="13"/>
        <v>85</v>
      </c>
      <c r="K45" s="1">
        <f t="shared" si="14"/>
        <v>51.671732522796354</v>
      </c>
      <c r="L45" s="1">
        <f t="shared" si="15"/>
        <v>60</v>
      </c>
      <c r="M45" s="1">
        <f t="shared" si="16"/>
        <v>52.695034486977107</v>
      </c>
      <c r="N45" s="1">
        <f t="shared" si="17"/>
        <v>1.1386272081258098</v>
      </c>
      <c r="O45" t="s">
        <v>62</v>
      </c>
    </row>
    <row r="46" spans="1:15" x14ac:dyDescent="0.35">
      <c r="A46" s="12">
        <v>36</v>
      </c>
      <c r="B46" s="11" t="s">
        <v>40</v>
      </c>
      <c r="C46" s="32">
        <v>1770</v>
      </c>
      <c r="D46" s="9" t="s">
        <v>289</v>
      </c>
      <c r="E46" s="8" t="str">
        <f t="shared" si="9"/>
        <v>Not Significantly Different</v>
      </c>
      <c r="G46">
        <f t="shared" si="10"/>
        <v>1770</v>
      </c>
      <c r="H46">
        <f t="shared" si="11"/>
        <v>6</v>
      </c>
      <c r="I46" t="str">
        <f t="shared" si="12"/>
        <v>+/-</v>
      </c>
      <c r="J46" t="str">
        <f t="shared" si="13"/>
        <v>329</v>
      </c>
      <c r="K46" s="1">
        <f t="shared" si="14"/>
        <v>200</v>
      </c>
      <c r="L46" s="1">
        <f t="shared" si="15"/>
        <v>65</v>
      </c>
      <c r="M46" s="1">
        <f t="shared" si="16"/>
        <v>200.26681881349265</v>
      </c>
      <c r="N46" s="1">
        <f t="shared" si="17"/>
        <v>0.32456699709468162</v>
      </c>
      <c r="O46" t="s">
        <v>60</v>
      </c>
    </row>
    <row r="47" spans="1:15" x14ac:dyDescent="0.35">
      <c r="A47" s="12">
        <v>37</v>
      </c>
      <c r="B47" s="11" t="s">
        <v>28</v>
      </c>
      <c r="C47" s="32">
        <v>1766</v>
      </c>
      <c r="D47" s="9" t="s">
        <v>288</v>
      </c>
      <c r="E47" s="8" t="str">
        <f t="shared" si="9"/>
        <v>Not Significantly Different</v>
      </c>
      <c r="G47">
        <f t="shared" si="10"/>
        <v>1766</v>
      </c>
      <c r="H47">
        <f t="shared" si="11"/>
        <v>6</v>
      </c>
      <c r="I47" t="str">
        <f t="shared" si="12"/>
        <v>+/-</v>
      </c>
      <c r="J47" t="str">
        <f t="shared" si="13"/>
        <v>225</v>
      </c>
      <c r="K47" s="1">
        <f t="shared" si="14"/>
        <v>136.77811550151975</v>
      </c>
      <c r="L47" s="1">
        <f t="shared" si="15"/>
        <v>69</v>
      </c>
      <c r="M47" s="1">
        <f t="shared" si="16"/>
        <v>137.16796855615883</v>
      </c>
      <c r="N47" s="1">
        <f t="shared" si="17"/>
        <v>0.50303289263739637</v>
      </c>
      <c r="O47" t="s">
        <v>58</v>
      </c>
    </row>
    <row r="48" spans="1:15" x14ac:dyDescent="0.35">
      <c r="A48" s="12">
        <v>38</v>
      </c>
      <c r="B48" s="11" t="s">
        <v>41</v>
      </c>
      <c r="C48" s="32">
        <v>1760</v>
      </c>
      <c r="D48" s="9" t="s">
        <v>287</v>
      </c>
      <c r="E48" s="8" t="str">
        <f t="shared" si="9"/>
        <v>Not Significantly Different</v>
      </c>
      <c r="G48">
        <f t="shared" si="10"/>
        <v>1760</v>
      </c>
      <c r="H48">
        <f t="shared" si="11"/>
        <v>6</v>
      </c>
      <c r="I48" t="str">
        <f t="shared" si="12"/>
        <v>+/-</v>
      </c>
      <c r="J48" t="str">
        <f t="shared" si="13"/>
        <v>137</v>
      </c>
      <c r="K48" s="1">
        <f t="shared" si="14"/>
        <v>83.282674772036472</v>
      </c>
      <c r="L48" s="1">
        <f t="shared" si="15"/>
        <v>75</v>
      </c>
      <c r="M48" s="1">
        <f t="shared" si="16"/>
        <v>83.921407488560959</v>
      </c>
      <c r="N48" s="1">
        <f t="shared" si="17"/>
        <v>0.89369330477712727</v>
      </c>
      <c r="O48" t="s">
        <v>56</v>
      </c>
    </row>
    <row r="49" spans="1:15" x14ac:dyDescent="0.35">
      <c r="A49" s="12">
        <v>39</v>
      </c>
      <c r="B49" s="11" t="s">
        <v>75</v>
      </c>
      <c r="C49" s="32">
        <v>1758</v>
      </c>
      <c r="D49" s="9" t="s">
        <v>286</v>
      </c>
      <c r="E49" s="8" t="str">
        <f t="shared" si="9"/>
        <v>Not Significantly Different</v>
      </c>
      <c r="G49">
        <f t="shared" si="10"/>
        <v>1758</v>
      </c>
      <c r="H49">
        <f t="shared" si="11"/>
        <v>6</v>
      </c>
      <c r="I49" t="str">
        <f t="shared" si="12"/>
        <v>+/-</v>
      </c>
      <c r="J49" t="str">
        <f t="shared" si="13"/>
        <v>109</v>
      </c>
      <c r="K49" s="1">
        <f t="shared" si="14"/>
        <v>66.261398176291792</v>
      </c>
      <c r="L49" s="1">
        <f t="shared" si="15"/>
        <v>77</v>
      </c>
      <c r="M49" s="1">
        <f t="shared" si="16"/>
        <v>67.062445570925775</v>
      </c>
      <c r="N49" s="1">
        <f t="shared" si="17"/>
        <v>1.1481835973095282</v>
      </c>
      <c r="O49" t="s">
        <v>54</v>
      </c>
    </row>
    <row r="50" spans="1:15" x14ac:dyDescent="0.35">
      <c r="A50" s="12">
        <v>40</v>
      </c>
      <c r="B50" s="11" t="s">
        <v>49</v>
      </c>
      <c r="C50" s="32">
        <v>1757</v>
      </c>
      <c r="D50" s="9" t="s">
        <v>285</v>
      </c>
      <c r="E50" s="8" t="str">
        <f t="shared" si="9"/>
        <v>Significantly Different</v>
      </c>
      <c r="G50">
        <f t="shared" si="10"/>
        <v>1757</v>
      </c>
      <c r="H50">
        <f t="shared" si="11"/>
        <v>5</v>
      </c>
      <c r="I50" t="str">
        <f t="shared" si="12"/>
        <v>+/-</v>
      </c>
      <c r="J50" t="str">
        <f t="shared" si="13"/>
        <v>65</v>
      </c>
      <c r="K50" s="1">
        <f t="shared" si="14"/>
        <v>39.513677811550153</v>
      </c>
      <c r="L50" s="1">
        <f t="shared" si="15"/>
        <v>78</v>
      </c>
      <c r="M50" s="1">
        <f t="shared" si="16"/>
        <v>40.842740503929058</v>
      </c>
      <c r="N50" s="1">
        <f t="shared" si="17"/>
        <v>1.9097641107725478</v>
      </c>
      <c r="O50" t="s">
        <v>52</v>
      </c>
    </row>
    <row r="51" spans="1:15" x14ac:dyDescent="0.35">
      <c r="A51" s="12">
        <v>41</v>
      </c>
      <c r="B51" s="11" t="s">
        <v>46</v>
      </c>
      <c r="C51" s="32">
        <v>1755</v>
      </c>
      <c r="D51" s="9" t="s">
        <v>286</v>
      </c>
      <c r="E51" s="8" t="str">
        <f t="shared" si="9"/>
        <v>Not Significantly Different</v>
      </c>
      <c r="G51">
        <f t="shared" si="10"/>
        <v>1755</v>
      </c>
      <c r="H51">
        <f t="shared" si="11"/>
        <v>6</v>
      </c>
      <c r="I51" t="str">
        <f t="shared" si="12"/>
        <v>+/-</v>
      </c>
      <c r="J51" t="str">
        <f t="shared" si="13"/>
        <v>109</v>
      </c>
      <c r="K51" s="1">
        <f t="shared" si="14"/>
        <v>66.261398176291792</v>
      </c>
      <c r="L51" s="1">
        <f t="shared" si="15"/>
        <v>80</v>
      </c>
      <c r="M51" s="1">
        <f t="shared" si="16"/>
        <v>67.062445570925775</v>
      </c>
      <c r="N51" s="1">
        <f t="shared" si="17"/>
        <v>1.1929180231787306</v>
      </c>
      <c r="O51" t="s">
        <v>50</v>
      </c>
    </row>
    <row r="52" spans="1:15" x14ac:dyDescent="0.35">
      <c r="A52" s="12">
        <v>42</v>
      </c>
      <c r="B52" s="11" t="s">
        <v>53</v>
      </c>
      <c r="C52" s="32">
        <v>1747</v>
      </c>
      <c r="D52" s="9" t="s">
        <v>285</v>
      </c>
      <c r="E52" s="8" t="str">
        <f t="shared" si="9"/>
        <v>Significantly Different</v>
      </c>
      <c r="G52">
        <f t="shared" si="10"/>
        <v>1747</v>
      </c>
      <c r="H52">
        <f t="shared" si="11"/>
        <v>5</v>
      </c>
      <c r="I52" t="str">
        <f t="shared" si="12"/>
        <v>+/-</v>
      </c>
      <c r="J52" t="str">
        <f t="shared" si="13"/>
        <v>65</v>
      </c>
      <c r="K52" s="1">
        <f t="shared" si="14"/>
        <v>39.513677811550153</v>
      </c>
      <c r="L52" s="1">
        <f t="shared" si="15"/>
        <v>88</v>
      </c>
      <c r="M52" s="1">
        <f t="shared" si="16"/>
        <v>40.842740503929058</v>
      </c>
      <c r="N52" s="1">
        <f t="shared" si="17"/>
        <v>2.1546056634356949</v>
      </c>
      <c r="O52" t="s">
        <v>48</v>
      </c>
    </row>
    <row r="53" spans="1:15" x14ac:dyDescent="0.35">
      <c r="A53" s="12">
        <v>43</v>
      </c>
      <c r="B53" s="11" t="s">
        <v>35</v>
      </c>
      <c r="C53" s="32">
        <v>1705</v>
      </c>
      <c r="D53" s="9" t="s">
        <v>284</v>
      </c>
      <c r="E53" s="8" t="str">
        <f t="shared" si="9"/>
        <v>Significantly Different</v>
      </c>
      <c r="G53">
        <f t="shared" si="10"/>
        <v>1705</v>
      </c>
      <c r="H53">
        <f t="shared" si="11"/>
        <v>5</v>
      </c>
      <c r="I53" t="str">
        <f t="shared" si="12"/>
        <v>+/-</v>
      </c>
      <c r="J53" t="str">
        <f t="shared" si="13"/>
        <v>90</v>
      </c>
      <c r="K53" s="1">
        <f t="shared" si="14"/>
        <v>54.711246200607903</v>
      </c>
      <c r="L53" s="1">
        <f t="shared" si="15"/>
        <v>130</v>
      </c>
      <c r="M53" s="1">
        <f t="shared" si="16"/>
        <v>55.678713872536868</v>
      </c>
      <c r="N53" s="1">
        <f t="shared" si="17"/>
        <v>2.3348240460008465</v>
      </c>
      <c r="O53" t="s">
        <v>46</v>
      </c>
    </row>
    <row r="54" spans="1:15" x14ac:dyDescent="0.35">
      <c r="A54" s="12">
        <v>44</v>
      </c>
      <c r="B54" s="11" t="s">
        <v>34</v>
      </c>
      <c r="C54" s="32">
        <v>1682</v>
      </c>
      <c r="D54" s="9" t="s">
        <v>283</v>
      </c>
      <c r="E54" s="8" t="str">
        <f t="shared" si="9"/>
        <v>Significantly Different</v>
      </c>
      <c r="G54">
        <f t="shared" si="10"/>
        <v>1682</v>
      </c>
      <c r="H54">
        <f t="shared" si="11"/>
        <v>5</v>
      </c>
      <c r="I54" t="str">
        <f t="shared" si="12"/>
        <v>+/-</v>
      </c>
      <c r="J54" t="str">
        <f t="shared" si="13"/>
        <v>50</v>
      </c>
      <c r="K54" s="1">
        <f t="shared" si="14"/>
        <v>30.3951367781155</v>
      </c>
      <c r="L54" s="1">
        <f t="shared" si="15"/>
        <v>153</v>
      </c>
      <c r="M54" s="1">
        <f t="shared" si="16"/>
        <v>32.103941462640471</v>
      </c>
      <c r="N54" s="1">
        <f t="shared" si="17"/>
        <v>4.765769965598988</v>
      </c>
      <c r="O54" t="s">
        <v>39</v>
      </c>
    </row>
    <row r="55" spans="1:15" x14ac:dyDescent="0.35">
      <c r="A55" s="12">
        <v>45</v>
      </c>
      <c r="B55" s="11" t="s">
        <v>73</v>
      </c>
      <c r="C55" s="32">
        <v>1679</v>
      </c>
      <c r="D55" s="9" t="s">
        <v>282</v>
      </c>
      <c r="E55" s="8" t="str">
        <f t="shared" si="9"/>
        <v>Significantly Different</v>
      </c>
      <c r="G55">
        <f t="shared" si="10"/>
        <v>1679</v>
      </c>
      <c r="H55">
        <f t="shared" si="11"/>
        <v>6</v>
      </c>
      <c r="I55" t="str">
        <f t="shared" si="12"/>
        <v>+/-</v>
      </c>
      <c r="J55" t="str">
        <f t="shared" si="13"/>
        <v>121</v>
      </c>
      <c r="K55" s="1">
        <f t="shared" si="14"/>
        <v>73.556231003039514</v>
      </c>
      <c r="L55" s="1">
        <f t="shared" si="15"/>
        <v>156</v>
      </c>
      <c r="M55" s="1">
        <f t="shared" si="16"/>
        <v>74.278649940940682</v>
      </c>
      <c r="N55" s="1">
        <f t="shared" si="17"/>
        <v>2.1001997225856468</v>
      </c>
      <c r="O55" t="s">
        <v>42</v>
      </c>
    </row>
    <row r="56" spans="1:15" x14ac:dyDescent="0.35">
      <c r="A56" s="12">
        <v>46</v>
      </c>
      <c r="B56" s="11" t="s">
        <v>66</v>
      </c>
      <c r="C56" s="32">
        <v>1665</v>
      </c>
      <c r="D56" s="9" t="s">
        <v>281</v>
      </c>
      <c r="E56" s="8" t="str">
        <f t="shared" si="9"/>
        <v>Not Significantly Different</v>
      </c>
      <c r="G56">
        <f t="shared" si="10"/>
        <v>1665</v>
      </c>
      <c r="H56">
        <f t="shared" si="11"/>
        <v>6</v>
      </c>
      <c r="I56" t="str">
        <f t="shared" si="12"/>
        <v>+/-</v>
      </c>
      <c r="J56" t="str">
        <f t="shared" si="13"/>
        <v>296</v>
      </c>
      <c r="K56" s="1">
        <f t="shared" si="14"/>
        <v>179.93920972644378</v>
      </c>
      <c r="L56" s="1">
        <f t="shared" si="15"/>
        <v>170</v>
      </c>
      <c r="M56" s="1">
        <f t="shared" si="16"/>
        <v>180.23572874059522</v>
      </c>
      <c r="N56" s="1">
        <f t="shared" si="17"/>
        <v>0.94320921377732481</v>
      </c>
      <c r="O56" t="s">
        <v>40</v>
      </c>
    </row>
    <row r="57" spans="1:15" x14ac:dyDescent="0.35">
      <c r="A57" s="12">
        <v>47</v>
      </c>
      <c r="B57" s="11" t="s">
        <v>65</v>
      </c>
      <c r="C57" s="32">
        <v>1643</v>
      </c>
      <c r="D57" s="9" t="s">
        <v>280</v>
      </c>
      <c r="E57" s="8" t="str">
        <f t="shared" si="9"/>
        <v>Significantly Different</v>
      </c>
      <c r="G57">
        <f t="shared" si="10"/>
        <v>1643</v>
      </c>
      <c r="H57">
        <f t="shared" si="11"/>
        <v>6</v>
      </c>
      <c r="I57" t="str">
        <f t="shared" si="12"/>
        <v>+/-</v>
      </c>
      <c r="J57" t="str">
        <f t="shared" si="13"/>
        <v>148</v>
      </c>
      <c r="K57" s="1">
        <f t="shared" si="14"/>
        <v>89.969604863221889</v>
      </c>
      <c r="L57" s="1">
        <f t="shared" si="15"/>
        <v>192</v>
      </c>
      <c r="M57" s="1">
        <f t="shared" si="16"/>
        <v>90.561186591831813</v>
      </c>
      <c r="N57" s="1">
        <f t="shared" si="17"/>
        <v>2.1201135632791885</v>
      </c>
      <c r="O57" t="s">
        <v>37</v>
      </c>
    </row>
    <row r="58" spans="1:15" x14ac:dyDescent="0.35">
      <c r="A58" s="12">
        <v>48</v>
      </c>
      <c r="B58" s="11" t="s">
        <v>52</v>
      </c>
      <c r="C58" s="32">
        <v>1577</v>
      </c>
      <c r="D58" s="9" t="s">
        <v>279</v>
      </c>
      <c r="E58" s="8" t="str">
        <f t="shared" si="9"/>
        <v>Not Significantly Different</v>
      </c>
      <c r="G58">
        <f t="shared" si="10"/>
        <v>1577</v>
      </c>
      <c r="H58">
        <f t="shared" si="11"/>
        <v>6</v>
      </c>
      <c r="I58" t="str">
        <f t="shared" si="12"/>
        <v>+/-</v>
      </c>
      <c r="J58" t="str">
        <f t="shared" si="13"/>
        <v>298</v>
      </c>
      <c r="K58" s="1">
        <f t="shared" si="14"/>
        <v>181.15501519756839</v>
      </c>
      <c r="L58" s="1">
        <f t="shared" si="15"/>
        <v>258</v>
      </c>
      <c r="M58" s="1">
        <f t="shared" si="16"/>
        <v>181.44954739240197</v>
      </c>
      <c r="N58" s="1">
        <f t="shared" si="17"/>
        <v>1.4218828523283686</v>
      </c>
      <c r="O58" t="s">
        <v>35</v>
      </c>
    </row>
    <row r="59" spans="1:15" x14ac:dyDescent="0.35">
      <c r="A59" s="12">
        <v>49</v>
      </c>
      <c r="B59" s="11" t="s">
        <v>56</v>
      </c>
      <c r="C59" s="32">
        <v>1554</v>
      </c>
      <c r="D59" s="9" t="s">
        <v>278</v>
      </c>
      <c r="E59" s="8" t="str">
        <f t="shared" si="9"/>
        <v>Significantly Different</v>
      </c>
      <c r="G59">
        <f t="shared" si="10"/>
        <v>1554</v>
      </c>
      <c r="H59">
        <f t="shared" si="11"/>
        <v>6</v>
      </c>
      <c r="I59" t="str">
        <f t="shared" si="12"/>
        <v>+/-</v>
      </c>
      <c r="J59" t="str">
        <f t="shared" si="13"/>
        <v>128</v>
      </c>
      <c r="K59" s="1">
        <f t="shared" si="14"/>
        <v>77.81155015197568</v>
      </c>
      <c r="L59" s="1">
        <f t="shared" si="15"/>
        <v>281</v>
      </c>
      <c r="M59" s="1">
        <f t="shared" si="16"/>
        <v>78.494815464014707</v>
      </c>
      <c r="N59" s="1">
        <f t="shared" si="17"/>
        <v>3.5798542660288448</v>
      </c>
      <c r="O59" t="s">
        <v>32</v>
      </c>
    </row>
    <row r="60" spans="1:15" x14ac:dyDescent="0.35">
      <c r="A60" s="12">
        <v>50</v>
      </c>
      <c r="B60" s="11" t="s">
        <v>70</v>
      </c>
      <c r="C60" s="32">
        <v>1520</v>
      </c>
      <c r="D60" s="9" t="s">
        <v>277</v>
      </c>
      <c r="E60" s="8" t="str">
        <f t="shared" si="9"/>
        <v>Significantly Different</v>
      </c>
      <c r="G60">
        <f t="shared" si="10"/>
        <v>1520</v>
      </c>
      <c r="H60">
        <f t="shared" si="11"/>
        <v>5</v>
      </c>
      <c r="I60" t="str">
        <f t="shared" si="12"/>
        <v>+/-</v>
      </c>
      <c r="J60" t="str">
        <f t="shared" si="13"/>
        <v>99</v>
      </c>
      <c r="K60" s="1">
        <f t="shared" si="14"/>
        <v>60.182370820668694</v>
      </c>
      <c r="L60" s="1">
        <f t="shared" si="15"/>
        <v>315</v>
      </c>
      <c r="M60" s="1">
        <f t="shared" si="16"/>
        <v>61.063217039988736</v>
      </c>
      <c r="N60" s="1">
        <f t="shared" si="17"/>
        <v>5.1585883494103264</v>
      </c>
      <c r="O60" t="s">
        <v>29</v>
      </c>
    </row>
    <row r="61" spans="1:15" x14ac:dyDescent="0.35">
      <c r="A61" s="12">
        <v>51</v>
      </c>
      <c r="B61" s="11" t="s">
        <v>31</v>
      </c>
      <c r="C61" s="32">
        <v>1270</v>
      </c>
      <c r="D61" s="9" t="s">
        <v>276</v>
      </c>
      <c r="E61" s="8" t="str">
        <f t="shared" si="9"/>
        <v>Significantly Different</v>
      </c>
      <c r="G61">
        <f t="shared" si="10"/>
        <v>1270</v>
      </c>
      <c r="H61">
        <f t="shared" si="11"/>
        <v>6</v>
      </c>
      <c r="I61" t="str">
        <f t="shared" si="12"/>
        <v>+/-</v>
      </c>
      <c r="J61" t="str">
        <f t="shared" si="13"/>
        <v>311</v>
      </c>
      <c r="K61" s="1">
        <f t="shared" si="14"/>
        <v>189.05775075987842</v>
      </c>
      <c r="L61" s="1">
        <f t="shared" si="15"/>
        <v>565</v>
      </c>
      <c r="M61" s="1">
        <f t="shared" si="16"/>
        <v>189.33999007093195</v>
      </c>
      <c r="N61" s="1">
        <f t="shared" si="17"/>
        <v>2.9840500138842065</v>
      </c>
      <c r="O61" t="s">
        <v>26</v>
      </c>
    </row>
    <row r="62" spans="1:15" ht="15" thickBot="1" x14ac:dyDescent="0.4">
      <c r="A62" s="7"/>
      <c r="B62" s="6" t="s">
        <v>24</v>
      </c>
      <c r="C62" s="31">
        <v>1054</v>
      </c>
      <c r="D62" s="4" t="s">
        <v>275</v>
      </c>
      <c r="E62" s="3" t="str">
        <f t="shared" si="9"/>
        <v>Significantly Different</v>
      </c>
      <c r="G62">
        <f t="shared" si="10"/>
        <v>1054</v>
      </c>
      <c r="H62">
        <f t="shared" si="11"/>
        <v>6</v>
      </c>
      <c r="I62" t="str">
        <f t="shared" si="12"/>
        <v>+/-</v>
      </c>
      <c r="J62" t="str">
        <f t="shared" si="13"/>
        <v>123</v>
      </c>
      <c r="K62" s="1">
        <f t="shared" si="14"/>
        <v>74.772036474164139</v>
      </c>
      <c r="L62" s="1">
        <f t="shared" si="15"/>
        <v>781</v>
      </c>
      <c r="M62" s="1">
        <f t="shared" si="16"/>
        <v>75.48282027170174</v>
      </c>
      <c r="N62" s="1">
        <f t="shared" si="17"/>
        <v>10.346725217589603</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ht="45" customHeight="1" x14ac:dyDescent="0.35">
      <c r="A72" s="37" t="s">
        <v>274</v>
      </c>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71:Z71"/>
    <mergeCell ref="A66:Z66"/>
    <mergeCell ref="A67:Z67"/>
    <mergeCell ref="A68:Z68"/>
    <mergeCell ref="A69:Z69"/>
    <mergeCell ref="A70:Z70"/>
  </mergeCells>
  <conditionalFormatting sqref="E10:E62">
    <cfRule type="cellIs" dxfId="244" priority="1" operator="equal">
      <formula>"OTHER ERROR"</formula>
    </cfRule>
    <cfRule type="cellIs" dxfId="243" priority="2" operator="equal">
      <formula>"Statistical Test not applicable"</formula>
    </cfRule>
    <cfRule type="cellIs" dxfId="242" priority="3" operator="equal">
      <formula>"Geography Selected"</formula>
    </cfRule>
  </conditionalFormatting>
  <conditionalFormatting sqref="E10:J62">
    <cfRule type="cellIs" dxfId="241" priority="4" operator="equal">
      <formula>"Not Significantly Different"</formula>
    </cfRule>
  </conditionalFormatting>
  <conditionalFormatting sqref="F10:J62">
    <cfRule type="cellIs" dxfId="24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3A5279E3-ED97-47CD-83D0-12D489456A05}">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6237C4DC-5FEA-4DE0-A4E5-AC5057BA94E9}"/>
    <hyperlink ref="A68" r:id="rId2" xr:uid="{E79A3D94-1D4C-4E3F-A322-9ADC4C44DBA8}"/>
    <hyperlink ref="A66" r:id="rId3" xr:uid="{036B3F58-C045-4E95-85C5-84CEA78B613A}"/>
    <hyperlink ref="A67" r:id="rId4" xr:uid="{5DB1860C-0087-47D9-8BD8-54098F47D3DF}"/>
  </hyperlinks>
  <pageMargins left="0.7" right="0.7" top="0.75" bottom="0.75" header="0.3" footer="0.3"/>
  <pageSetup orientation="portrait" r:id="rId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757F9-25E1-49B6-86A1-B2326E2A9061}">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327</v>
      </c>
    </row>
    <row r="2" spans="1:16" x14ac:dyDescent="0.35">
      <c r="A2" s="26" t="s">
        <v>106</v>
      </c>
      <c r="B2" t="s">
        <v>326</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89.6</v>
      </c>
      <c r="C6" t="s">
        <v>100</v>
      </c>
      <c r="H6" s="14" t="s">
        <v>99</v>
      </c>
      <c r="I6">
        <f>VLOOKUP($B$4,$B$9:$K$62,6,FALSE)</f>
        <v>89.6</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89.6</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89.6</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40</v>
      </c>
      <c r="C11" s="10">
        <v>95</v>
      </c>
      <c r="D11" s="13" t="s">
        <v>43</v>
      </c>
      <c r="E11" s="8" t="str">
        <f t="shared" si="0"/>
        <v>Significantly Different</v>
      </c>
      <c r="G11">
        <f t="shared" si="1"/>
        <v>95</v>
      </c>
      <c r="H11">
        <f t="shared" si="2"/>
        <v>6</v>
      </c>
      <c r="I11" t="str">
        <f t="shared" si="3"/>
        <v>+/-</v>
      </c>
      <c r="J11" t="str">
        <f t="shared" si="4"/>
        <v>0.4</v>
      </c>
      <c r="K11" s="1">
        <f t="shared" si="5"/>
        <v>0.24316109422492402</v>
      </c>
      <c r="L11" s="1">
        <f t="shared" si="6"/>
        <v>-5.4000000000000057</v>
      </c>
      <c r="M11" s="1">
        <f t="shared" si="7"/>
        <v>0.25064471888253259</v>
      </c>
      <c r="N11" s="1">
        <f t="shared" si="8"/>
        <v>-21.544439571977477</v>
      </c>
      <c r="O11" t="s">
        <v>67</v>
      </c>
    </row>
    <row r="12" spans="1:16" x14ac:dyDescent="0.35">
      <c r="A12" s="12">
        <v>2</v>
      </c>
      <c r="B12" s="11" t="s">
        <v>76</v>
      </c>
      <c r="C12" s="10">
        <v>94.6</v>
      </c>
      <c r="D12" s="9" t="s">
        <v>43</v>
      </c>
      <c r="E12" s="8" t="str">
        <f t="shared" si="0"/>
        <v>Significantly Different</v>
      </c>
      <c r="G12">
        <f t="shared" si="1"/>
        <v>94.6</v>
      </c>
      <c r="H12">
        <f t="shared" si="2"/>
        <v>6</v>
      </c>
      <c r="I12" t="str">
        <f t="shared" si="3"/>
        <v>+/-</v>
      </c>
      <c r="J12" t="str">
        <f t="shared" si="4"/>
        <v>0.4</v>
      </c>
      <c r="K12" s="1">
        <f t="shared" si="5"/>
        <v>0.24316109422492402</v>
      </c>
      <c r="L12" s="1">
        <f t="shared" si="6"/>
        <v>-5</v>
      </c>
      <c r="M12" s="1">
        <f t="shared" si="7"/>
        <v>0.25064471888253259</v>
      </c>
      <c r="N12" s="1">
        <f t="shared" si="8"/>
        <v>-19.948555159238385</v>
      </c>
      <c r="O12" t="s">
        <v>59</v>
      </c>
    </row>
    <row r="13" spans="1:16" x14ac:dyDescent="0.35">
      <c r="A13" s="12">
        <v>3</v>
      </c>
      <c r="B13" s="11" t="s">
        <v>66</v>
      </c>
      <c r="C13" s="10">
        <v>94.5</v>
      </c>
      <c r="D13" s="9" t="s">
        <v>43</v>
      </c>
      <c r="E13" s="8" t="str">
        <f t="shared" si="0"/>
        <v>Significantly Different</v>
      </c>
      <c r="G13">
        <f t="shared" si="1"/>
        <v>94.5</v>
      </c>
      <c r="H13">
        <f t="shared" si="2"/>
        <v>6</v>
      </c>
      <c r="I13" t="str">
        <f t="shared" si="3"/>
        <v>+/-</v>
      </c>
      <c r="J13" t="str">
        <f t="shared" si="4"/>
        <v>0.4</v>
      </c>
      <c r="K13" s="1">
        <f t="shared" si="5"/>
        <v>0.24316109422492402</v>
      </c>
      <c r="L13" s="1">
        <f t="shared" si="6"/>
        <v>-4.9000000000000057</v>
      </c>
      <c r="M13" s="1">
        <f t="shared" si="7"/>
        <v>0.25064471888253259</v>
      </c>
      <c r="N13" s="1">
        <f t="shared" si="8"/>
        <v>-19.549584056053639</v>
      </c>
      <c r="O13" t="s">
        <v>57</v>
      </c>
    </row>
    <row r="14" spans="1:16" x14ac:dyDescent="0.35">
      <c r="A14" s="12">
        <v>4</v>
      </c>
      <c r="B14" s="11" t="s">
        <v>74</v>
      </c>
      <c r="C14" s="10">
        <v>94</v>
      </c>
      <c r="D14" s="9" t="s">
        <v>38</v>
      </c>
      <c r="E14" s="8" t="str">
        <f t="shared" si="0"/>
        <v>Significantly Different</v>
      </c>
      <c r="G14">
        <f t="shared" si="1"/>
        <v>94</v>
      </c>
      <c r="H14">
        <f t="shared" si="2"/>
        <v>6</v>
      </c>
      <c r="I14" t="str">
        <f t="shared" si="3"/>
        <v>+/-</v>
      </c>
      <c r="J14" t="str">
        <f t="shared" si="4"/>
        <v>0.2</v>
      </c>
      <c r="K14" s="1">
        <f t="shared" si="5"/>
        <v>0.12158054711246201</v>
      </c>
      <c r="L14" s="1">
        <f t="shared" si="6"/>
        <v>-4.4000000000000057</v>
      </c>
      <c r="M14" s="1">
        <f t="shared" si="7"/>
        <v>0.1359311840425404</v>
      </c>
      <c r="N14" s="1">
        <f t="shared" si="8"/>
        <v>-32.369320042287001</v>
      </c>
      <c r="O14" t="s">
        <v>72</v>
      </c>
    </row>
    <row r="15" spans="1:16" x14ac:dyDescent="0.35">
      <c r="A15" s="12">
        <v>4</v>
      </c>
      <c r="B15" s="11" t="s">
        <v>69</v>
      </c>
      <c r="C15" s="10">
        <v>94</v>
      </c>
      <c r="D15" s="9" t="s">
        <v>43</v>
      </c>
      <c r="E15" s="8" t="str">
        <f t="shared" si="0"/>
        <v>Significantly Different</v>
      </c>
      <c r="G15">
        <f t="shared" si="1"/>
        <v>94</v>
      </c>
      <c r="H15">
        <f t="shared" si="2"/>
        <v>6</v>
      </c>
      <c r="I15" t="str">
        <f t="shared" si="3"/>
        <v>+/-</v>
      </c>
      <c r="J15" t="str">
        <f t="shared" si="4"/>
        <v>0.4</v>
      </c>
      <c r="K15" s="1">
        <f t="shared" si="5"/>
        <v>0.24316109422492402</v>
      </c>
      <c r="L15" s="1">
        <f t="shared" si="6"/>
        <v>-4.4000000000000057</v>
      </c>
      <c r="M15" s="1">
        <f t="shared" si="7"/>
        <v>0.25064471888253259</v>
      </c>
      <c r="N15" s="1">
        <f t="shared" si="8"/>
        <v>-17.554728540129801</v>
      </c>
      <c r="O15" t="s">
        <v>34</v>
      </c>
    </row>
    <row r="16" spans="1:16" x14ac:dyDescent="0.35">
      <c r="A16" s="12">
        <v>6</v>
      </c>
      <c r="B16" s="11" t="s">
        <v>62</v>
      </c>
      <c r="C16" s="10">
        <v>93.9</v>
      </c>
      <c r="D16" s="9" t="s">
        <v>109</v>
      </c>
      <c r="E16" s="8" t="str">
        <f t="shared" si="0"/>
        <v>Significantly Different</v>
      </c>
      <c r="G16">
        <f t="shared" si="1"/>
        <v>93.9</v>
      </c>
      <c r="H16">
        <f t="shared" si="2"/>
        <v>6</v>
      </c>
      <c r="I16" t="str">
        <f t="shared" si="3"/>
        <v>+/-</v>
      </c>
      <c r="J16" t="str">
        <f t="shared" si="4"/>
        <v>0.6</v>
      </c>
      <c r="K16" s="1">
        <f t="shared" si="5"/>
        <v>0.36474164133738601</v>
      </c>
      <c r="L16" s="1">
        <f t="shared" si="6"/>
        <v>-4.3000000000000114</v>
      </c>
      <c r="M16" s="1">
        <f t="shared" si="7"/>
        <v>0.36977279819442066</v>
      </c>
      <c r="N16" s="1">
        <f t="shared" si="8"/>
        <v>-11.628762367044478</v>
      </c>
      <c r="O16" t="s">
        <v>73</v>
      </c>
    </row>
    <row r="17" spans="1:15" x14ac:dyDescent="0.35">
      <c r="A17" s="12">
        <v>7</v>
      </c>
      <c r="B17" s="11" t="s">
        <v>31</v>
      </c>
      <c r="C17" s="10">
        <v>93.7</v>
      </c>
      <c r="D17" s="9" t="s">
        <v>25</v>
      </c>
      <c r="E17" s="8" t="str">
        <f t="shared" si="0"/>
        <v>Significantly Different</v>
      </c>
      <c r="G17">
        <f t="shared" si="1"/>
        <v>93.7</v>
      </c>
      <c r="H17">
        <f t="shared" si="2"/>
        <v>6</v>
      </c>
      <c r="I17" t="str">
        <f t="shared" si="3"/>
        <v>+/-</v>
      </c>
      <c r="J17" t="str">
        <f t="shared" si="4"/>
        <v>0.7</v>
      </c>
      <c r="K17" s="1">
        <f t="shared" si="5"/>
        <v>0.42553191489361697</v>
      </c>
      <c r="L17" s="1">
        <f t="shared" si="6"/>
        <v>-4.1000000000000085</v>
      </c>
      <c r="M17" s="1">
        <f t="shared" si="7"/>
        <v>0.42985214661796195</v>
      </c>
      <c r="N17" s="1">
        <f t="shared" si="8"/>
        <v>-9.5381633714253606</v>
      </c>
      <c r="O17" t="s">
        <v>65</v>
      </c>
    </row>
    <row r="18" spans="1:15" x14ac:dyDescent="0.35">
      <c r="A18" s="12">
        <v>7</v>
      </c>
      <c r="B18" s="11" t="s">
        <v>26</v>
      </c>
      <c r="C18" s="10">
        <v>93.7</v>
      </c>
      <c r="D18" s="9" t="s">
        <v>121</v>
      </c>
      <c r="E18" s="8" t="str">
        <f t="shared" si="0"/>
        <v>Significantly Different</v>
      </c>
      <c r="G18">
        <f t="shared" si="1"/>
        <v>93.7</v>
      </c>
      <c r="H18">
        <f t="shared" si="2"/>
        <v>6</v>
      </c>
      <c r="I18" t="str">
        <f t="shared" si="3"/>
        <v>+/-</v>
      </c>
      <c r="J18" t="str">
        <f t="shared" si="4"/>
        <v>0.8</v>
      </c>
      <c r="K18" s="1">
        <f t="shared" si="5"/>
        <v>0.48632218844984804</v>
      </c>
      <c r="L18" s="1">
        <f t="shared" si="6"/>
        <v>-4.1000000000000085</v>
      </c>
      <c r="M18" s="1">
        <f t="shared" si="7"/>
        <v>0.49010685399991183</v>
      </c>
      <c r="N18" s="1">
        <f t="shared" si="8"/>
        <v>-8.3655226743691813</v>
      </c>
      <c r="O18" t="s">
        <v>61</v>
      </c>
    </row>
    <row r="19" spans="1:15" x14ac:dyDescent="0.35">
      <c r="A19" s="12">
        <v>9</v>
      </c>
      <c r="B19" s="11" t="s">
        <v>79</v>
      </c>
      <c r="C19" s="10">
        <v>93.5</v>
      </c>
      <c r="D19" s="9" t="s">
        <v>27</v>
      </c>
      <c r="E19" s="8" t="str">
        <f t="shared" si="0"/>
        <v>Significantly Different</v>
      </c>
      <c r="G19">
        <f t="shared" si="1"/>
        <v>93.5</v>
      </c>
      <c r="H19">
        <f t="shared" si="2"/>
        <v>6</v>
      </c>
      <c r="I19" t="str">
        <f t="shared" si="3"/>
        <v>+/-</v>
      </c>
      <c r="J19" t="str">
        <f t="shared" si="4"/>
        <v>0.3</v>
      </c>
      <c r="K19" s="1">
        <f t="shared" si="5"/>
        <v>0.18237082066869301</v>
      </c>
      <c r="L19" s="1">
        <f t="shared" si="6"/>
        <v>-3.9000000000000057</v>
      </c>
      <c r="M19" s="1">
        <f t="shared" si="7"/>
        <v>0.19223572402239389</v>
      </c>
      <c r="N19" s="1">
        <f t="shared" si="8"/>
        <v>-20.287592328810266</v>
      </c>
      <c r="O19" t="s">
        <v>31</v>
      </c>
    </row>
    <row r="20" spans="1:15" x14ac:dyDescent="0.35">
      <c r="A20" s="12">
        <v>9</v>
      </c>
      <c r="B20" s="11" t="s">
        <v>29</v>
      </c>
      <c r="C20" s="10">
        <v>93.5</v>
      </c>
      <c r="D20" s="13" t="s">
        <v>38</v>
      </c>
      <c r="E20" s="8" t="str">
        <f t="shared" si="0"/>
        <v>Significantly Different</v>
      </c>
      <c r="G20">
        <f t="shared" si="1"/>
        <v>93.5</v>
      </c>
      <c r="H20">
        <f t="shared" si="2"/>
        <v>6</v>
      </c>
      <c r="I20" t="str">
        <f t="shared" si="3"/>
        <v>+/-</v>
      </c>
      <c r="J20" t="str">
        <f t="shared" si="4"/>
        <v>0.2</v>
      </c>
      <c r="K20" s="1">
        <f t="shared" si="5"/>
        <v>0.12158054711246201</v>
      </c>
      <c r="L20" s="1">
        <f t="shared" si="6"/>
        <v>-3.9000000000000057</v>
      </c>
      <c r="M20" s="1">
        <f t="shared" si="7"/>
        <v>0.1359311840425404</v>
      </c>
      <c r="N20" s="1">
        <f t="shared" si="8"/>
        <v>-28.690988219299847</v>
      </c>
      <c r="O20" t="s">
        <v>53</v>
      </c>
    </row>
    <row r="21" spans="1:15" x14ac:dyDescent="0.35">
      <c r="A21" s="12">
        <v>11</v>
      </c>
      <c r="B21" s="11" t="s">
        <v>59</v>
      </c>
      <c r="C21" s="10">
        <v>93.3</v>
      </c>
      <c r="D21" s="9" t="s">
        <v>25</v>
      </c>
      <c r="E21" s="8" t="str">
        <f t="shared" si="0"/>
        <v>Significantly Different</v>
      </c>
      <c r="G21">
        <f t="shared" si="1"/>
        <v>93.3</v>
      </c>
      <c r="H21">
        <f t="shared" si="2"/>
        <v>6</v>
      </c>
      <c r="I21" t="str">
        <f t="shared" si="3"/>
        <v>+/-</v>
      </c>
      <c r="J21" t="str">
        <f t="shared" si="4"/>
        <v>0.7</v>
      </c>
      <c r="K21" s="1">
        <f t="shared" si="5"/>
        <v>0.42553191489361697</v>
      </c>
      <c r="L21" s="1">
        <f t="shared" si="6"/>
        <v>-3.7000000000000028</v>
      </c>
      <c r="M21" s="1">
        <f t="shared" si="7"/>
        <v>0.42985214661796195</v>
      </c>
      <c r="N21" s="1">
        <f t="shared" si="8"/>
        <v>-8.6076108473838513</v>
      </c>
      <c r="O21" t="s">
        <v>45</v>
      </c>
    </row>
    <row r="22" spans="1:15" x14ac:dyDescent="0.35">
      <c r="A22" s="12">
        <v>12</v>
      </c>
      <c r="B22" s="11" t="s">
        <v>48</v>
      </c>
      <c r="C22" s="10">
        <v>93.2</v>
      </c>
      <c r="D22" s="9" t="s">
        <v>30</v>
      </c>
      <c r="E22" s="8" t="str">
        <f t="shared" si="0"/>
        <v>Significantly Different</v>
      </c>
      <c r="G22">
        <f t="shared" si="1"/>
        <v>93.2</v>
      </c>
      <c r="H22">
        <f t="shared" si="2"/>
        <v>6</v>
      </c>
      <c r="I22" t="str">
        <f t="shared" si="3"/>
        <v>+/-</v>
      </c>
      <c r="J22" t="str">
        <f t="shared" si="4"/>
        <v>0.5</v>
      </c>
      <c r="K22" s="1">
        <f t="shared" si="5"/>
        <v>0.303951367781155</v>
      </c>
      <c r="L22" s="1">
        <f t="shared" si="6"/>
        <v>-3.6000000000000085</v>
      </c>
      <c r="M22" s="1">
        <f t="shared" si="7"/>
        <v>0.30997079109986531</v>
      </c>
      <c r="N22" s="1">
        <f t="shared" si="8"/>
        <v>-11.613997522883286</v>
      </c>
      <c r="O22" t="s">
        <v>28</v>
      </c>
    </row>
    <row r="23" spans="1:15" x14ac:dyDescent="0.35">
      <c r="A23" s="12">
        <v>13</v>
      </c>
      <c r="B23" s="11" t="s">
        <v>73</v>
      </c>
      <c r="C23" s="10">
        <v>93</v>
      </c>
      <c r="D23" s="9" t="s">
        <v>27</v>
      </c>
      <c r="E23" s="8" t="str">
        <f t="shared" si="0"/>
        <v>Significantly Different</v>
      </c>
      <c r="G23">
        <f t="shared" si="1"/>
        <v>93</v>
      </c>
      <c r="H23">
        <f t="shared" si="2"/>
        <v>6</v>
      </c>
      <c r="I23" t="str">
        <f t="shared" si="3"/>
        <v>+/-</v>
      </c>
      <c r="J23" t="str">
        <f t="shared" si="4"/>
        <v>0.3</v>
      </c>
      <c r="K23" s="1">
        <f t="shared" si="5"/>
        <v>0.18237082066869301</v>
      </c>
      <c r="L23" s="1">
        <f t="shared" si="6"/>
        <v>-3.4000000000000057</v>
      </c>
      <c r="M23" s="1">
        <f t="shared" si="7"/>
        <v>0.19223572402239389</v>
      </c>
      <c r="N23" s="1">
        <f t="shared" si="8"/>
        <v>-17.686618953321773</v>
      </c>
      <c r="O23" t="s">
        <v>81</v>
      </c>
    </row>
    <row r="24" spans="1:15" x14ac:dyDescent="0.35">
      <c r="A24" s="12">
        <v>13</v>
      </c>
      <c r="B24" s="11" t="s">
        <v>42</v>
      </c>
      <c r="C24" s="10">
        <v>93</v>
      </c>
      <c r="D24" s="9" t="s">
        <v>43</v>
      </c>
      <c r="E24" s="8" t="str">
        <f t="shared" si="0"/>
        <v>Significantly Different</v>
      </c>
      <c r="G24">
        <f t="shared" si="1"/>
        <v>93</v>
      </c>
      <c r="H24">
        <f t="shared" si="2"/>
        <v>6</v>
      </c>
      <c r="I24" t="str">
        <f t="shared" si="3"/>
        <v>+/-</v>
      </c>
      <c r="J24" t="str">
        <f t="shared" si="4"/>
        <v>0.4</v>
      </c>
      <c r="K24" s="1">
        <f t="shared" si="5"/>
        <v>0.24316109422492402</v>
      </c>
      <c r="L24" s="1">
        <f t="shared" si="6"/>
        <v>-3.4000000000000057</v>
      </c>
      <c r="M24" s="1">
        <f t="shared" si="7"/>
        <v>0.25064471888253259</v>
      </c>
      <c r="N24" s="1">
        <f t="shared" si="8"/>
        <v>-13.565017508282123</v>
      </c>
      <c r="O24" t="s">
        <v>64</v>
      </c>
    </row>
    <row r="25" spans="1:15" x14ac:dyDescent="0.35">
      <c r="A25" s="12">
        <v>15</v>
      </c>
      <c r="B25" s="11" t="s">
        <v>28</v>
      </c>
      <c r="C25" s="10">
        <v>92.9</v>
      </c>
      <c r="D25" s="9" t="s">
        <v>30</v>
      </c>
      <c r="E25" s="8" t="str">
        <f t="shared" si="0"/>
        <v>Significantly Different</v>
      </c>
      <c r="G25">
        <f t="shared" si="1"/>
        <v>92.9</v>
      </c>
      <c r="H25">
        <f t="shared" si="2"/>
        <v>6</v>
      </c>
      <c r="I25" t="str">
        <f t="shared" si="3"/>
        <v>+/-</v>
      </c>
      <c r="J25" t="str">
        <f t="shared" si="4"/>
        <v>0.5</v>
      </c>
      <c r="K25" s="1">
        <f t="shared" si="5"/>
        <v>0.303951367781155</v>
      </c>
      <c r="L25" s="1">
        <f t="shared" si="6"/>
        <v>-3.3000000000000114</v>
      </c>
      <c r="M25" s="1">
        <f t="shared" si="7"/>
        <v>0.30997079109986531</v>
      </c>
      <c r="N25" s="1">
        <f t="shared" si="8"/>
        <v>-10.646164395976358</v>
      </c>
      <c r="O25" t="s">
        <v>80</v>
      </c>
    </row>
    <row r="26" spans="1:15" x14ac:dyDescent="0.35">
      <c r="A26" s="12">
        <v>16</v>
      </c>
      <c r="B26" s="11" t="s">
        <v>68</v>
      </c>
      <c r="C26" s="10">
        <v>92.8</v>
      </c>
      <c r="D26" s="9" t="s">
        <v>43</v>
      </c>
      <c r="E26" s="8" t="str">
        <f t="shared" si="0"/>
        <v>Significantly Different</v>
      </c>
      <c r="G26">
        <f t="shared" si="1"/>
        <v>92.8</v>
      </c>
      <c r="H26">
        <f t="shared" si="2"/>
        <v>6</v>
      </c>
      <c r="I26" t="str">
        <f t="shared" si="3"/>
        <v>+/-</v>
      </c>
      <c r="J26" t="str">
        <f t="shared" si="4"/>
        <v>0.4</v>
      </c>
      <c r="K26" s="1">
        <f t="shared" si="5"/>
        <v>0.24316109422492402</v>
      </c>
      <c r="L26" s="1">
        <f t="shared" si="6"/>
        <v>-3.2000000000000028</v>
      </c>
      <c r="M26" s="1">
        <f t="shared" si="7"/>
        <v>0.25064471888253259</v>
      </c>
      <c r="N26" s="1">
        <f t="shared" si="8"/>
        <v>-12.767075301912577</v>
      </c>
      <c r="O26" t="s">
        <v>79</v>
      </c>
    </row>
    <row r="27" spans="1:15" x14ac:dyDescent="0.35">
      <c r="A27" s="12">
        <v>17</v>
      </c>
      <c r="B27" s="11" t="s">
        <v>54</v>
      </c>
      <c r="C27" s="10">
        <v>92.2</v>
      </c>
      <c r="D27" s="9" t="s">
        <v>38</v>
      </c>
      <c r="E27" s="8" t="str">
        <f t="shared" si="0"/>
        <v>Significantly Different</v>
      </c>
      <c r="G27">
        <f t="shared" si="1"/>
        <v>92.2</v>
      </c>
      <c r="H27">
        <f t="shared" si="2"/>
        <v>6</v>
      </c>
      <c r="I27" t="str">
        <f t="shared" si="3"/>
        <v>+/-</v>
      </c>
      <c r="J27" t="str">
        <f t="shared" si="4"/>
        <v>0.2</v>
      </c>
      <c r="K27" s="1">
        <f t="shared" si="5"/>
        <v>0.12158054711246201</v>
      </c>
      <c r="L27" s="1">
        <f t="shared" si="6"/>
        <v>-2.6000000000000085</v>
      </c>
      <c r="M27" s="1">
        <f t="shared" si="7"/>
        <v>0.1359311840425404</v>
      </c>
      <c r="N27" s="1">
        <f t="shared" si="8"/>
        <v>-19.127325479533265</v>
      </c>
      <c r="O27" t="s">
        <v>77</v>
      </c>
    </row>
    <row r="28" spans="1:15" x14ac:dyDescent="0.35">
      <c r="A28" s="12">
        <v>17</v>
      </c>
      <c r="B28" s="11" t="s">
        <v>35</v>
      </c>
      <c r="C28" s="10">
        <v>92.2</v>
      </c>
      <c r="D28" s="9" t="s">
        <v>38</v>
      </c>
      <c r="E28" s="8" t="str">
        <f t="shared" si="0"/>
        <v>Significantly Different</v>
      </c>
      <c r="G28">
        <f t="shared" si="1"/>
        <v>92.2</v>
      </c>
      <c r="H28">
        <f t="shared" si="2"/>
        <v>6</v>
      </c>
      <c r="I28" t="str">
        <f t="shared" si="3"/>
        <v>+/-</v>
      </c>
      <c r="J28" t="str">
        <f t="shared" si="4"/>
        <v>0.2</v>
      </c>
      <c r="K28" s="1">
        <f t="shared" si="5"/>
        <v>0.12158054711246201</v>
      </c>
      <c r="L28" s="1">
        <f t="shared" si="6"/>
        <v>-2.6000000000000085</v>
      </c>
      <c r="M28" s="1">
        <f t="shared" si="7"/>
        <v>0.1359311840425404</v>
      </c>
      <c r="N28" s="1">
        <f t="shared" si="8"/>
        <v>-19.127325479533265</v>
      </c>
      <c r="O28" t="s">
        <v>78</v>
      </c>
    </row>
    <row r="29" spans="1:15" x14ac:dyDescent="0.35">
      <c r="A29" s="12">
        <v>19</v>
      </c>
      <c r="B29" s="11" t="s">
        <v>77</v>
      </c>
      <c r="C29" s="10">
        <v>92.1</v>
      </c>
      <c r="D29" s="9" t="s">
        <v>27</v>
      </c>
      <c r="E29" s="8" t="str">
        <f t="shared" si="0"/>
        <v>Significantly Different</v>
      </c>
      <c r="G29">
        <f t="shared" si="1"/>
        <v>92.1</v>
      </c>
      <c r="H29">
        <f t="shared" si="2"/>
        <v>6</v>
      </c>
      <c r="I29" t="str">
        <f t="shared" si="3"/>
        <v>+/-</v>
      </c>
      <c r="J29" t="str">
        <f t="shared" si="4"/>
        <v>0.3</v>
      </c>
      <c r="K29" s="1">
        <f t="shared" si="5"/>
        <v>0.18237082066869301</v>
      </c>
      <c r="L29" s="1">
        <f t="shared" si="6"/>
        <v>-2.5</v>
      </c>
      <c r="M29" s="1">
        <f t="shared" si="7"/>
        <v>0.19223572402239389</v>
      </c>
      <c r="N29" s="1">
        <f t="shared" si="8"/>
        <v>-13.00486687744246</v>
      </c>
      <c r="O29" t="s">
        <v>55</v>
      </c>
    </row>
    <row r="30" spans="1:15" x14ac:dyDescent="0.35">
      <c r="A30" s="12">
        <v>20</v>
      </c>
      <c r="B30" s="11" t="s">
        <v>61</v>
      </c>
      <c r="C30" s="10">
        <v>92</v>
      </c>
      <c r="D30" s="9" t="s">
        <v>109</v>
      </c>
      <c r="E30" s="8" t="str">
        <f t="shared" si="0"/>
        <v>Significantly Different</v>
      </c>
      <c r="G30">
        <f t="shared" si="1"/>
        <v>92</v>
      </c>
      <c r="H30">
        <f t="shared" si="2"/>
        <v>6</v>
      </c>
      <c r="I30" t="str">
        <f t="shared" si="3"/>
        <v>+/-</v>
      </c>
      <c r="J30" t="str">
        <f t="shared" si="4"/>
        <v>0.6</v>
      </c>
      <c r="K30" s="1">
        <f t="shared" si="5"/>
        <v>0.36474164133738601</v>
      </c>
      <c r="L30" s="1">
        <f t="shared" si="6"/>
        <v>-2.4000000000000057</v>
      </c>
      <c r="M30" s="1">
        <f t="shared" si="7"/>
        <v>0.36977279819442066</v>
      </c>
      <c r="N30" s="1">
        <f t="shared" si="8"/>
        <v>-6.4904720188155212</v>
      </c>
      <c r="O30" t="s">
        <v>76</v>
      </c>
    </row>
    <row r="31" spans="1:15" x14ac:dyDescent="0.35">
      <c r="A31" s="12">
        <v>20</v>
      </c>
      <c r="B31" s="11" t="s">
        <v>81</v>
      </c>
      <c r="C31" s="10">
        <v>92</v>
      </c>
      <c r="D31" s="9" t="s">
        <v>43</v>
      </c>
      <c r="E31" s="8" t="str">
        <f t="shared" si="0"/>
        <v>Significantly Different</v>
      </c>
      <c r="G31">
        <f t="shared" si="1"/>
        <v>92</v>
      </c>
      <c r="H31">
        <f t="shared" si="2"/>
        <v>6</v>
      </c>
      <c r="I31" t="str">
        <f t="shared" si="3"/>
        <v>+/-</v>
      </c>
      <c r="J31" t="str">
        <f t="shared" si="4"/>
        <v>0.4</v>
      </c>
      <c r="K31" s="1">
        <f t="shared" si="5"/>
        <v>0.24316109422492402</v>
      </c>
      <c r="L31" s="1">
        <f t="shared" si="6"/>
        <v>-2.4000000000000057</v>
      </c>
      <c r="M31" s="1">
        <f t="shared" si="7"/>
        <v>0.25064471888253259</v>
      </c>
      <c r="N31" s="1">
        <f t="shared" si="8"/>
        <v>-9.5753064764344469</v>
      </c>
      <c r="O31" t="s">
        <v>41</v>
      </c>
    </row>
    <row r="32" spans="1:15" x14ac:dyDescent="0.35">
      <c r="A32" s="12">
        <v>22</v>
      </c>
      <c r="B32" s="11" t="s">
        <v>75</v>
      </c>
      <c r="C32" s="10">
        <v>91.8</v>
      </c>
      <c r="D32" s="9" t="s">
        <v>38</v>
      </c>
      <c r="E32" s="8" t="str">
        <f t="shared" si="0"/>
        <v>Significantly Different</v>
      </c>
      <c r="G32">
        <f t="shared" si="1"/>
        <v>91.8</v>
      </c>
      <c r="H32">
        <f t="shared" si="2"/>
        <v>6</v>
      </c>
      <c r="I32" t="str">
        <f t="shared" si="3"/>
        <v>+/-</v>
      </c>
      <c r="J32" t="str">
        <f t="shared" si="4"/>
        <v>0.2</v>
      </c>
      <c r="K32" s="1">
        <f t="shared" si="5"/>
        <v>0.12158054711246201</v>
      </c>
      <c r="L32" s="1">
        <f t="shared" si="6"/>
        <v>-2.2000000000000028</v>
      </c>
      <c r="M32" s="1">
        <f t="shared" si="7"/>
        <v>0.1359311840425404</v>
      </c>
      <c r="N32" s="1">
        <f t="shared" si="8"/>
        <v>-16.1846600211435</v>
      </c>
      <c r="O32" t="s">
        <v>70</v>
      </c>
    </row>
    <row r="33" spans="1:15" x14ac:dyDescent="0.35">
      <c r="A33" s="12">
        <v>22</v>
      </c>
      <c r="B33" s="11" t="s">
        <v>60</v>
      </c>
      <c r="C33" s="10">
        <v>91.8</v>
      </c>
      <c r="D33" s="9" t="s">
        <v>38</v>
      </c>
      <c r="E33" s="8" t="str">
        <f t="shared" si="0"/>
        <v>Significantly Different</v>
      </c>
      <c r="G33">
        <f t="shared" si="1"/>
        <v>91.8</v>
      </c>
      <c r="H33">
        <f t="shared" si="2"/>
        <v>6</v>
      </c>
      <c r="I33" t="str">
        <f t="shared" si="3"/>
        <v>+/-</v>
      </c>
      <c r="J33" t="str">
        <f t="shared" si="4"/>
        <v>0.2</v>
      </c>
      <c r="K33" s="1">
        <f t="shared" si="5"/>
        <v>0.12158054711246201</v>
      </c>
      <c r="L33" s="1">
        <f t="shared" si="6"/>
        <v>-2.2000000000000028</v>
      </c>
      <c r="M33" s="1">
        <f t="shared" si="7"/>
        <v>0.1359311840425404</v>
      </c>
      <c r="N33" s="1">
        <f t="shared" si="8"/>
        <v>-16.1846600211435</v>
      </c>
      <c r="O33" t="s">
        <v>75</v>
      </c>
    </row>
    <row r="34" spans="1:15" x14ac:dyDescent="0.35">
      <c r="A34" s="12">
        <v>24</v>
      </c>
      <c r="B34" s="11" t="s">
        <v>71</v>
      </c>
      <c r="C34" s="10">
        <v>91.6</v>
      </c>
      <c r="D34" s="9" t="s">
        <v>38</v>
      </c>
      <c r="E34" s="8" t="str">
        <f t="shared" si="0"/>
        <v>Significantly Different</v>
      </c>
      <c r="G34">
        <f t="shared" si="1"/>
        <v>91.6</v>
      </c>
      <c r="H34">
        <f t="shared" si="2"/>
        <v>6</v>
      </c>
      <c r="I34" t="str">
        <f t="shared" si="3"/>
        <v>+/-</v>
      </c>
      <c r="J34" t="str">
        <f t="shared" si="4"/>
        <v>0.2</v>
      </c>
      <c r="K34" s="1">
        <f t="shared" si="5"/>
        <v>0.12158054711246201</v>
      </c>
      <c r="L34" s="1">
        <f t="shared" si="6"/>
        <v>-2</v>
      </c>
      <c r="M34" s="1">
        <f t="shared" si="7"/>
        <v>0.1359311840425404</v>
      </c>
      <c r="N34" s="1">
        <f t="shared" si="8"/>
        <v>-14.713327291948618</v>
      </c>
      <c r="O34" t="s">
        <v>74</v>
      </c>
    </row>
    <row r="35" spans="1:15" x14ac:dyDescent="0.35">
      <c r="A35" s="12">
        <v>24</v>
      </c>
      <c r="B35" s="11" t="s">
        <v>56</v>
      </c>
      <c r="C35" s="10">
        <v>91.6</v>
      </c>
      <c r="D35" s="9" t="s">
        <v>27</v>
      </c>
      <c r="E35" s="8" t="str">
        <f t="shared" si="0"/>
        <v>Significantly Different</v>
      </c>
      <c r="G35">
        <f t="shared" si="1"/>
        <v>91.6</v>
      </c>
      <c r="H35">
        <f t="shared" si="2"/>
        <v>6</v>
      </c>
      <c r="I35" t="str">
        <f t="shared" si="3"/>
        <v>+/-</v>
      </c>
      <c r="J35" t="str">
        <f t="shared" si="4"/>
        <v>0.3</v>
      </c>
      <c r="K35" s="1">
        <f t="shared" si="5"/>
        <v>0.18237082066869301</v>
      </c>
      <c r="L35" s="1">
        <f t="shared" si="6"/>
        <v>-2</v>
      </c>
      <c r="M35" s="1">
        <f t="shared" si="7"/>
        <v>0.19223572402239389</v>
      </c>
      <c r="N35" s="1">
        <f t="shared" si="8"/>
        <v>-10.403893501953968</v>
      </c>
      <c r="O35" t="s">
        <v>51</v>
      </c>
    </row>
    <row r="36" spans="1:15" x14ac:dyDescent="0.35">
      <c r="A36" s="12">
        <v>26</v>
      </c>
      <c r="B36" s="11" t="s">
        <v>65</v>
      </c>
      <c r="C36" s="10">
        <v>91.5</v>
      </c>
      <c r="D36" s="9" t="s">
        <v>43</v>
      </c>
      <c r="E36" s="8" t="str">
        <f t="shared" si="0"/>
        <v>Significantly Different</v>
      </c>
      <c r="G36">
        <f t="shared" si="1"/>
        <v>91.5</v>
      </c>
      <c r="H36">
        <f t="shared" si="2"/>
        <v>6</v>
      </c>
      <c r="I36" t="str">
        <f t="shared" si="3"/>
        <v>+/-</v>
      </c>
      <c r="J36" t="str">
        <f t="shared" si="4"/>
        <v>0.4</v>
      </c>
      <c r="K36" s="1">
        <f t="shared" si="5"/>
        <v>0.24316109422492402</v>
      </c>
      <c r="L36" s="1">
        <f t="shared" si="6"/>
        <v>-1.9000000000000057</v>
      </c>
      <c r="M36" s="1">
        <f t="shared" si="7"/>
        <v>0.25064471888253259</v>
      </c>
      <c r="N36" s="1">
        <f t="shared" si="8"/>
        <v>-7.5804509605106087</v>
      </c>
      <c r="O36" t="s">
        <v>71</v>
      </c>
    </row>
    <row r="37" spans="1:15" x14ac:dyDescent="0.35">
      <c r="A37" s="12">
        <v>26</v>
      </c>
      <c r="B37" s="11" t="s">
        <v>37</v>
      </c>
      <c r="C37" s="10">
        <v>91.5</v>
      </c>
      <c r="D37" s="9" t="s">
        <v>38</v>
      </c>
      <c r="E37" s="8" t="str">
        <f t="shared" si="0"/>
        <v>Significantly Different</v>
      </c>
      <c r="G37">
        <f t="shared" si="1"/>
        <v>91.5</v>
      </c>
      <c r="H37">
        <f t="shared" si="2"/>
        <v>6</v>
      </c>
      <c r="I37" t="str">
        <f t="shared" si="3"/>
        <v>+/-</v>
      </c>
      <c r="J37" t="str">
        <f t="shared" si="4"/>
        <v>0.2</v>
      </c>
      <c r="K37" s="1">
        <f t="shared" si="5"/>
        <v>0.12158054711246201</v>
      </c>
      <c r="L37" s="1">
        <f t="shared" si="6"/>
        <v>-1.9000000000000057</v>
      </c>
      <c r="M37" s="1">
        <f t="shared" si="7"/>
        <v>0.1359311840425404</v>
      </c>
      <c r="N37" s="1">
        <f t="shared" si="8"/>
        <v>-13.977660927351229</v>
      </c>
      <c r="O37" t="s">
        <v>69</v>
      </c>
    </row>
    <row r="38" spans="1:15" x14ac:dyDescent="0.35">
      <c r="A38" s="12">
        <v>28</v>
      </c>
      <c r="B38" s="11" t="s">
        <v>41</v>
      </c>
      <c r="C38" s="10">
        <v>91.4</v>
      </c>
      <c r="D38" s="9" t="s">
        <v>27</v>
      </c>
      <c r="E38" s="8" t="str">
        <f t="shared" si="0"/>
        <v>Significantly Different</v>
      </c>
      <c r="G38">
        <f t="shared" si="1"/>
        <v>91.4</v>
      </c>
      <c r="H38">
        <f t="shared" si="2"/>
        <v>6</v>
      </c>
      <c r="I38" t="str">
        <f t="shared" si="3"/>
        <v>+/-</v>
      </c>
      <c r="J38" t="str">
        <f t="shared" si="4"/>
        <v>0.3</v>
      </c>
      <c r="K38" s="1">
        <f t="shared" si="5"/>
        <v>0.18237082066869301</v>
      </c>
      <c r="L38" s="1">
        <f t="shared" si="6"/>
        <v>-1.8000000000000114</v>
      </c>
      <c r="M38" s="1">
        <f t="shared" si="7"/>
        <v>0.19223572402239389</v>
      </c>
      <c r="N38" s="1">
        <f t="shared" si="8"/>
        <v>-9.3635041517586295</v>
      </c>
      <c r="O38" t="s">
        <v>68</v>
      </c>
    </row>
    <row r="39" spans="1:15" x14ac:dyDescent="0.35">
      <c r="A39" s="12">
        <v>29</v>
      </c>
      <c r="B39" s="11" t="s">
        <v>70</v>
      </c>
      <c r="C39" s="10">
        <v>91.3</v>
      </c>
      <c r="D39" s="9" t="s">
        <v>27</v>
      </c>
      <c r="E39" s="8" t="str">
        <f t="shared" si="0"/>
        <v>Significantly Different</v>
      </c>
      <c r="G39">
        <f t="shared" si="1"/>
        <v>91.3</v>
      </c>
      <c r="H39">
        <f t="shared" si="2"/>
        <v>6</v>
      </c>
      <c r="I39" t="str">
        <f t="shared" si="3"/>
        <v>+/-</v>
      </c>
      <c r="J39" t="str">
        <f t="shared" si="4"/>
        <v>0.3</v>
      </c>
      <c r="K39" s="1">
        <f t="shared" si="5"/>
        <v>0.18237082066869301</v>
      </c>
      <c r="L39" s="1">
        <f t="shared" si="6"/>
        <v>-1.7000000000000028</v>
      </c>
      <c r="M39" s="1">
        <f t="shared" si="7"/>
        <v>0.19223572402239389</v>
      </c>
      <c r="N39" s="1">
        <f t="shared" si="8"/>
        <v>-8.8433094766608864</v>
      </c>
      <c r="O39" t="s">
        <v>44</v>
      </c>
    </row>
    <row r="40" spans="1:15" x14ac:dyDescent="0.35">
      <c r="A40" s="12">
        <v>30</v>
      </c>
      <c r="B40" s="11" t="s">
        <v>47</v>
      </c>
      <c r="C40" s="10">
        <v>90.7</v>
      </c>
      <c r="D40" s="9" t="s">
        <v>38</v>
      </c>
      <c r="E40" s="8" t="str">
        <f t="shared" si="0"/>
        <v>Significantly Different</v>
      </c>
      <c r="G40">
        <f t="shared" si="1"/>
        <v>90.7</v>
      </c>
      <c r="H40">
        <f t="shared" si="2"/>
        <v>6</v>
      </c>
      <c r="I40" t="str">
        <f t="shared" si="3"/>
        <v>+/-</v>
      </c>
      <c r="J40" t="str">
        <f t="shared" si="4"/>
        <v>0.2</v>
      </c>
      <c r="K40" s="1">
        <f t="shared" si="5"/>
        <v>0.12158054711246201</v>
      </c>
      <c r="L40" s="1">
        <f t="shared" si="6"/>
        <v>-1.1000000000000085</v>
      </c>
      <c r="M40" s="1">
        <f t="shared" si="7"/>
        <v>0.1359311840425404</v>
      </c>
      <c r="N40" s="1">
        <f t="shared" si="8"/>
        <v>-8.0923300105718017</v>
      </c>
      <c r="O40" t="s">
        <v>66</v>
      </c>
    </row>
    <row r="41" spans="1:15" x14ac:dyDescent="0.35">
      <c r="A41" s="12">
        <v>31</v>
      </c>
      <c r="B41" s="11" t="s">
        <v>52</v>
      </c>
      <c r="C41" s="10">
        <v>90.5</v>
      </c>
      <c r="D41" s="9" t="s">
        <v>25</v>
      </c>
      <c r="E41" s="8" t="str">
        <f t="shared" si="0"/>
        <v>Significantly Different</v>
      </c>
      <c r="G41">
        <f t="shared" si="1"/>
        <v>90.5</v>
      </c>
      <c r="H41">
        <f t="shared" si="2"/>
        <v>6</v>
      </c>
      <c r="I41" t="str">
        <f t="shared" si="3"/>
        <v>+/-</v>
      </c>
      <c r="J41" t="str">
        <f t="shared" si="4"/>
        <v>0.7</v>
      </c>
      <c r="K41" s="1">
        <f t="shared" si="5"/>
        <v>0.42553191489361697</v>
      </c>
      <c r="L41" s="1">
        <f t="shared" si="6"/>
        <v>-0.90000000000000568</v>
      </c>
      <c r="M41" s="1">
        <f t="shared" si="7"/>
        <v>0.42985214661796195</v>
      </c>
      <c r="N41" s="1">
        <f t="shared" si="8"/>
        <v>-2.0937431790933809</v>
      </c>
      <c r="O41" t="s">
        <v>47</v>
      </c>
    </row>
    <row r="42" spans="1:15" x14ac:dyDescent="0.35">
      <c r="A42" s="12">
        <v>31</v>
      </c>
      <c r="B42" s="11" t="s">
        <v>50</v>
      </c>
      <c r="C42" s="10">
        <v>90.5</v>
      </c>
      <c r="D42" s="9" t="s">
        <v>27</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90.5</v>
      </c>
      <c r="H42">
        <f t="shared" ref="H42:H62" si="11">LEN(TRIM(D42))</f>
        <v>6</v>
      </c>
      <c r="I42" t="str">
        <f t="shared" ref="I42:I73" si="12">IF(H42&gt;=3,MID(TRIM(D42),1,3),"NO")</f>
        <v>+/-</v>
      </c>
      <c r="J42" t="str">
        <f t="shared" ref="J42:J73" si="13">IF(TRIM(I42)="+/-",MID(TRIM(D42),4,H42-3),D42)</f>
        <v>0.3</v>
      </c>
      <c r="K42" s="1">
        <f t="shared" ref="K42:K73" si="14">IF(TRIM(J42)="*****",0,IF(ISERROR(VALUE(J42)),"NA",VALUE(J42/$I$4)))</f>
        <v>0.18237082066869301</v>
      </c>
      <c r="L42" s="1">
        <f t="shared" ref="L42:L62" si="15">IF(AND(ISNUMBER(G42),ISNUMBER($I$6)),$I$6-G42,"N/A")</f>
        <v>-0.90000000000000568</v>
      </c>
      <c r="M42" s="1">
        <f t="shared" ref="M42:M62" si="16">IF(AND(ISNUMBER(K42),ISNUMBER($I$7)),SQRT(K42^2+($I$7)^2),"N/A")</f>
        <v>0.19223572402239389</v>
      </c>
      <c r="N42" s="1">
        <f t="shared" ref="N42:N73" si="17">IF(AND(ISNUMBER(L42),ISNUMBER(M42),M42&lt;&gt;0),L42/M42,"NA")</f>
        <v>-4.6817520758793147</v>
      </c>
      <c r="O42" t="s">
        <v>36</v>
      </c>
    </row>
    <row r="43" spans="1:15" x14ac:dyDescent="0.35">
      <c r="A43" s="12">
        <v>33</v>
      </c>
      <c r="B43" s="11" t="s">
        <v>64</v>
      </c>
      <c r="C43" s="10">
        <v>90.4</v>
      </c>
      <c r="D43" s="9" t="s">
        <v>38</v>
      </c>
      <c r="E43" s="8" t="str">
        <f t="shared" si="9"/>
        <v>Significantly Different</v>
      </c>
      <c r="G43">
        <f t="shared" si="10"/>
        <v>90.4</v>
      </c>
      <c r="H43">
        <f t="shared" si="11"/>
        <v>6</v>
      </c>
      <c r="I43" t="str">
        <f t="shared" si="12"/>
        <v>+/-</v>
      </c>
      <c r="J43" t="str">
        <f t="shared" si="13"/>
        <v>0.2</v>
      </c>
      <c r="K43" s="1">
        <f t="shared" si="14"/>
        <v>0.12158054711246201</v>
      </c>
      <c r="L43" s="1">
        <f t="shared" si="15"/>
        <v>-0.80000000000001137</v>
      </c>
      <c r="M43" s="1">
        <f t="shared" si="16"/>
        <v>0.1359311840425404</v>
      </c>
      <c r="N43" s="1">
        <f t="shared" si="17"/>
        <v>-5.8853309167795302</v>
      </c>
      <c r="O43" t="s">
        <v>49</v>
      </c>
    </row>
    <row r="44" spans="1:15" x14ac:dyDescent="0.35">
      <c r="A44" s="12">
        <v>33</v>
      </c>
      <c r="B44" s="11" t="s">
        <v>46</v>
      </c>
      <c r="C44" s="10">
        <v>90.4</v>
      </c>
      <c r="D44" s="9" t="s">
        <v>27</v>
      </c>
      <c r="E44" s="8" t="str">
        <f t="shared" si="9"/>
        <v>Significantly Different</v>
      </c>
      <c r="G44">
        <f t="shared" si="10"/>
        <v>90.4</v>
      </c>
      <c r="H44">
        <f t="shared" si="11"/>
        <v>6</v>
      </c>
      <c r="I44" t="str">
        <f t="shared" si="12"/>
        <v>+/-</v>
      </c>
      <c r="J44" t="str">
        <f t="shared" si="13"/>
        <v>0.3</v>
      </c>
      <c r="K44" s="1">
        <f t="shared" si="14"/>
        <v>0.18237082066869301</v>
      </c>
      <c r="L44" s="1">
        <f t="shared" si="15"/>
        <v>-0.80000000000001137</v>
      </c>
      <c r="M44" s="1">
        <f t="shared" si="16"/>
        <v>0.19223572402239389</v>
      </c>
      <c r="N44" s="1">
        <f t="shared" si="17"/>
        <v>-4.1615574007816463</v>
      </c>
      <c r="O44" t="s">
        <v>63</v>
      </c>
    </row>
    <row r="45" spans="1:15" x14ac:dyDescent="0.35">
      <c r="A45" s="12">
        <v>35</v>
      </c>
      <c r="B45" s="11" t="s">
        <v>80</v>
      </c>
      <c r="C45" s="10">
        <v>90.2</v>
      </c>
      <c r="D45" s="9" t="s">
        <v>27</v>
      </c>
      <c r="E45" s="8" t="str">
        <f t="shared" si="9"/>
        <v>Significantly Different</v>
      </c>
      <c r="G45">
        <f t="shared" si="10"/>
        <v>90.2</v>
      </c>
      <c r="H45">
        <f t="shared" si="11"/>
        <v>6</v>
      </c>
      <c r="I45" t="str">
        <f t="shared" si="12"/>
        <v>+/-</v>
      </c>
      <c r="J45" t="str">
        <f t="shared" si="13"/>
        <v>0.3</v>
      </c>
      <c r="K45" s="1">
        <f t="shared" si="14"/>
        <v>0.18237082066869301</v>
      </c>
      <c r="L45" s="1">
        <f t="shared" si="15"/>
        <v>-0.60000000000000853</v>
      </c>
      <c r="M45" s="1">
        <f t="shared" si="16"/>
        <v>0.19223572402239389</v>
      </c>
      <c r="N45" s="1">
        <f t="shared" si="17"/>
        <v>-3.1211680505862347</v>
      </c>
      <c r="O45" t="s">
        <v>62</v>
      </c>
    </row>
    <row r="46" spans="1:15" x14ac:dyDescent="0.35">
      <c r="A46" s="12">
        <v>35</v>
      </c>
      <c r="B46" s="11" t="s">
        <v>63</v>
      </c>
      <c r="C46" s="10">
        <v>90.2</v>
      </c>
      <c r="D46" s="9" t="s">
        <v>38</v>
      </c>
      <c r="E46" s="8" t="str">
        <f t="shared" si="9"/>
        <v>Significantly Different</v>
      </c>
      <c r="G46">
        <f t="shared" si="10"/>
        <v>90.2</v>
      </c>
      <c r="H46">
        <f t="shared" si="11"/>
        <v>6</v>
      </c>
      <c r="I46" t="str">
        <f t="shared" si="12"/>
        <v>+/-</v>
      </c>
      <c r="J46" t="str">
        <f t="shared" si="13"/>
        <v>0.2</v>
      </c>
      <c r="K46" s="1">
        <f t="shared" si="14"/>
        <v>0.12158054711246201</v>
      </c>
      <c r="L46" s="1">
        <f t="shared" si="15"/>
        <v>-0.60000000000000853</v>
      </c>
      <c r="M46" s="1">
        <f t="shared" si="16"/>
        <v>0.1359311840425404</v>
      </c>
      <c r="N46" s="1">
        <f t="shared" si="17"/>
        <v>-4.4139981875846477</v>
      </c>
      <c r="O46" t="s">
        <v>60</v>
      </c>
    </row>
    <row r="47" spans="1:15" x14ac:dyDescent="0.35">
      <c r="A47" s="12">
        <v>37</v>
      </c>
      <c r="B47" s="11" t="s">
        <v>53</v>
      </c>
      <c r="C47" s="10">
        <v>89.9</v>
      </c>
      <c r="D47" s="9" t="s">
        <v>38</v>
      </c>
      <c r="E47" s="8" t="str">
        <f t="shared" si="9"/>
        <v>Significantly Different</v>
      </c>
      <c r="G47">
        <f t="shared" si="10"/>
        <v>89.9</v>
      </c>
      <c r="H47">
        <f t="shared" si="11"/>
        <v>6</v>
      </c>
      <c r="I47" t="str">
        <f t="shared" si="12"/>
        <v>+/-</v>
      </c>
      <c r="J47" t="str">
        <f t="shared" si="13"/>
        <v>0.2</v>
      </c>
      <c r="K47" s="1">
        <f t="shared" si="14"/>
        <v>0.12158054711246201</v>
      </c>
      <c r="L47" s="1">
        <f t="shared" si="15"/>
        <v>-0.30000000000001137</v>
      </c>
      <c r="M47" s="1">
        <f t="shared" si="16"/>
        <v>0.1359311840425404</v>
      </c>
      <c r="N47" s="1">
        <f t="shared" si="17"/>
        <v>-2.2069990937923762</v>
      </c>
      <c r="O47" t="s">
        <v>58</v>
      </c>
    </row>
    <row r="48" spans="1:15" x14ac:dyDescent="0.35">
      <c r="A48" s="12">
        <v>38</v>
      </c>
      <c r="B48" s="11" t="s">
        <v>58</v>
      </c>
      <c r="C48" s="10">
        <v>89.6</v>
      </c>
      <c r="D48" s="9" t="s">
        <v>27</v>
      </c>
      <c r="E48" s="8" t="str">
        <f t="shared" si="9"/>
        <v>Not Significantly Different</v>
      </c>
      <c r="G48">
        <f t="shared" si="10"/>
        <v>89.6</v>
      </c>
      <c r="H48">
        <f t="shared" si="11"/>
        <v>6</v>
      </c>
      <c r="I48" t="str">
        <f t="shared" si="12"/>
        <v>+/-</v>
      </c>
      <c r="J48" t="str">
        <f t="shared" si="13"/>
        <v>0.3</v>
      </c>
      <c r="K48" s="1">
        <f t="shared" si="14"/>
        <v>0.18237082066869301</v>
      </c>
      <c r="L48" s="1">
        <f t="shared" si="15"/>
        <v>0</v>
      </c>
      <c r="M48" s="1">
        <f t="shared" si="16"/>
        <v>0.19223572402239389</v>
      </c>
      <c r="N48" s="1">
        <f t="shared" si="17"/>
        <v>0</v>
      </c>
      <c r="O48" t="s">
        <v>56</v>
      </c>
    </row>
    <row r="49" spans="1:15" x14ac:dyDescent="0.35">
      <c r="A49" s="12">
        <v>39</v>
      </c>
      <c r="B49" s="11" t="s">
        <v>45</v>
      </c>
      <c r="C49" s="10">
        <v>89.5</v>
      </c>
      <c r="D49" s="9" t="s">
        <v>38</v>
      </c>
      <c r="E49" s="8" t="str">
        <f t="shared" si="9"/>
        <v>Not Significantly Different</v>
      </c>
      <c r="G49">
        <f t="shared" si="10"/>
        <v>89.5</v>
      </c>
      <c r="H49">
        <f t="shared" si="11"/>
        <v>6</v>
      </c>
      <c r="I49" t="str">
        <f t="shared" si="12"/>
        <v>+/-</v>
      </c>
      <c r="J49" t="str">
        <f t="shared" si="13"/>
        <v>0.2</v>
      </c>
      <c r="K49" s="1">
        <f t="shared" si="14"/>
        <v>0.12158054711246201</v>
      </c>
      <c r="L49" s="1">
        <f t="shared" si="15"/>
        <v>9.9999999999994316E-2</v>
      </c>
      <c r="M49" s="1">
        <f t="shared" si="16"/>
        <v>0.1359311840425404</v>
      </c>
      <c r="N49" s="1">
        <f t="shared" si="17"/>
        <v>0.73566636459738899</v>
      </c>
      <c r="O49" t="s">
        <v>54</v>
      </c>
    </row>
    <row r="50" spans="1:15" x14ac:dyDescent="0.35">
      <c r="A50" s="12">
        <v>40</v>
      </c>
      <c r="B50" s="11" t="s">
        <v>57</v>
      </c>
      <c r="C50" s="10">
        <v>89.2</v>
      </c>
      <c r="D50" s="9" t="s">
        <v>27</v>
      </c>
      <c r="E50" s="8" t="str">
        <f t="shared" si="9"/>
        <v>Significantly Different</v>
      </c>
      <c r="G50">
        <f t="shared" si="10"/>
        <v>89.2</v>
      </c>
      <c r="H50">
        <f t="shared" si="11"/>
        <v>6</v>
      </c>
      <c r="I50" t="str">
        <f t="shared" si="12"/>
        <v>+/-</v>
      </c>
      <c r="J50" t="str">
        <f t="shared" si="13"/>
        <v>0.3</v>
      </c>
      <c r="K50" s="1">
        <f t="shared" si="14"/>
        <v>0.18237082066869301</v>
      </c>
      <c r="L50" s="1">
        <f t="shared" si="15"/>
        <v>0.39999999999999147</v>
      </c>
      <c r="M50" s="1">
        <f t="shared" si="16"/>
        <v>0.19223572402239389</v>
      </c>
      <c r="N50" s="1">
        <f t="shared" si="17"/>
        <v>2.080778700390749</v>
      </c>
      <c r="O50" t="s">
        <v>52</v>
      </c>
    </row>
    <row r="51" spans="1:15" x14ac:dyDescent="0.35">
      <c r="A51" s="12">
        <v>41</v>
      </c>
      <c r="B51" s="11" t="s">
        <v>72</v>
      </c>
      <c r="C51" s="10">
        <v>89.1</v>
      </c>
      <c r="D51" s="9" t="s">
        <v>43</v>
      </c>
      <c r="E51" s="8" t="str">
        <f t="shared" si="9"/>
        <v>Significantly Different</v>
      </c>
      <c r="G51">
        <f t="shared" si="10"/>
        <v>89.1</v>
      </c>
      <c r="H51">
        <f t="shared" si="11"/>
        <v>6</v>
      </c>
      <c r="I51" t="str">
        <f t="shared" si="12"/>
        <v>+/-</v>
      </c>
      <c r="J51" t="str">
        <f t="shared" si="13"/>
        <v>0.4</v>
      </c>
      <c r="K51" s="1">
        <f t="shared" si="14"/>
        <v>0.24316109422492402</v>
      </c>
      <c r="L51" s="1">
        <f t="shared" si="15"/>
        <v>0.5</v>
      </c>
      <c r="M51" s="1">
        <f t="shared" si="16"/>
        <v>0.25064471888253259</v>
      </c>
      <c r="N51" s="1">
        <f t="shared" si="17"/>
        <v>1.9948555159238384</v>
      </c>
      <c r="O51" t="s">
        <v>50</v>
      </c>
    </row>
    <row r="52" spans="1:15" x14ac:dyDescent="0.35">
      <c r="A52" s="12">
        <v>41</v>
      </c>
      <c r="B52" s="11" t="s">
        <v>32</v>
      </c>
      <c r="C52" s="10">
        <v>89.1</v>
      </c>
      <c r="D52" s="9" t="s">
        <v>30</v>
      </c>
      <c r="E52" s="8" t="str">
        <f t="shared" si="9"/>
        <v>Not Significantly Different</v>
      </c>
      <c r="G52">
        <f t="shared" si="10"/>
        <v>89.1</v>
      </c>
      <c r="H52">
        <f t="shared" si="11"/>
        <v>6</v>
      </c>
      <c r="I52" t="str">
        <f t="shared" si="12"/>
        <v>+/-</v>
      </c>
      <c r="J52" t="str">
        <f t="shared" si="13"/>
        <v>0.5</v>
      </c>
      <c r="K52" s="1">
        <f t="shared" si="14"/>
        <v>0.303951367781155</v>
      </c>
      <c r="L52" s="1">
        <f t="shared" si="15"/>
        <v>0.5</v>
      </c>
      <c r="M52" s="1">
        <f t="shared" si="16"/>
        <v>0.30997079109986531</v>
      </c>
      <c r="N52" s="1">
        <f t="shared" si="17"/>
        <v>1.6130552115115637</v>
      </c>
      <c r="O52" t="s">
        <v>48</v>
      </c>
    </row>
    <row r="53" spans="1:15" x14ac:dyDescent="0.35">
      <c r="A53" s="12">
        <v>43</v>
      </c>
      <c r="B53" s="11" t="s">
        <v>78</v>
      </c>
      <c r="C53" s="10">
        <v>89</v>
      </c>
      <c r="D53" s="9" t="s">
        <v>27</v>
      </c>
      <c r="E53" s="8" t="str">
        <f t="shared" si="9"/>
        <v>Significantly Different</v>
      </c>
      <c r="G53">
        <f t="shared" si="10"/>
        <v>89</v>
      </c>
      <c r="H53">
        <f t="shared" si="11"/>
        <v>6</v>
      </c>
      <c r="I53" t="str">
        <f t="shared" si="12"/>
        <v>+/-</v>
      </c>
      <c r="J53" t="str">
        <f t="shared" si="13"/>
        <v>0.3</v>
      </c>
      <c r="K53" s="1">
        <f t="shared" si="14"/>
        <v>0.18237082066869301</v>
      </c>
      <c r="L53" s="1">
        <f t="shared" si="15"/>
        <v>0.59999999999999432</v>
      </c>
      <c r="M53" s="1">
        <f t="shared" si="16"/>
        <v>0.19223572402239389</v>
      </c>
      <c r="N53" s="1">
        <f t="shared" si="17"/>
        <v>3.1211680505861605</v>
      </c>
      <c r="O53" t="s">
        <v>46</v>
      </c>
    </row>
    <row r="54" spans="1:15" x14ac:dyDescent="0.35">
      <c r="A54" s="12">
        <v>44</v>
      </c>
      <c r="B54" s="11" t="s">
        <v>67</v>
      </c>
      <c r="C54" s="10">
        <v>88.8</v>
      </c>
      <c r="D54" s="9" t="s">
        <v>27</v>
      </c>
      <c r="E54" s="8" t="str">
        <f t="shared" si="9"/>
        <v>Significantly Different</v>
      </c>
      <c r="G54">
        <f t="shared" si="10"/>
        <v>88.8</v>
      </c>
      <c r="H54">
        <f t="shared" si="11"/>
        <v>6</v>
      </c>
      <c r="I54" t="str">
        <f t="shared" si="12"/>
        <v>+/-</v>
      </c>
      <c r="J54" t="str">
        <f t="shared" si="13"/>
        <v>0.3</v>
      </c>
      <c r="K54" s="1">
        <f t="shared" si="14"/>
        <v>0.18237082066869301</v>
      </c>
      <c r="L54" s="1">
        <f t="shared" si="15"/>
        <v>0.79999999999999716</v>
      </c>
      <c r="M54" s="1">
        <f t="shared" si="16"/>
        <v>0.19223572402239389</v>
      </c>
      <c r="N54" s="1">
        <f t="shared" si="17"/>
        <v>4.1615574007815725</v>
      </c>
      <c r="O54" t="s">
        <v>39</v>
      </c>
    </row>
    <row r="55" spans="1:15" x14ac:dyDescent="0.35">
      <c r="A55" s="12">
        <v>45</v>
      </c>
      <c r="B55" s="11" t="s">
        <v>36</v>
      </c>
      <c r="C55" s="10">
        <v>88</v>
      </c>
      <c r="D55" s="9" t="s">
        <v>109</v>
      </c>
      <c r="E55" s="8" t="str">
        <f t="shared" si="9"/>
        <v>Significantly Different</v>
      </c>
      <c r="G55">
        <f t="shared" si="10"/>
        <v>88</v>
      </c>
      <c r="H55">
        <f t="shared" si="11"/>
        <v>6</v>
      </c>
      <c r="I55" t="str">
        <f t="shared" si="12"/>
        <v>+/-</v>
      </c>
      <c r="J55" t="str">
        <f t="shared" si="13"/>
        <v>0.6</v>
      </c>
      <c r="K55" s="1">
        <f t="shared" si="14"/>
        <v>0.36474164133738601</v>
      </c>
      <c r="L55" s="1">
        <f t="shared" si="15"/>
        <v>1.5999999999999943</v>
      </c>
      <c r="M55" s="1">
        <f t="shared" si="16"/>
        <v>0.36977279819442066</v>
      </c>
      <c r="N55" s="1">
        <f t="shared" si="17"/>
        <v>4.3269813458769883</v>
      </c>
      <c r="O55" t="s">
        <v>42</v>
      </c>
    </row>
    <row r="56" spans="1:15" x14ac:dyDescent="0.35">
      <c r="A56" s="12">
        <v>46</v>
      </c>
      <c r="B56" s="11" t="s">
        <v>49</v>
      </c>
      <c r="C56" s="10">
        <v>87.9</v>
      </c>
      <c r="D56" s="9" t="s">
        <v>38</v>
      </c>
      <c r="E56" s="8" t="str">
        <f t="shared" si="9"/>
        <v>Significantly Different</v>
      </c>
      <c r="G56">
        <f t="shared" si="10"/>
        <v>87.9</v>
      </c>
      <c r="H56">
        <f t="shared" si="11"/>
        <v>6</v>
      </c>
      <c r="I56" t="str">
        <f t="shared" si="12"/>
        <v>+/-</v>
      </c>
      <c r="J56" t="str">
        <f t="shared" si="13"/>
        <v>0.2</v>
      </c>
      <c r="K56" s="1">
        <f t="shared" si="14"/>
        <v>0.12158054711246201</v>
      </c>
      <c r="L56" s="1">
        <f t="shared" si="15"/>
        <v>1.6999999999999886</v>
      </c>
      <c r="M56" s="1">
        <f t="shared" si="16"/>
        <v>0.1359311840425404</v>
      </c>
      <c r="N56" s="1">
        <f t="shared" si="17"/>
        <v>12.506328198156242</v>
      </c>
      <c r="O56" t="s">
        <v>40</v>
      </c>
    </row>
    <row r="57" spans="1:15" x14ac:dyDescent="0.35">
      <c r="A57" s="12">
        <v>47</v>
      </c>
      <c r="B57" s="11" t="s">
        <v>51</v>
      </c>
      <c r="C57" s="10">
        <v>87.6</v>
      </c>
      <c r="D57" s="9" t="s">
        <v>43</v>
      </c>
      <c r="E57" s="8" t="str">
        <f t="shared" si="9"/>
        <v>Significantly Different</v>
      </c>
      <c r="G57">
        <f t="shared" si="10"/>
        <v>87.6</v>
      </c>
      <c r="H57">
        <f t="shared" si="11"/>
        <v>6</v>
      </c>
      <c r="I57" t="str">
        <f t="shared" si="12"/>
        <v>+/-</v>
      </c>
      <c r="J57" t="str">
        <f t="shared" si="13"/>
        <v>0.4</v>
      </c>
      <c r="K57" s="1">
        <f t="shared" si="14"/>
        <v>0.24316109422492402</v>
      </c>
      <c r="L57" s="1">
        <f t="shared" si="15"/>
        <v>2</v>
      </c>
      <c r="M57" s="1">
        <f t="shared" si="16"/>
        <v>0.25064471888253259</v>
      </c>
      <c r="N57" s="1">
        <f t="shared" si="17"/>
        <v>7.9794220636953535</v>
      </c>
      <c r="O57" t="s">
        <v>37</v>
      </c>
    </row>
    <row r="58" spans="1:15" x14ac:dyDescent="0.35">
      <c r="A58" s="12">
        <v>48</v>
      </c>
      <c r="B58" s="11" t="s">
        <v>44</v>
      </c>
      <c r="C58" s="10">
        <v>87.4</v>
      </c>
      <c r="D58" s="9" t="s">
        <v>30</v>
      </c>
      <c r="E58" s="8" t="str">
        <f t="shared" si="9"/>
        <v>Significantly Different</v>
      </c>
      <c r="G58">
        <f t="shared" si="10"/>
        <v>87.4</v>
      </c>
      <c r="H58">
        <f t="shared" si="11"/>
        <v>6</v>
      </c>
      <c r="I58" t="str">
        <f t="shared" si="12"/>
        <v>+/-</v>
      </c>
      <c r="J58" t="str">
        <f t="shared" si="13"/>
        <v>0.5</v>
      </c>
      <c r="K58" s="1">
        <f t="shared" si="14"/>
        <v>0.303951367781155</v>
      </c>
      <c r="L58" s="1">
        <f t="shared" si="15"/>
        <v>2.1999999999999886</v>
      </c>
      <c r="M58" s="1">
        <f t="shared" si="16"/>
        <v>0.30997079109986531</v>
      </c>
      <c r="N58" s="1">
        <f t="shared" si="17"/>
        <v>7.0974429306508444</v>
      </c>
      <c r="O58" t="s">
        <v>35</v>
      </c>
    </row>
    <row r="59" spans="1:15" x14ac:dyDescent="0.35">
      <c r="A59" s="12">
        <v>49</v>
      </c>
      <c r="B59" s="11" t="s">
        <v>55</v>
      </c>
      <c r="C59" s="10">
        <v>87.3</v>
      </c>
      <c r="D59" s="9" t="s">
        <v>43</v>
      </c>
      <c r="E59" s="8" t="str">
        <f t="shared" si="9"/>
        <v>Significantly Different</v>
      </c>
      <c r="G59">
        <f t="shared" si="10"/>
        <v>87.3</v>
      </c>
      <c r="H59">
        <f t="shared" si="11"/>
        <v>6</v>
      </c>
      <c r="I59" t="str">
        <f t="shared" si="12"/>
        <v>+/-</v>
      </c>
      <c r="J59" t="str">
        <f t="shared" si="13"/>
        <v>0.4</v>
      </c>
      <c r="K59" s="1">
        <f t="shared" si="14"/>
        <v>0.24316109422492402</v>
      </c>
      <c r="L59" s="1">
        <f t="shared" si="15"/>
        <v>2.2999999999999972</v>
      </c>
      <c r="M59" s="1">
        <f t="shared" si="16"/>
        <v>0.25064471888253259</v>
      </c>
      <c r="N59" s="1">
        <f t="shared" si="17"/>
        <v>9.1763353732496462</v>
      </c>
      <c r="O59" t="s">
        <v>32</v>
      </c>
    </row>
    <row r="60" spans="1:15" x14ac:dyDescent="0.35">
      <c r="A60" s="12">
        <v>50</v>
      </c>
      <c r="B60" s="11" t="s">
        <v>39</v>
      </c>
      <c r="C60" s="10">
        <v>86.1</v>
      </c>
      <c r="D60" s="9" t="s">
        <v>38</v>
      </c>
      <c r="E60" s="8" t="str">
        <f t="shared" si="9"/>
        <v>Significantly Different</v>
      </c>
      <c r="G60">
        <f t="shared" si="10"/>
        <v>86.1</v>
      </c>
      <c r="H60">
        <f t="shared" si="11"/>
        <v>6</v>
      </c>
      <c r="I60" t="str">
        <f t="shared" si="12"/>
        <v>+/-</v>
      </c>
      <c r="J60" t="str">
        <f t="shared" si="13"/>
        <v>0.2</v>
      </c>
      <c r="K60" s="1">
        <f t="shared" si="14"/>
        <v>0.12158054711246201</v>
      </c>
      <c r="L60" s="1">
        <f t="shared" si="15"/>
        <v>3.5</v>
      </c>
      <c r="M60" s="1">
        <f t="shared" si="16"/>
        <v>0.1359311840425404</v>
      </c>
      <c r="N60" s="1">
        <f t="shared" si="17"/>
        <v>25.748322760910082</v>
      </c>
      <c r="O60" t="s">
        <v>29</v>
      </c>
    </row>
    <row r="61" spans="1:15" x14ac:dyDescent="0.35">
      <c r="A61" s="12">
        <v>51</v>
      </c>
      <c r="B61" s="11" t="s">
        <v>34</v>
      </c>
      <c r="C61" s="10">
        <v>84.7</v>
      </c>
      <c r="D61" s="9" t="s">
        <v>33</v>
      </c>
      <c r="E61" s="8" t="str">
        <f t="shared" si="9"/>
        <v>Significantly Different</v>
      </c>
      <c r="G61">
        <f t="shared" si="10"/>
        <v>84.7</v>
      </c>
      <c r="H61">
        <f t="shared" si="11"/>
        <v>6</v>
      </c>
      <c r="I61" t="str">
        <f t="shared" si="12"/>
        <v>+/-</v>
      </c>
      <c r="J61" t="str">
        <f t="shared" si="13"/>
        <v>0.1</v>
      </c>
      <c r="K61" s="1">
        <f t="shared" si="14"/>
        <v>6.0790273556231005E-2</v>
      </c>
      <c r="L61" s="1">
        <f t="shared" si="15"/>
        <v>4.8999999999999915</v>
      </c>
      <c r="M61" s="1">
        <f t="shared" si="16"/>
        <v>8.5970429323592404E-2</v>
      </c>
      <c r="N61" s="1">
        <f t="shared" si="17"/>
        <v>56.996342097541564</v>
      </c>
      <c r="O61" t="s">
        <v>26</v>
      </c>
    </row>
    <row r="62" spans="1:15" ht="15" thickBot="1" x14ac:dyDescent="0.4">
      <c r="A62" s="7"/>
      <c r="B62" s="6" t="s">
        <v>24</v>
      </c>
      <c r="C62" s="5">
        <v>81.7</v>
      </c>
      <c r="D62" s="4" t="s">
        <v>43</v>
      </c>
      <c r="E62" s="3" t="str">
        <f t="shared" si="9"/>
        <v>Significantly Different</v>
      </c>
      <c r="G62">
        <f t="shared" si="10"/>
        <v>81.7</v>
      </c>
      <c r="H62">
        <f t="shared" si="11"/>
        <v>6</v>
      </c>
      <c r="I62" t="str">
        <f t="shared" si="12"/>
        <v>+/-</v>
      </c>
      <c r="J62" t="str">
        <f t="shared" si="13"/>
        <v>0.4</v>
      </c>
      <c r="K62" s="1">
        <f t="shared" si="14"/>
        <v>0.24316109422492402</v>
      </c>
      <c r="L62" s="1">
        <f t="shared" si="15"/>
        <v>7.8999999999999915</v>
      </c>
      <c r="M62" s="1">
        <f t="shared" si="16"/>
        <v>0.25064471888253259</v>
      </c>
      <c r="N62" s="1">
        <f t="shared" si="17"/>
        <v>31.518717151596615</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239" priority="1" operator="equal">
      <formula>"OTHER ERROR"</formula>
    </cfRule>
    <cfRule type="cellIs" dxfId="238" priority="2" operator="equal">
      <formula>"Statistical Test not applicable"</formula>
    </cfRule>
    <cfRule type="cellIs" dxfId="237" priority="3" operator="equal">
      <formula>"Geography Selected"</formula>
    </cfRule>
  </conditionalFormatting>
  <conditionalFormatting sqref="E10:J62">
    <cfRule type="cellIs" dxfId="236" priority="4" operator="equal">
      <formula>"Not Significantly Different"</formula>
    </cfRule>
  </conditionalFormatting>
  <conditionalFormatting sqref="F10:J62">
    <cfRule type="cellIs" dxfId="23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007935CB-5C2B-4CB2-B382-4387AB80F9C6}">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B6E57B1B-CF42-4984-A2EA-AFE662FFFEDA}"/>
    <hyperlink ref="A68" r:id="rId2" xr:uid="{4674E852-012D-4B1E-9122-A7AC2343C944}"/>
    <hyperlink ref="A66" r:id="rId3" xr:uid="{FD514578-B387-4E9C-8B3B-2E18FC48B4B8}"/>
    <hyperlink ref="A67" r:id="rId4" xr:uid="{5BF8A433-2FA3-43C7-8031-0397CD26ECE3}"/>
  </hyperlinks>
  <pageMargins left="0.7" right="0.7" top="0.75" bottom="0.75" header="0.3" footer="0.3"/>
  <pageSetup orientation="portrait" r:id="rId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BD7EF-1ECB-4F81-A04C-06832F759155}">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329</v>
      </c>
    </row>
    <row r="2" spans="1:16" x14ac:dyDescent="0.35">
      <c r="A2" s="26" t="s">
        <v>106</v>
      </c>
      <c r="B2" t="s">
        <v>328</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35.700000000000003</v>
      </c>
      <c r="C6" t="s">
        <v>100</v>
      </c>
      <c r="H6" s="14" t="s">
        <v>99</v>
      </c>
      <c r="I6">
        <f>VLOOKUP($B$4,$B$9:$K$62,6,FALSE)</f>
        <v>35.700000000000003</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35.700000000000003</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35.700000000000003</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31</v>
      </c>
      <c r="C11" s="10">
        <v>65.400000000000006</v>
      </c>
      <c r="D11" s="13" t="s">
        <v>133</v>
      </c>
      <c r="E11" s="8" t="str">
        <f t="shared" si="0"/>
        <v>Significantly Different</v>
      </c>
      <c r="G11">
        <f t="shared" si="1"/>
        <v>65.400000000000006</v>
      </c>
      <c r="H11">
        <f t="shared" si="2"/>
        <v>6</v>
      </c>
      <c r="I11" t="str">
        <f t="shared" si="3"/>
        <v>+/-</v>
      </c>
      <c r="J11" t="str">
        <f t="shared" si="4"/>
        <v>1.4</v>
      </c>
      <c r="K11" s="1">
        <f t="shared" si="5"/>
        <v>0.85106382978723394</v>
      </c>
      <c r="L11" s="1">
        <f t="shared" si="6"/>
        <v>-29.700000000000003</v>
      </c>
      <c r="M11" s="1">
        <f t="shared" si="7"/>
        <v>0.85323214879137987</v>
      </c>
      <c r="N11" s="1">
        <f t="shared" si="8"/>
        <v>-34.808814977343083</v>
      </c>
      <c r="O11" t="s">
        <v>67</v>
      </c>
    </row>
    <row r="12" spans="1:16" x14ac:dyDescent="0.35">
      <c r="A12" s="12">
        <v>2</v>
      </c>
      <c r="B12" s="11" t="s">
        <v>70</v>
      </c>
      <c r="C12" s="10">
        <v>46.6</v>
      </c>
      <c r="D12" s="9" t="s">
        <v>30</v>
      </c>
      <c r="E12" s="8" t="str">
        <f t="shared" si="0"/>
        <v>Significantly Different</v>
      </c>
      <c r="G12">
        <f t="shared" si="1"/>
        <v>46.6</v>
      </c>
      <c r="H12">
        <f t="shared" si="2"/>
        <v>6</v>
      </c>
      <c r="I12" t="str">
        <f t="shared" si="3"/>
        <v>+/-</v>
      </c>
      <c r="J12" t="str">
        <f t="shared" si="4"/>
        <v>0.5</v>
      </c>
      <c r="K12" s="1">
        <f t="shared" si="5"/>
        <v>0.303951367781155</v>
      </c>
      <c r="L12" s="1">
        <f t="shared" si="6"/>
        <v>-10.899999999999999</v>
      </c>
      <c r="M12" s="1">
        <f t="shared" si="7"/>
        <v>0.30997079109986531</v>
      </c>
      <c r="N12" s="1">
        <f t="shared" si="8"/>
        <v>-35.164603610952085</v>
      </c>
      <c r="O12" t="s">
        <v>59</v>
      </c>
    </row>
    <row r="13" spans="1:16" x14ac:dyDescent="0.35">
      <c r="A13" s="12">
        <v>3</v>
      </c>
      <c r="B13" s="11" t="s">
        <v>73</v>
      </c>
      <c r="C13" s="10">
        <v>45.9</v>
      </c>
      <c r="D13" s="9" t="s">
        <v>30</v>
      </c>
      <c r="E13" s="8" t="str">
        <f t="shared" si="0"/>
        <v>Significantly Different</v>
      </c>
      <c r="G13">
        <f t="shared" si="1"/>
        <v>45.9</v>
      </c>
      <c r="H13">
        <f t="shared" si="2"/>
        <v>6</v>
      </c>
      <c r="I13" t="str">
        <f t="shared" si="3"/>
        <v>+/-</v>
      </c>
      <c r="J13" t="str">
        <f t="shared" si="4"/>
        <v>0.5</v>
      </c>
      <c r="K13" s="1">
        <f t="shared" si="5"/>
        <v>0.303951367781155</v>
      </c>
      <c r="L13" s="1">
        <f t="shared" si="6"/>
        <v>-10.199999999999996</v>
      </c>
      <c r="M13" s="1">
        <f t="shared" si="7"/>
        <v>0.30997079109986531</v>
      </c>
      <c r="N13" s="1">
        <f t="shared" si="8"/>
        <v>-32.906326314835887</v>
      </c>
      <c r="O13" t="s">
        <v>57</v>
      </c>
    </row>
    <row r="14" spans="1:16" x14ac:dyDescent="0.35">
      <c r="A14" s="12">
        <v>4</v>
      </c>
      <c r="B14" s="11" t="s">
        <v>40</v>
      </c>
      <c r="C14" s="10">
        <v>44.2</v>
      </c>
      <c r="D14" s="9" t="s">
        <v>134</v>
      </c>
      <c r="E14" s="8" t="str">
        <f t="shared" si="0"/>
        <v>Significantly Different</v>
      </c>
      <c r="G14">
        <f t="shared" si="1"/>
        <v>44.2</v>
      </c>
      <c r="H14">
        <f t="shared" si="2"/>
        <v>6</v>
      </c>
      <c r="I14" t="str">
        <f t="shared" si="3"/>
        <v>+/-</v>
      </c>
      <c r="J14" t="str">
        <f t="shared" si="4"/>
        <v>1.3</v>
      </c>
      <c r="K14" s="1">
        <f t="shared" si="5"/>
        <v>0.79027355623100304</v>
      </c>
      <c r="L14" s="1">
        <f t="shared" si="6"/>
        <v>-8.5</v>
      </c>
      <c r="M14" s="1">
        <f t="shared" si="7"/>
        <v>0.79260819516141623</v>
      </c>
      <c r="N14" s="1">
        <f t="shared" si="8"/>
        <v>-10.724087956558357</v>
      </c>
      <c r="O14" t="s">
        <v>72</v>
      </c>
    </row>
    <row r="15" spans="1:16" x14ac:dyDescent="0.35">
      <c r="A15" s="12">
        <v>5</v>
      </c>
      <c r="B15" s="11" t="s">
        <v>41</v>
      </c>
      <c r="C15" s="10">
        <v>43.8</v>
      </c>
      <c r="D15" s="9" t="s">
        <v>30</v>
      </c>
      <c r="E15" s="8" t="str">
        <f t="shared" si="0"/>
        <v>Significantly Different</v>
      </c>
      <c r="G15">
        <f t="shared" si="1"/>
        <v>43.8</v>
      </c>
      <c r="H15">
        <f t="shared" si="2"/>
        <v>6</v>
      </c>
      <c r="I15" t="str">
        <f t="shared" si="3"/>
        <v>+/-</v>
      </c>
      <c r="J15" t="str">
        <f t="shared" si="4"/>
        <v>0.5</v>
      </c>
      <c r="K15" s="1">
        <f t="shared" si="5"/>
        <v>0.303951367781155</v>
      </c>
      <c r="L15" s="1">
        <f t="shared" si="6"/>
        <v>-8.0999999999999943</v>
      </c>
      <c r="M15" s="1">
        <f t="shared" si="7"/>
        <v>0.30997079109986531</v>
      </c>
      <c r="N15" s="1">
        <f t="shared" si="8"/>
        <v>-26.131494426487315</v>
      </c>
      <c r="O15" t="s">
        <v>34</v>
      </c>
    </row>
    <row r="16" spans="1:16" x14ac:dyDescent="0.35">
      <c r="A16" s="12">
        <v>6</v>
      </c>
      <c r="B16" s="11" t="s">
        <v>47</v>
      </c>
      <c r="C16" s="10">
        <v>43.5</v>
      </c>
      <c r="D16" s="9" t="s">
        <v>43</v>
      </c>
      <c r="E16" s="8" t="str">
        <f t="shared" si="0"/>
        <v>Significantly Different</v>
      </c>
      <c r="G16">
        <f t="shared" si="1"/>
        <v>43.5</v>
      </c>
      <c r="H16">
        <f t="shared" si="2"/>
        <v>6</v>
      </c>
      <c r="I16" t="str">
        <f t="shared" si="3"/>
        <v>+/-</v>
      </c>
      <c r="J16" t="str">
        <f t="shared" si="4"/>
        <v>0.4</v>
      </c>
      <c r="K16" s="1">
        <f t="shared" si="5"/>
        <v>0.24316109422492402</v>
      </c>
      <c r="L16" s="1">
        <f t="shared" si="6"/>
        <v>-7.7999999999999972</v>
      </c>
      <c r="M16" s="1">
        <f t="shared" si="7"/>
        <v>0.25064471888253259</v>
      </c>
      <c r="N16" s="1">
        <f t="shared" si="8"/>
        <v>-31.119746048411869</v>
      </c>
      <c r="O16" t="s">
        <v>73</v>
      </c>
    </row>
    <row r="17" spans="1:15" x14ac:dyDescent="0.35">
      <c r="A17" s="12">
        <v>7</v>
      </c>
      <c r="B17" s="11" t="s">
        <v>37</v>
      </c>
      <c r="C17" s="10">
        <v>42.2</v>
      </c>
      <c r="D17" s="9" t="s">
        <v>43</v>
      </c>
      <c r="E17" s="8" t="str">
        <f t="shared" si="0"/>
        <v>Significantly Different</v>
      </c>
      <c r="G17">
        <f t="shared" si="1"/>
        <v>42.2</v>
      </c>
      <c r="H17">
        <f t="shared" si="2"/>
        <v>6</v>
      </c>
      <c r="I17" t="str">
        <f t="shared" si="3"/>
        <v>+/-</v>
      </c>
      <c r="J17" t="str">
        <f t="shared" si="4"/>
        <v>0.4</v>
      </c>
      <c r="K17" s="1">
        <f t="shared" si="5"/>
        <v>0.24316109422492402</v>
      </c>
      <c r="L17" s="1">
        <f t="shared" si="6"/>
        <v>-6.5</v>
      </c>
      <c r="M17" s="1">
        <f t="shared" si="7"/>
        <v>0.25064471888253259</v>
      </c>
      <c r="N17" s="1">
        <f t="shared" si="8"/>
        <v>-25.933121707009899</v>
      </c>
      <c r="O17" t="s">
        <v>65</v>
      </c>
    </row>
    <row r="18" spans="1:15" x14ac:dyDescent="0.35">
      <c r="A18" s="12">
        <v>8</v>
      </c>
      <c r="B18" s="11" t="s">
        <v>65</v>
      </c>
      <c r="C18" s="10">
        <v>41.9</v>
      </c>
      <c r="D18" s="9" t="s">
        <v>30</v>
      </c>
      <c r="E18" s="8" t="str">
        <f t="shared" si="0"/>
        <v>Significantly Different</v>
      </c>
      <c r="G18">
        <f t="shared" si="1"/>
        <v>41.9</v>
      </c>
      <c r="H18">
        <f t="shared" si="2"/>
        <v>6</v>
      </c>
      <c r="I18" t="str">
        <f t="shared" si="3"/>
        <v>+/-</v>
      </c>
      <c r="J18" t="str">
        <f t="shared" si="4"/>
        <v>0.5</v>
      </c>
      <c r="K18" s="1">
        <f t="shared" si="5"/>
        <v>0.303951367781155</v>
      </c>
      <c r="L18" s="1">
        <f t="shared" si="6"/>
        <v>-6.1999999999999957</v>
      </c>
      <c r="M18" s="1">
        <f t="shared" si="7"/>
        <v>0.30997079109986531</v>
      </c>
      <c r="N18" s="1">
        <f t="shared" si="8"/>
        <v>-20.001884622743379</v>
      </c>
      <c r="O18" t="s">
        <v>61</v>
      </c>
    </row>
    <row r="19" spans="1:15" x14ac:dyDescent="0.35">
      <c r="A19" s="12">
        <v>9</v>
      </c>
      <c r="B19" s="11" t="s">
        <v>66</v>
      </c>
      <c r="C19" s="10">
        <v>41.3</v>
      </c>
      <c r="D19" s="9" t="s">
        <v>121</v>
      </c>
      <c r="E19" s="8" t="str">
        <f t="shared" si="0"/>
        <v>Significantly Different</v>
      </c>
      <c r="G19">
        <f t="shared" si="1"/>
        <v>41.3</v>
      </c>
      <c r="H19">
        <f t="shared" si="2"/>
        <v>6</v>
      </c>
      <c r="I19" t="str">
        <f t="shared" si="3"/>
        <v>+/-</v>
      </c>
      <c r="J19" t="str">
        <f t="shared" si="4"/>
        <v>0.8</v>
      </c>
      <c r="K19" s="1">
        <f t="shared" si="5"/>
        <v>0.48632218844984804</v>
      </c>
      <c r="L19" s="1">
        <f t="shared" si="6"/>
        <v>-5.5999999999999943</v>
      </c>
      <c r="M19" s="1">
        <f t="shared" si="7"/>
        <v>0.49010685399991183</v>
      </c>
      <c r="N19" s="1">
        <f t="shared" si="8"/>
        <v>-11.426079750357871</v>
      </c>
      <c r="O19" t="s">
        <v>31</v>
      </c>
    </row>
    <row r="20" spans="1:15" x14ac:dyDescent="0.35">
      <c r="A20" s="12">
        <v>10</v>
      </c>
      <c r="B20" s="11" t="s">
        <v>49</v>
      </c>
      <c r="C20" s="10">
        <v>40</v>
      </c>
      <c r="D20" s="13" t="s">
        <v>38</v>
      </c>
      <c r="E20" s="8" t="str">
        <f t="shared" si="0"/>
        <v>Significantly Different</v>
      </c>
      <c r="G20">
        <f t="shared" si="1"/>
        <v>40</v>
      </c>
      <c r="H20">
        <f t="shared" si="2"/>
        <v>6</v>
      </c>
      <c r="I20" t="str">
        <f t="shared" si="3"/>
        <v>+/-</v>
      </c>
      <c r="J20" t="str">
        <f t="shared" si="4"/>
        <v>0.2</v>
      </c>
      <c r="K20" s="1">
        <f t="shared" si="5"/>
        <v>0.12158054711246201</v>
      </c>
      <c r="L20" s="1">
        <f t="shared" si="6"/>
        <v>-4.2999999999999972</v>
      </c>
      <c r="M20" s="1">
        <f t="shared" si="7"/>
        <v>0.1359311840425404</v>
      </c>
      <c r="N20" s="1">
        <f t="shared" si="8"/>
        <v>-31.633653677689505</v>
      </c>
      <c r="O20" t="s">
        <v>53</v>
      </c>
    </row>
    <row r="21" spans="1:15" x14ac:dyDescent="0.35">
      <c r="A21" s="12">
        <v>11</v>
      </c>
      <c r="B21" s="11" t="s">
        <v>52</v>
      </c>
      <c r="C21" s="10">
        <v>39.6</v>
      </c>
      <c r="D21" s="9" t="s">
        <v>133</v>
      </c>
      <c r="E21" s="8" t="str">
        <f t="shared" si="0"/>
        <v>Significantly Different</v>
      </c>
      <c r="G21">
        <f t="shared" si="1"/>
        <v>39.6</v>
      </c>
      <c r="H21">
        <f t="shared" si="2"/>
        <v>6</v>
      </c>
      <c r="I21" t="str">
        <f t="shared" si="3"/>
        <v>+/-</v>
      </c>
      <c r="J21" t="str">
        <f t="shared" si="4"/>
        <v>1.4</v>
      </c>
      <c r="K21" s="1">
        <f t="shared" si="5"/>
        <v>0.85106382978723394</v>
      </c>
      <c r="L21" s="1">
        <f t="shared" si="6"/>
        <v>-3.8999999999999986</v>
      </c>
      <c r="M21" s="1">
        <f t="shared" si="7"/>
        <v>0.85323214879137987</v>
      </c>
      <c r="N21" s="1">
        <f t="shared" si="8"/>
        <v>-4.5708544919743419</v>
      </c>
      <c r="O21" t="s">
        <v>45</v>
      </c>
    </row>
    <row r="22" spans="1:15" x14ac:dyDescent="0.35">
      <c r="A22" s="12">
        <v>12</v>
      </c>
      <c r="B22" s="11" t="s">
        <v>35</v>
      </c>
      <c r="C22" s="10">
        <v>39.5</v>
      </c>
      <c r="D22" s="9" t="s">
        <v>43</v>
      </c>
      <c r="E22" s="8" t="str">
        <f t="shared" si="0"/>
        <v>Significantly Different</v>
      </c>
      <c r="G22">
        <f t="shared" si="1"/>
        <v>39.5</v>
      </c>
      <c r="H22">
        <f t="shared" si="2"/>
        <v>6</v>
      </c>
      <c r="I22" t="str">
        <f t="shared" si="3"/>
        <v>+/-</v>
      </c>
      <c r="J22" t="str">
        <f t="shared" si="4"/>
        <v>0.4</v>
      </c>
      <c r="K22" s="1">
        <f t="shared" si="5"/>
        <v>0.24316109422492402</v>
      </c>
      <c r="L22" s="1">
        <f t="shared" si="6"/>
        <v>-3.7999999999999972</v>
      </c>
      <c r="M22" s="1">
        <f t="shared" si="7"/>
        <v>0.25064471888253259</v>
      </c>
      <c r="N22" s="1">
        <f t="shared" si="8"/>
        <v>-15.160901921021161</v>
      </c>
      <c r="O22" t="s">
        <v>28</v>
      </c>
    </row>
    <row r="23" spans="1:15" x14ac:dyDescent="0.35">
      <c r="A23" s="12">
        <v>13</v>
      </c>
      <c r="B23" s="11" t="s">
        <v>74</v>
      </c>
      <c r="C23" s="10">
        <v>39.1</v>
      </c>
      <c r="D23" s="9" t="s">
        <v>43</v>
      </c>
      <c r="E23" s="8" t="str">
        <f t="shared" si="0"/>
        <v>Significantly Different</v>
      </c>
      <c r="G23">
        <f t="shared" si="1"/>
        <v>39.1</v>
      </c>
      <c r="H23">
        <f t="shared" si="2"/>
        <v>6</v>
      </c>
      <c r="I23" t="str">
        <f t="shared" si="3"/>
        <v>+/-</v>
      </c>
      <c r="J23" t="str">
        <f t="shared" si="4"/>
        <v>0.4</v>
      </c>
      <c r="K23" s="1">
        <f t="shared" si="5"/>
        <v>0.24316109422492402</v>
      </c>
      <c r="L23" s="1">
        <f t="shared" si="6"/>
        <v>-3.3999999999999986</v>
      </c>
      <c r="M23" s="1">
        <f t="shared" si="7"/>
        <v>0.25064471888253259</v>
      </c>
      <c r="N23" s="1">
        <f t="shared" si="8"/>
        <v>-13.565017508282097</v>
      </c>
      <c r="O23" t="s">
        <v>81</v>
      </c>
    </row>
    <row r="24" spans="1:15" x14ac:dyDescent="0.35">
      <c r="A24" s="12">
        <v>14</v>
      </c>
      <c r="B24" s="11" t="s">
        <v>42</v>
      </c>
      <c r="C24" s="10">
        <v>37.9</v>
      </c>
      <c r="D24" s="9" t="s">
        <v>109</v>
      </c>
      <c r="E24" s="8" t="str">
        <f t="shared" si="0"/>
        <v>Significantly Different</v>
      </c>
      <c r="G24">
        <f t="shared" si="1"/>
        <v>37.9</v>
      </c>
      <c r="H24">
        <f t="shared" si="2"/>
        <v>6</v>
      </c>
      <c r="I24" t="str">
        <f t="shared" si="3"/>
        <v>+/-</v>
      </c>
      <c r="J24" t="str">
        <f t="shared" si="4"/>
        <v>0.6</v>
      </c>
      <c r="K24" s="1">
        <f t="shared" si="5"/>
        <v>0.36474164133738601</v>
      </c>
      <c r="L24" s="1">
        <f t="shared" si="6"/>
        <v>-2.1999999999999957</v>
      </c>
      <c r="M24" s="1">
        <f t="shared" si="7"/>
        <v>0.36977279819442066</v>
      </c>
      <c r="N24" s="1">
        <f t="shared" si="8"/>
        <v>-5.9495993505808684</v>
      </c>
      <c r="O24" t="s">
        <v>64</v>
      </c>
    </row>
    <row r="25" spans="1:15" x14ac:dyDescent="0.35">
      <c r="A25" s="12">
        <v>15</v>
      </c>
      <c r="B25" s="11" t="s">
        <v>64</v>
      </c>
      <c r="C25" s="10">
        <v>37.700000000000003</v>
      </c>
      <c r="D25" s="9" t="s">
        <v>27</v>
      </c>
      <c r="E25" s="8" t="str">
        <f t="shared" si="0"/>
        <v>Significantly Different</v>
      </c>
      <c r="G25">
        <f t="shared" si="1"/>
        <v>37.700000000000003</v>
      </c>
      <c r="H25">
        <f t="shared" si="2"/>
        <v>6</v>
      </c>
      <c r="I25" t="str">
        <f t="shared" si="3"/>
        <v>+/-</v>
      </c>
      <c r="J25" t="str">
        <f t="shared" si="4"/>
        <v>0.3</v>
      </c>
      <c r="K25" s="1">
        <f t="shared" si="5"/>
        <v>0.18237082066869301</v>
      </c>
      <c r="L25" s="1">
        <f t="shared" si="6"/>
        <v>-2</v>
      </c>
      <c r="M25" s="1">
        <f t="shared" si="7"/>
        <v>0.19223572402239389</v>
      </c>
      <c r="N25" s="1">
        <f t="shared" si="8"/>
        <v>-10.403893501953968</v>
      </c>
      <c r="O25" t="s">
        <v>80</v>
      </c>
    </row>
    <row r="26" spans="1:15" x14ac:dyDescent="0.35">
      <c r="A26" s="12">
        <v>16</v>
      </c>
      <c r="B26" s="11" t="s">
        <v>34</v>
      </c>
      <c r="C26" s="10">
        <v>37</v>
      </c>
      <c r="D26" s="9" t="s">
        <v>38</v>
      </c>
      <c r="E26" s="8" t="str">
        <f t="shared" si="0"/>
        <v>Significantly Different</v>
      </c>
      <c r="G26">
        <f t="shared" si="1"/>
        <v>37</v>
      </c>
      <c r="H26">
        <f t="shared" si="2"/>
        <v>6</v>
      </c>
      <c r="I26" t="str">
        <f t="shared" si="3"/>
        <v>+/-</v>
      </c>
      <c r="J26" t="str">
        <f t="shared" si="4"/>
        <v>0.2</v>
      </c>
      <c r="K26" s="1">
        <f t="shared" si="5"/>
        <v>0.12158054711246201</v>
      </c>
      <c r="L26" s="1">
        <f t="shared" si="6"/>
        <v>-1.2999999999999972</v>
      </c>
      <c r="M26" s="1">
        <f t="shared" si="7"/>
        <v>0.1359311840425404</v>
      </c>
      <c r="N26" s="1">
        <f t="shared" si="8"/>
        <v>-9.5636627397665794</v>
      </c>
      <c r="O26" t="s">
        <v>79</v>
      </c>
    </row>
    <row r="27" spans="1:15" x14ac:dyDescent="0.35">
      <c r="A27" s="12">
        <v>17</v>
      </c>
      <c r="B27" s="11" t="s">
        <v>61</v>
      </c>
      <c r="C27" s="10">
        <v>36.5</v>
      </c>
      <c r="D27" s="9" t="s">
        <v>129</v>
      </c>
      <c r="E27" s="8" t="str">
        <f t="shared" si="0"/>
        <v>Not Significantly Different</v>
      </c>
      <c r="G27">
        <f t="shared" si="1"/>
        <v>36.5</v>
      </c>
      <c r="H27">
        <f t="shared" si="2"/>
        <v>6</v>
      </c>
      <c r="I27" t="str">
        <f t="shared" si="3"/>
        <v>+/-</v>
      </c>
      <c r="J27" t="str">
        <f t="shared" si="4"/>
        <v>1.1</v>
      </c>
      <c r="K27" s="1">
        <f t="shared" si="5"/>
        <v>0.66869300911854113</v>
      </c>
      <c r="L27" s="1">
        <f t="shared" si="6"/>
        <v>-0.79999999999999716</v>
      </c>
      <c r="M27" s="1">
        <f t="shared" si="7"/>
        <v>0.67145051776214359</v>
      </c>
      <c r="N27" s="1">
        <f t="shared" si="8"/>
        <v>-1.1914504179195395</v>
      </c>
      <c r="O27" t="s">
        <v>77</v>
      </c>
    </row>
    <row r="28" spans="1:15" x14ac:dyDescent="0.35">
      <c r="A28" s="12">
        <v>18</v>
      </c>
      <c r="B28" s="11" t="s">
        <v>56</v>
      </c>
      <c r="C28" s="10">
        <v>36.299999999999997</v>
      </c>
      <c r="D28" s="9" t="s">
        <v>30</v>
      </c>
      <c r="E28" s="8" t="str">
        <f t="shared" si="0"/>
        <v>Significantly Different</v>
      </c>
      <c r="G28">
        <f t="shared" si="1"/>
        <v>36.299999999999997</v>
      </c>
      <c r="H28">
        <f t="shared" si="2"/>
        <v>6</v>
      </c>
      <c r="I28" t="str">
        <f t="shared" si="3"/>
        <v>+/-</v>
      </c>
      <c r="J28" t="str">
        <f t="shared" si="4"/>
        <v>0.5</v>
      </c>
      <c r="K28" s="1">
        <f t="shared" si="5"/>
        <v>0.303951367781155</v>
      </c>
      <c r="L28" s="1">
        <f t="shared" si="6"/>
        <v>-0.59999999999999432</v>
      </c>
      <c r="M28" s="1">
        <f t="shared" si="7"/>
        <v>0.30997079109986531</v>
      </c>
      <c r="N28" s="1">
        <f t="shared" si="8"/>
        <v>-1.9356662538138583</v>
      </c>
      <c r="O28" t="s">
        <v>78</v>
      </c>
    </row>
    <row r="29" spans="1:15" x14ac:dyDescent="0.35">
      <c r="A29" s="12">
        <v>19</v>
      </c>
      <c r="B29" s="11" t="s">
        <v>76</v>
      </c>
      <c r="C29" s="10">
        <v>36.1</v>
      </c>
      <c r="D29" s="9" t="s">
        <v>118</v>
      </c>
      <c r="E29" s="8" t="str">
        <f t="shared" si="0"/>
        <v>Not Significantly Different</v>
      </c>
      <c r="G29">
        <f t="shared" si="1"/>
        <v>36.1</v>
      </c>
      <c r="H29">
        <f t="shared" si="2"/>
        <v>6</v>
      </c>
      <c r="I29" t="str">
        <f t="shared" si="3"/>
        <v>+/-</v>
      </c>
      <c r="J29" t="str">
        <f t="shared" si="4"/>
        <v>0.9</v>
      </c>
      <c r="K29" s="1">
        <f t="shared" si="5"/>
        <v>0.54711246200607899</v>
      </c>
      <c r="L29" s="1">
        <f t="shared" si="6"/>
        <v>-0.39999999999999858</v>
      </c>
      <c r="M29" s="1">
        <f t="shared" si="7"/>
        <v>0.55047933970440222</v>
      </c>
      <c r="N29" s="1">
        <f t="shared" si="8"/>
        <v>-0.72663944157248772</v>
      </c>
      <c r="O29" t="s">
        <v>55</v>
      </c>
    </row>
    <row r="30" spans="1:15" x14ac:dyDescent="0.35">
      <c r="A30" s="12">
        <v>20</v>
      </c>
      <c r="B30" s="11" t="s">
        <v>63</v>
      </c>
      <c r="C30" s="10">
        <v>35.9</v>
      </c>
      <c r="D30" s="9" t="s">
        <v>43</v>
      </c>
      <c r="E30" s="8" t="str">
        <f t="shared" si="0"/>
        <v>Not Significantly Different</v>
      </c>
      <c r="G30">
        <f t="shared" si="1"/>
        <v>35.9</v>
      </c>
      <c r="H30">
        <f t="shared" si="2"/>
        <v>6</v>
      </c>
      <c r="I30" t="str">
        <f t="shared" si="3"/>
        <v>+/-</v>
      </c>
      <c r="J30" t="str">
        <f t="shared" si="4"/>
        <v>0.4</v>
      </c>
      <c r="K30" s="1">
        <f t="shared" si="5"/>
        <v>0.24316109422492402</v>
      </c>
      <c r="L30" s="1">
        <f t="shared" si="6"/>
        <v>-0.19999999999999574</v>
      </c>
      <c r="M30" s="1">
        <f t="shared" si="7"/>
        <v>0.25064471888253259</v>
      </c>
      <c r="N30" s="1">
        <f t="shared" si="8"/>
        <v>-0.7979422063695184</v>
      </c>
      <c r="O30" t="s">
        <v>76</v>
      </c>
    </row>
    <row r="31" spans="1:15" x14ac:dyDescent="0.35">
      <c r="A31" s="12">
        <v>21</v>
      </c>
      <c r="B31" s="11" t="s">
        <v>77</v>
      </c>
      <c r="C31" s="10">
        <v>35.6</v>
      </c>
      <c r="D31" s="9" t="s">
        <v>109</v>
      </c>
      <c r="E31" s="8" t="str">
        <f t="shared" si="0"/>
        <v>Not Significantly Different</v>
      </c>
      <c r="G31">
        <f t="shared" si="1"/>
        <v>35.6</v>
      </c>
      <c r="H31">
        <f t="shared" si="2"/>
        <v>6</v>
      </c>
      <c r="I31" t="str">
        <f t="shared" si="3"/>
        <v>+/-</v>
      </c>
      <c r="J31" t="str">
        <f t="shared" si="4"/>
        <v>0.6</v>
      </c>
      <c r="K31" s="1">
        <f t="shared" si="5"/>
        <v>0.36474164133738601</v>
      </c>
      <c r="L31" s="1">
        <f t="shared" si="6"/>
        <v>0.10000000000000142</v>
      </c>
      <c r="M31" s="1">
        <f t="shared" si="7"/>
        <v>0.36977279819442066</v>
      </c>
      <c r="N31" s="1">
        <f t="shared" si="8"/>
        <v>0.2704363341173166</v>
      </c>
      <c r="O31" t="s">
        <v>41</v>
      </c>
    </row>
    <row r="32" spans="1:15" x14ac:dyDescent="0.35">
      <c r="A32" s="12">
        <v>22</v>
      </c>
      <c r="B32" s="11" t="s">
        <v>28</v>
      </c>
      <c r="C32" s="10">
        <v>35.4</v>
      </c>
      <c r="D32" s="9" t="s">
        <v>121</v>
      </c>
      <c r="E32" s="8" t="str">
        <f t="shared" si="0"/>
        <v>Not Significantly Different</v>
      </c>
      <c r="G32">
        <f t="shared" si="1"/>
        <v>35.4</v>
      </c>
      <c r="H32">
        <f t="shared" si="2"/>
        <v>6</v>
      </c>
      <c r="I32" t="str">
        <f t="shared" si="3"/>
        <v>+/-</v>
      </c>
      <c r="J32" t="str">
        <f t="shared" si="4"/>
        <v>0.8</v>
      </c>
      <c r="K32" s="1">
        <f t="shared" si="5"/>
        <v>0.48632218844984804</v>
      </c>
      <c r="L32" s="1">
        <f t="shared" si="6"/>
        <v>0.30000000000000426</v>
      </c>
      <c r="M32" s="1">
        <f t="shared" si="7"/>
        <v>0.49010685399991183</v>
      </c>
      <c r="N32" s="1">
        <f t="shared" si="8"/>
        <v>0.61211141519775247</v>
      </c>
      <c r="O32" t="s">
        <v>70</v>
      </c>
    </row>
    <row r="33" spans="1:15" x14ac:dyDescent="0.35">
      <c r="A33" s="12">
        <v>23</v>
      </c>
      <c r="B33" s="11" t="s">
        <v>54</v>
      </c>
      <c r="C33" s="10">
        <v>35.1</v>
      </c>
      <c r="D33" s="9" t="s">
        <v>27</v>
      </c>
      <c r="E33" s="8" t="str">
        <f t="shared" si="0"/>
        <v>Significantly Different</v>
      </c>
      <c r="G33">
        <f t="shared" si="1"/>
        <v>35.1</v>
      </c>
      <c r="H33">
        <f t="shared" si="2"/>
        <v>6</v>
      </c>
      <c r="I33" t="str">
        <f t="shared" si="3"/>
        <v>+/-</v>
      </c>
      <c r="J33" t="str">
        <f t="shared" si="4"/>
        <v>0.3</v>
      </c>
      <c r="K33" s="1">
        <f t="shared" si="5"/>
        <v>0.18237082066869301</v>
      </c>
      <c r="L33" s="1">
        <f t="shared" si="6"/>
        <v>0.60000000000000142</v>
      </c>
      <c r="M33" s="1">
        <f t="shared" si="7"/>
        <v>0.19223572402239389</v>
      </c>
      <c r="N33" s="1">
        <f t="shared" si="8"/>
        <v>3.1211680505861978</v>
      </c>
      <c r="O33" t="s">
        <v>75</v>
      </c>
    </row>
    <row r="34" spans="1:15" x14ac:dyDescent="0.35">
      <c r="A34" s="12">
        <v>24</v>
      </c>
      <c r="B34" s="11" t="s">
        <v>45</v>
      </c>
      <c r="C34" s="10">
        <v>34.700000000000003</v>
      </c>
      <c r="D34" s="9" t="s">
        <v>43</v>
      </c>
      <c r="E34" s="8" t="str">
        <f t="shared" si="0"/>
        <v>Significantly Different</v>
      </c>
      <c r="G34">
        <f t="shared" si="1"/>
        <v>34.700000000000003</v>
      </c>
      <c r="H34">
        <f t="shared" si="2"/>
        <v>6</v>
      </c>
      <c r="I34" t="str">
        <f t="shared" si="3"/>
        <v>+/-</v>
      </c>
      <c r="J34" t="str">
        <f t="shared" si="4"/>
        <v>0.4</v>
      </c>
      <c r="K34" s="1">
        <f t="shared" si="5"/>
        <v>0.24316109422492402</v>
      </c>
      <c r="L34" s="1">
        <f t="shared" si="6"/>
        <v>1</v>
      </c>
      <c r="M34" s="1">
        <f t="shared" si="7"/>
        <v>0.25064471888253259</v>
      </c>
      <c r="N34" s="1">
        <f t="shared" si="8"/>
        <v>3.9897110318476767</v>
      </c>
      <c r="O34" t="s">
        <v>74</v>
      </c>
    </row>
    <row r="35" spans="1:15" x14ac:dyDescent="0.35">
      <c r="A35" s="12">
        <v>24</v>
      </c>
      <c r="B35" s="11" t="s">
        <v>68</v>
      </c>
      <c r="C35" s="10">
        <v>34.700000000000003</v>
      </c>
      <c r="D35" s="9" t="s">
        <v>25</v>
      </c>
      <c r="E35" s="8" t="str">
        <f t="shared" si="0"/>
        <v>Significantly Different</v>
      </c>
      <c r="G35">
        <f t="shared" si="1"/>
        <v>34.700000000000003</v>
      </c>
      <c r="H35">
        <f t="shared" si="2"/>
        <v>6</v>
      </c>
      <c r="I35" t="str">
        <f t="shared" si="3"/>
        <v>+/-</v>
      </c>
      <c r="J35" t="str">
        <f t="shared" si="4"/>
        <v>0.7</v>
      </c>
      <c r="K35" s="1">
        <f t="shared" si="5"/>
        <v>0.42553191489361697</v>
      </c>
      <c r="L35" s="1">
        <f t="shared" si="6"/>
        <v>1</v>
      </c>
      <c r="M35" s="1">
        <f t="shared" si="7"/>
        <v>0.42985214661796195</v>
      </c>
      <c r="N35" s="1">
        <f t="shared" si="8"/>
        <v>2.3263813101037418</v>
      </c>
      <c r="O35" t="s">
        <v>51</v>
      </c>
    </row>
    <row r="36" spans="1:15" x14ac:dyDescent="0.35">
      <c r="A36" s="12">
        <v>26</v>
      </c>
      <c r="B36" s="11" t="s">
        <v>69</v>
      </c>
      <c r="C36" s="10">
        <v>34.6</v>
      </c>
      <c r="D36" s="9" t="s">
        <v>121</v>
      </c>
      <c r="E36" s="8" t="str">
        <f t="shared" si="0"/>
        <v>Significantly Different</v>
      </c>
      <c r="G36">
        <f t="shared" si="1"/>
        <v>34.6</v>
      </c>
      <c r="H36">
        <f t="shared" si="2"/>
        <v>6</v>
      </c>
      <c r="I36" t="str">
        <f t="shared" si="3"/>
        <v>+/-</v>
      </c>
      <c r="J36" t="str">
        <f t="shared" si="4"/>
        <v>0.8</v>
      </c>
      <c r="K36" s="1">
        <f t="shared" si="5"/>
        <v>0.48632218844984804</v>
      </c>
      <c r="L36" s="1">
        <f t="shared" si="6"/>
        <v>1.1000000000000014</v>
      </c>
      <c r="M36" s="1">
        <f t="shared" si="7"/>
        <v>0.49010685399991183</v>
      </c>
      <c r="N36" s="1">
        <f t="shared" si="8"/>
        <v>2.2444085223917298</v>
      </c>
      <c r="O36" t="s">
        <v>71</v>
      </c>
    </row>
    <row r="37" spans="1:15" x14ac:dyDescent="0.35">
      <c r="A37" s="12">
        <v>27</v>
      </c>
      <c r="B37" s="11" t="s">
        <v>53</v>
      </c>
      <c r="C37" s="10">
        <v>34.299999999999997</v>
      </c>
      <c r="D37" s="9" t="s">
        <v>38</v>
      </c>
      <c r="E37" s="8" t="str">
        <f t="shared" si="0"/>
        <v>Significantly Different</v>
      </c>
      <c r="G37">
        <f t="shared" si="1"/>
        <v>34.299999999999997</v>
      </c>
      <c r="H37">
        <f t="shared" si="2"/>
        <v>6</v>
      </c>
      <c r="I37" t="str">
        <f t="shared" si="3"/>
        <v>+/-</v>
      </c>
      <c r="J37" t="str">
        <f t="shared" si="4"/>
        <v>0.2</v>
      </c>
      <c r="K37" s="1">
        <f t="shared" si="5"/>
        <v>0.12158054711246201</v>
      </c>
      <c r="L37" s="1">
        <f t="shared" si="6"/>
        <v>1.4000000000000057</v>
      </c>
      <c r="M37" s="1">
        <f t="shared" si="7"/>
        <v>0.1359311840425404</v>
      </c>
      <c r="N37" s="1">
        <f t="shared" si="8"/>
        <v>10.299329104364073</v>
      </c>
      <c r="O37" t="s">
        <v>69</v>
      </c>
    </row>
    <row r="38" spans="1:15" x14ac:dyDescent="0.35">
      <c r="A38" s="12">
        <v>28</v>
      </c>
      <c r="B38" s="11" t="s">
        <v>39</v>
      </c>
      <c r="C38" s="10">
        <v>33.9</v>
      </c>
      <c r="D38" s="9" t="s">
        <v>27</v>
      </c>
      <c r="E38" s="8" t="str">
        <f t="shared" si="0"/>
        <v>Significantly Different</v>
      </c>
      <c r="G38">
        <f t="shared" si="1"/>
        <v>33.9</v>
      </c>
      <c r="H38">
        <f t="shared" si="2"/>
        <v>6</v>
      </c>
      <c r="I38" t="str">
        <f t="shared" si="3"/>
        <v>+/-</v>
      </c>
      <c r="J38" t="str">
        <f t="shared" si="4"/>
        <v>0.3</v>
      </c>
      <c r="K38" s="1">
        <f t="shared" si="5"/>
        <v>0.18237082066869301</v>
      </c>
      <c r="L38" s="1">
        <f t="shared" si="6"/>
        <v>1.8000000000000043</v>
      </c>
      <c r="M38" s="1">
        <f t="shared" si="7"/>
        <v>0.19223572402239389</v>
      </c>
      <c r="N38" s="1">
        <f t="shared" si="8"/>
        <v>9.3635041517585922</v>
      </c>
      <c r="O38" t="s">
        <v>68</v>
      </c>
    </row>
    <row r="39" spans="1:15" x14ac:dyDescent="0.35">
      <c r="A39" s="12">
        <v>29</v>
      </c>
      <c r="B39" s="11" t="s">
        <v>29</v>
      </c>
      <c r="C39" s="10">
        <v>33.200000000000003</v>
      </c>
      <c r="D39" s="9" t="s">
        <v>27</v>
      </c>
      <c r="E39" s="8" t="str">
        <f t="shared" si="0"/>
        <v>Significantly Different</v>
      </c>
      <c r="G39">
        <f t="shared" si="1"/>
        <v>33.200000000000003</v>
      </c>
      <c r="H39">
        <f t="shared" si="2"/>
        <v>6</v>
      </c>
      <c r="I39" t="str">
        <f t="shared" si="3"/>
        <v>+/-</v>
      </c>
      <c r="J39" t="str">
        <f t="shared" si="4"/>
        <v>0.3</v>
      </c>
      <c r="K39" s="1">
        <f t="shared" si="5"/>
        <v>0.18237082066869301</v>
      </c>
      <c r="L39" s="1">
        <f t="shared" si="6"/>
        <v>2.5</v>
      </c>
      <c r="M39" s="1">
        <f t="shared" si="7"/>
        <v>0.19223572402239389</v>
      </c>
      <c r="N39" s="1">
        <f t="shared" si="8"/>
        <v>13.00486687744246</v>
      </c>
      <c r="O39" t="s">
        <v>44</v>
      </c>
    </row>
    <row r="40" spans="1:15" x14ac:dyDescent="0.35">
      <c r="A40" s="12">
        <v>30</v>
      </c>
      <c r="B40" s="11" t="s">
        <v>57</v>
      </c>
      <c r="C40" s="10">
        <v>33</v>
      </c>
      <c r="D40" s="9" t="s">
        <v>43</v>
      </c>
      <c r="E40" s="8" t="str">
        <f t="shared" si="0"/>
        <v>Significantly Different</v>
      </c>
      <c r="G40">
        <f t="shared" si="1"/>
        <v>33</v>
      </c>
      <c r="H40">
        <f t="shared" si="2"/>
        <v>6</v>
      </c>
      <c r="I40" t="str">
        <f t="shared" si="3"/>
        <v>+/-</v>
      </c>
      <c r="J40" t="str">
        <f t="shared" si="4"/>
        <v>0.4</v>
      </c>
      <c r="K40" s="1">
        <f t="shared" si="5"/>
        <v>0.24316109422492402</v>
      </c>
      <c r="L40" s="1">
        <f t="shared" si="6"/>
        <v>2.7000000000000028</v>
      </c>
      <c r="M40" s="1">
        <f t="shared" si="7"/>
        <v>0.25064471888253259</v>
      </c>
      <c r="N40" s="1">
        <f t="shared" si="8"/>
        <v>10.772219785988739</v>
      </c>
      <c r="O40" t="s">
        <v>66</v>
      </c>
    </row>
    <row r="41" spans="1:15" x14ac:dyDescent="0.35">
      <c r="A41" s="12">
        <v>31</v>
      </c>
      <c r="B41" s="11" t="s">
        <v>50</v>
      </c>
      <c r="C41" s="10">
        <v>32.6</v>
      </c>
      <c r="D41" s="9" t="s">
        <v>30</v>
      </c>
      <c r="E41" s="8" t="str">
        <f t="shared" si="0"/>
        <v>Significantly Different</v>
      </c>
      <c r="G41">
        <f t="shared" si="1"/>
        <v>32.6</v>
      </c>
      <c r="H41">
        <f t="shared" si="2"/>
        <v>6</v>
      </c>
      <c r="I41" t="str">
        <f t="shared" si="3"/>
        <v>+/-</v>
      </c>
      <c r="J41" t="str">
        <f t="shared" si="4"/>
        <v>0.5</v>
      </c>
      <c r="K41" s="1">
        <f t="shared" si="5"/>
        <v>0.303951367781155</v>
      </c>
      <c r="L41" s="1">
        <f t="shared" si="6"/>
        <v>3.1000000000000014</v>
      </c>
      <c r="M41" s="1">
        <f t="shared" si="7"/>
        <v>0.30997079109986531</v>
      </c>
      <c r="N41" s="1">
        <f t="shared" si="8"/>
        <v>10.0009423113717</v>
      </c>
      <c r="O41" t="s">
        <v>47</v>
      </c>
    </row>
    <row r="42" spans="1:15" x14ac:dyDescent="0.35">
      <c r="A42" s="12">
        <v>32</v>
      </c>
      <c r="B42" s="11" t="s">
        <v>81</v>
      </c>
      <c r="C42" s="10">
        <v>32.299999999999997</v>
      </c>
      <c r="D42" s="9" t="s">
        <v>121</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32.299999999999997</v>
      </c>
      <c r="H42">
        <f t="shared" ref="H42:H62" si="11">LEN(TRIM(D42))</f>
        <v>6</v>
      </c>
      <c r="I42" t="str">
        <f t="shared" ref="I42:I73" si="12">IF(H42&gt;=3,MID(TRIM(D42),1,3),"NO")</f>
        <v>+/-</v>
      </c>
      <c r="J42" t="str">
        <f t="shared" ref="J42:J73" si="13">IF(TRIM(I42)="+/-",MID(TRIM(D42),4,H42-3),D42)</f>
        <v>0.8</v>
      </c>
      <c r="K42" s="1">
        <f t="shared" ref="K42:K73" si="14">IF(TRIM(J42)="*****",0,IF(ISERROR(VALUE(J42)),"NA",VALUE(J42/$I$4)))</f>
        <v>0.48632218844984804</v>
      </c>
      <c r="L42" s="1">
        <f t="shared" ref="L42:L62" si="15">IF(AND(ISNUMBER(G42),ISNUMBER($I$6)),$I$6-G42,"N/A")</f>
        <v>3.4000000000000057</v>
      </c>
      <c r="M42" s="1">
        <f t="shared" ref="M42:M62" si="16">IF(AND(ISNUMBER(K42),ISNUMBER($I$7)),SQRT(K42^2+($I$7)^2),"N/A")</f>
        <v>0.49010685399991183</v>
      </c>
      <c r="N42" s="1">
        <f t="shared" ref="N42:N73" si="17">IF(AND(ISNUMBER(L42),ISNUMBER(M42),M42&lt;&gt;0),L42/M42,"NA")</f>
        <v>6.9372627055744402</v>
      </c>
      <c r="O42" t="s">
        <v>36</v>
      </c>
    </row>
    <row r="43" spans="1:15" x14ac:dyDescent="0.35">
      <c r="A43" s="12">
        <v>32</v>
      </c>
      <c r="B43" s="11" t="s">
        <v>79</v>
      </c>
      <c r="C43" s="10">
        <v>32.299999999999997</v>
      </c>
      <c r="D43" s="9" t="s">
        <v>30</v>
      </c>
      <c r="E43" s="8" t="str">
        <f t="shared" si="9"/>
        <v>Significantly Different</v>
      </c>
      <c r="G43">
        <f t="shared" si="10"/>
        <v>32.299999999999997</v>
      </c>
      <c r="H43">
        <f t="shared" si="11"/>
        <v>6</v>
      </c>
      <c r="I43" t="str">
        <f t="shared" si="12"/>
        <v>+/-</v>
      </c>
      <c r="J43" t="str">
        <f t="shared" si="13"/>
        <v>0.5</v>
      </c>
      <c r="K43" s="1">
        <f t="shared" si="14"/>
        <v>0.303951367781155</v>
      </c>
      <c r="L43" s="1">
        <f t="shared" si="15"/>
        <v>3.4000000000000057</v>
      </c>
      <c r="M43" s="1">
        <f t="shared" si="16"/>
        <v>0.30997079109986531</v>
      </c>
      <c r="N43" s="1">
        <f t="shared" si="17"/>
        <v>10.968775438278652</v>
      </c>
      <c r="O43" t="s">
        <v>49</v>
      </c>
    </row>
    <row r="44" spans="1:15" x14ac:dyDescent="0.35">
      <c r="A44" s="12">
        <v>34</v>
      </c>
      <c r="B44" s="11" t="s">
        <v>71</v>
      </c>
      <c r="C44" s="10">
        <v>32.200000000000003</v>
      </c>
      <c r="D44" s="9" t="s">
        <v>43</v>
      </c>
      <c r="E44" s="8" t="str">
        <f t="shared" si="9"/>
        <v>Significantly Different</v>
      </c>
      <c r="G44">
        <f t="shared" si="10"/>
        <v>32.200000000000003</v>
      </c>
      <c r="H44">
        <f t="shared" si="11"/>
        <v>6</v>
      </c>
      <c r="I44" t="str">
        <f t="shared" si="12"/>
        <v>+/-</v>
      </c>
      <c r="J44" t="str">
        <f t="shared" si="13"/>
        <v>0.4</v>
      </c>
      <c r="K44" s="1">
        <f t="shared" si="14"/>
        <v>0.24316109422492402</v>
      </c>
      <c r="L44" s="1">
        <f t="shared" si="15"/>
        <v>3.5</v>
      </c>
      <c r="M44" s="1">
        <f t="shared" si="16"/>
        <v>0.25064471888253259</v>
      </c>
      <c r="N44" s="1">
        <f t="shared" si="17"/>
        <v>13.963988611466869</v>
      </c>
      <c r="O44" t="s">
        <v>63</v>
      </c>
    </row>
    <row r="45" spans="1:15" x14ac:dyDescent="0.35">
      <c r="A45" s="12">
        <v>35</v>
      </c>
      <c r="B45" s="11" t="s">
        <v>75</v>
      </c>
      <c r="C45" s="10">
        <v>32.1</v>
      </c>
      <c r="D45" s="9" t="s">
        <v>27</v>
      </c>
      <c r="E45" s="8" t="str">
        <f t="shared" si="9"/>
        <v>Significantly Different</v>
      </c>
      <c r="G45">
        <f t="shared" si="10"/>
        <v>32.1</v>
      </c>
      <c r="H45">
        <f t="shared" si="11"/>
        <v>6</v>
      </c>
      <c r="I45" t="str">
        <f t="shared" si="12"/>
        <v>+/-</v>
      </c>
      <c r="J45" t="str">
        <f t="shared" si="13"/>
        <v>0.3</v>
      </c>
      <c r="K45" s="1">
        <f t="shared" si="14"/>
        <v>0.18237082066869301</v>
      </c>
      <c r="L45" s="1">
        <f t="shared" si="15"/>
        <v>3.6000000000000014</v>
      </c>
      <c r="M45" s="1">
        <f t="shared" si="16"/>
        <v>0.19223572402239389</v>
      </c>
      <c r="N45" s="1">
        <f t="shared" si="17"/>
        <v>18.727008303517149</v>
      </c>
      <c r="O45" t="s">
        <v>62</v>
      </c>
    </row>
    <row r="46" spans="1:15" x14ac:dyDescent="0.35">
      <c r="A46" s="12">
        <v>36</v>
      </c>
      <c r="B46" s="11" t="s">
        <v>60</v>
      </c>
      <c r="C46" s="10">
        <v>32</v>
      </c>
      <c r="D46" s="9" t="s">
        <v>27</v>
      </c>
      <c r="E46" s="8" t="str">
        <f t="shared" si="9"/>
        <v>Significantly Different</v>
      </c>
      <c r="G46">
        <f t="shared" si="10"/>
        <v>32</v>
      </c>
      <c r="H46">
        <f t="shared" si="11"/>
        <v>6</v>
      </c>
      <c r="I46" t="str">
        <f t="shared" si="12"/>
        <v>+/-</v>
      </c>
      <c r="J46" t="str">
        <f t="shared" si="13"/>
        <v>0.3</v>
      </c>
      <c r="K46" s="1">
        <f t="shared" si="14"/>
        <v>0.18237082066869301</v>
      </c>
      <c r="L46" s="1">
        <f t="shared" si="15"/>
        <v>3.7000000000000028</v>
      </c>
      <c r="M46" s="1">
        <f t="shared" si="16"/>
        <v>0.19223572402239389</v>
      </c>
      <c r="N46" s="1">
        <f t="shared" si="17"/>
        <v>19.247202978614855</v>
      </c>
      <c r="O46" t="s">
        <v>60</v>
      </c>
    </row>
    <row r="47" spans="1:15" x14ac:dyDescent="0.35">
      <c r="A47" s="12">
        <v>37</v>
      </c>
      <c r="B47" s="11" t="s">
        <v>62</v>
      </c>
      <c r="C47" s="10">
        <v>31.8</v>
      </c>
      <c r="D47" s="9" t="s">
        <v>129</v>
      </c>
      <c r="E47" s="8" t="str">
        <f t="shared" si="9"/>
        <v>Significantly Different</v>
      </c>
      <c r="G47">
        <f t="shared" si="10"/>
        <v>31.8</v>
      </c>
      <c r="H47">
        <f t="shared" si="11"/>
        <v>6</v>
      </c>
      <c r="I47" t="str">
        <f t="shared" si="12"/>
        <v>+/-</v>
      </c>
      <c r="J47" t="str">
        <f t="shared" si="13"/>
        <v>1.1</v>
      </c>
      <c r="K47" s="1">
        <f t="shared" si="14"/>
        <v>0.66869300911854113</v>
      </c>
      <c r="L47" s="1">
        <f t="shared" si="15"/>
        <v>3.9000000000000021</v>
      </c>
      <c r="M47" s="1">
        <f t="shared" si="16"/>
        <v>0.67145051776214359</v>
      </c>
      <c r="N47" s="1">
        <f t="shared" si="17"/>
        <v>5.8083207873577791</v>
      </c>
      <c r="O47" t="s">
        <v>58</v>
      </c>
    </row>
    <row r="48" spans="1:15" x14ac:dyDescent="0.35">
      <c r="A48" s="12">
        <v>38</v>
      </c>
      <c r="B48" s="11" t="s">
        <v>48</v>
      </c>
      <c r="C48" s="10">
        <v>31.6</v>
      </c>
      <c r="D48" s="9" t="s">
        <v>122</v>
      </c>
      <c r="E48" s="8" t="str">
        <f t="shared" si="9"/>
        <v>Significantly Different</v>
      </c>
      <c r="G48">
        <f t="shared" si="10"/>
        <v>31.6</v>
      </c>
      <c r="H48">
        <f t="shared" si="11"/>
        <v>6</v>
      </c>
      <c r="I48" t="str">
        <f t="shared" si="12"/>
        <v>+/-</v>
      </c>
      <c r="J48" t="str">
        <f t="shared" si="13"/>
        <v>1.0</v>
      </c>
      <c r="K48" s="1">
        <f t="shared" si="14"/>
        <v>0.60790273556231</v>
      </c>
      <c r="L48" s="1">
        <f t="shared" si="15"/>
        <v>4.1000000000000014</v>
      </c>
      <c r="M48" s="1">
        <f t="shared" si="16"/>
        <v>0.61093468821403585</v>
      </c>
      <c r="N48" s="1">
        <f t="shared" si="17"/>
        <v>6.711028329371274</v>
      </c>
      <c r="O48" t="s">
        <v>56</v>
      </c>
    </row>
    <row r="49" spans="1:15" x14ac:dyDescent="0.35">
      <c r="A49" s="12">
        <v>39</v>
      </c>
      <c r="B49" s="11" t="s">
        <v>46</v>
      </c>
      <c r="C49" s="10">
        <v>31.1</v>
      </c>
      <c r="D49" s="9" t="s">
        <v>43</v>
      </c>
      <c r="E49" s="8" t="str">
        <f t="shared" si="9"/>
        <v>Significantly Different</v>
      </c>
      <c r="G49">
        <f t="shared" si="10"/>
        <v>31.1</v>
      </c>
      <c r="H49">
        <f t="shared" si="11"/>
        <v>6</v>
      </c>
      <c r="I49" t="str">
        <f t="shared" si="12"/>
        <v>+/-</v>
      </c>
      <c r="J49" t="str">
        <f t="shared" si="13"/>
        <v>0.4</v>
      </c>
      <c r="K49" s="1">
        <f t="shared" si="14"/>
        <v>0.24316109422492402</v>
      </c>
      <c r="L49" s="1">
        <f t="shared" si="15"/>
        <v>4.6000000000000014</v>
      </c>
      <c r="M49" s="1">
        <f t="shared" si="16"/>
        <v>0.25064471888253259</v>
      </c>
      <c r="N49" s="1">
        <f t="shared" si="17"/>
        <v>18.352670746499321</v>
      </c>
      <c r="O49" t="s">
        <v>54</v>
      </c>
    </row>
    <row r="50" spans="1:15" x14ac:dyDescent="0.35">
      <c r="A50" s="12">
        <v>40</v>
      </c>
      <c r="B50" s="11" t="s">
        <v>59</v>
      </c>
      <c r="C50" s="10">
        <v>30.6</v>
      </c>
      <c r="D50" s="9" t="s">
        <v>134</v>
      </c>
      <c r="E50" s="8" t="str">
        <f t="shared" si="9"/>
        <v>Significantly Different</v>
      </c>
      <c r="G50">
        <f t="shared" si="10"/>
        <v>30.6</v>
      </c>
      <c r="H50">
        <f t="shared" si="11"/>
        <v>6</v>
      </c>
      <c r="I50" t="str">
        <f t="shared" si="12"/>
        <v>+/-</v>
      </c>
      <c r="J50" t="str">
        <f t="shared" si="13"/>
        <v>1.3</v>
      </c>
      <c r="K50" s="1">
        <f t="shared" si="14"/>
        <v>0.79027355623100304</v>
      </c>
      <c r="L50" s="1">
        <f t="shared" si="15"/>
        <v>5.1000000000000014</v>
      </c>
      <c r="M50" s="1">
        <f t="shared" si="16"/>
        <v>0.79260819516141623</v>
      </c>
      <c r="N50" s="1">
        <f t="shared" si="17"/>
        <v>6.4344527739350159</v>
      </c>
      <c r="O50" t="s">
        <v>52</v>
      </c>
    </row>
    <row r="51" spans="1:15" x14ac:dyDescent="0.35">
      <c r="A51" s="12">
        <v>41</v>
      </c>
      <c r="B51" s="11" t="s">
        <v>36</v>
      </c>
      <c r="C51" s="10">
        <v>30.5</v>
      </c>
      <c r="D51" s="9" t="s">
        <v>25</v>
      </c>
      <c r="E51" s="8" t="str">
        <f t="shared" si="9"/>
        <v>Significantly Different</v>
      </c>
      <c r="G51">
        <f t="shared" si="10"/>
        <v>30.5</v>
      </c>
      <c r="H51">
        <f t="shared" si="11"/>
        <v>6</v>
      </c>
      <c r="I51" t="str">
        <f t="shared" si="12"/>
        <v>+/-</v>
      </c>
      <c r="J51" t="str">
        <f t="shared" si="13"/>
        <v>0.7</v>
      </c>
      <c r="K51" s="1">
        <f t="shared" si="14"/>
        <v>0.42553191489361697</v>
      </c>
      <c r="L51" s="1">
        <f t="shared" si="15"/>
        <v>5.2000000000000028</v>
      </c>
      <c r="M51" s="1">
        <f t="shared" si="16"/>
        <v>0.42985214661796195</v>
      </c>
      <c r="N51" s="1">
        <f t="shared" si="17"/>
        <v>12.097182812539463</v>
      </c>
      <c r="O51" t="s">
        <v>50</v>
      </c>
    </row>
    <row r="52" spans="1:15" x14ac:dyDescent="0.35">
      <c r="A52" s="12">
        <v>42</v>
      </c>
      <c r="B52" s="11" t="s">
        <v>80</v>
      </c>
      <c r="C52" s="10">
        <v>29.6</v>
      </c>
      <c r="D52" s="9" t="s">
        <v>43</v>
      </c>
      <c r="E52" s="8" t="str">
        <f t="shared" si="9"/>
        <v>Significantly Different</v>
      </c>
      <c r="G52">
        <f t="shared" si="10"/>
        <v>29.6</v>
      </c>
      <c r="H52">
        <f t="shared" si="11"/>
        <v>6</v>
      </c>
      <c r="I52" t="str">
        <f t="shared" si="12"/>
        <v>+/-</v>
      </c>
      <c r="J52" t="str">
        <f t="shared" si="13"/>
        <v>0.4</v>
      </c>
      <c r="K52" s="1">
        <f t="shared" si="14"/>
        <v>0.24316109422492402</v>
      </c>
      <c r="L52" s="1">
        <f t="shared" si="15"/>
        <v>6.1000000000000014</v>
      </c>
      <c r="M52" s="1">
        <f t="shared" si="16"/>
        <v>0.25064471888253259</v>
      </c>
      <c r="N52" s="1">
        <f t="shared" si="17"/>
        <v>24.337237294270835</v>
      </c>
      <c r="O52" t="s">
        <v>48</v>
      </c>
    </row>
    <row r="53" spans="1:15" x14ac:dyDescent="0.35">
      <c r="A53" s="12">
        <v>42</v>
      </c>
      <c r="B53" s="11" t="s">
        <v>26</v>
      </c>
      <c r="C53" s="10">
        <v>29.6</v>
      </c>
      <c r="D53" s="9" t="s">
        <v>134</v>
      </c>
      <c r="E53" s="8" t="str">
        <f t="shared" si="9"/>
        <v>Significantly Different</v>
      </c>
      <c r="G53">
        <f t="shared" si="10"/>
        <v>29.6</v>
      </c>
      <c r="H53">
        <f t="shared" si="11"/>
        <v>6</v>
      </c>
      <c r="I53" t="str">
        <f t="shared" si="12"/>
        <v>+/-</v>
      </c>
      <c r="J53" t="str">
        <f t="shared" si="13"/>
        <v>1.3</v>
      </c>
      <c r="K53" s="1">
        <f t="shared" si="14"/>
        <v>0.79027355623100304</v>
      </c>
      <c r="L53" s="1">
        <f t="shared" si="15"/>
        <v>6.1000000000000014</v>
      </c>
      <c r="M53" s="1">
        <f t="shared" si="16"/>
        <v>0.79260819516141623</v>
      </c>
      <c r="N53" s="1">
        <f t="shared" si="17"/>
        <v>7.6961101805889411</v>
      </c>
      <c r="O53" t="s">
        <v>46</v>
      </c>
    </row>
    <row r="54" spans="1:15" x14ac:dyDescent="0.35">
      <c r="A54" s="12">
        <v>44</v>
      </c>
      <c r="B54" s="11" t="s">
        <v>67</v>
      </c>
      <c r="C54" s="10">
        <v>28.8</v>
      </c>
      <c r="D54" s="9" t="s">
        <v>43</v>
      </c>
      <c r="E54" s="8" t="str">
        <f t="shared" si="9"/>
        <v>Significantly Different</v>
      </c>
      <c r="G54">
        <f t="shared" si="10"/>
        <v>28.8</v>
      </c>
      <c r="H54">
        <f t="shared" si="11"/>
        <v>6</v>
      </c>
      <c r="I54" t="str">
        <f t="shared" si="12"/>
        <v>+/-</v>
      </c>
      <c r="J54" t="str">
        <f t="shared" si="13"/>
        <v>0.4</v>
      </c>
      <c r="K54" s="1">
        <f t="shared" si="14"/>
        <v>0.24316109422492402</v>
      </c>
      <c r="L54" s="1">
        <f t="shared" si="15"/>
        <v>6.9000000000000021</v>
      </c>
      <c r="M54" s="1">
        <f t="shared" si="16"/>
        <v>0.25064471888253259</v>
      </c>
      <c r="N54" s="1">
        <f t="shared" si="17"/>
        <v>27.529006119748978</v>
      </c>
      <c r="O54" t="s">
        <v>39</v>
      </c>
    </row>
    <row r="55" spans="1:15" x14ac:dyDescent="0.35">
      <c r="A55" s="12">
        <v>45</v>
      </c>
      <c r="B55" s="11" t="s">
        <v>58</v>
      </c>
      <c r="C55" s="10">
        <v>28.5</v>
      </c>
      <c r="D55" s="9" t="s">
        <v>30</v>
      </c>
      <c r="E55" s="8" t="str">
        <f t="shared" si="9"/>
        <v>Significantly Different</v>
      </c>
      <c r="G55">
        <f t="shared" si="10"/>
        <v>28.5</v>
      </c>
      <c r="H55">
        <f t="shared" si="11"/>
        <v>6</v>
      </c>
      <c r="I55" t="str">
        <f t="shared" si="12"/>
        <v>+/-</v>
      </c>
      <c r="J55" t="str">
        <f t="shared" si="13"/>
        <v>0.5</v>
      </c>
      <c r="K55" s="1">
        <f t="shared" si="14"/>
        <v>0.303951367781155</v>
      </c>
      <c r="L55" s="1">
        <f t="shared" si="15"/>
        <v>7.2000000000000028</v>
      </c>
      <c r="M55" s="1">
        <f t="shared" si="16"/>
        <v>0.30997079109986531</v>
      </c>
      <c r="N55" s="1">
        <f t="shared" si="17"/>
        <v>23.22799504576653</v>
      </c>
      <c r="O55" t="s">
        <v>42</v>
      </c>
    </row>
    <row r="56" spans="1:15" x14ac:dyDescent="0.35">
      <c r="A56" s="12">
        <v>46</v>
      </c>
      <c r="B56" s="11" t="s">
        <v>78</v>
      </c>
      <c r="C56" s="10">
        <v>27.9</v>
      </c>
      <c r="D56" s="9" t="s">
        <v>30</v>
      </c>
      <c r="E56" s="8" t="str">
        <f t="shared" si="9"/>
        <v>Significantly Different</v>
      </c>
      <c r="G56">
        <f t="shared" si="10"/>
        <v>27.9</v>
      </c>
      <c r="H56">
        <f t="shared" si="11"/>
        <v>6</v>
      </c>
      <c r="I56" t="str">
        <f t="shared" si="12"/>
        <v>+/-</v>
      </c>
      <c r="J56" t="str">
        <f t="shared" si="13"/>
        <v>0.5</v>
      </c>
      <c r="K56" s="1">
        <f t="shared" si="14"/>
        <v>0.303951367781155</v>
      </c>
      <c r="L56" s="1">
        <f t="shared" si="15"/>
        <v>7.8000000000000043</v>
      </c>
      <c r="M56" s="1">
        <f t="shared" si="16"/>
        <v>0.30997079109986531</v>
      </c>
      <c r="N56" s="1">
        <f t="shared" si="17"/>
        <v>25.163661299580408</v>
      </c>
      <c r="O56" t="s">
        <v>40</v>
      </c>
    </row>
    <row r="57" spans="1:15" x14ac:dyDescent="0.35">
      <c r="A57" s="12">
        <v>47</v>
      </c>
      <c r="B57" s="11" t="s">
        <v>55</v>
      </c>
      <c r="C57" s="10">
        <v>27.1</v>
      </c>
      <c r="D57" s="9" t="s">
        <v>109</v>
      </c>
      <c r="E57" s="8" t="str">
        <f t="shared" si="9"/>
        <v>Significantly Different</v>
      </c>
      <c r="G57">
        <f t="shared" si="10"/>
        <v>27.1</v>
      </c>
      <c r="H57">
        <f t="shared" si="11"/>
        <v>6</v>
      </c>
      <c r="I57" t="str">
        <f t="shared" si="12"/>
        <v>+/-</v>
      </c>
      <c r="J57" t="str">
        <f t="shared" si="13"/>
        <v>0.6</v>
      </c>
      <c r="K57" s="1">
        <f t="shared" si="14"/>
        <v>0.36474164133738601</v>
      </c>
      <c r="L57" s="1">
        <f t="shared" si="15"/>
        <v>8.6000000000000014</v>
      </c>
      <c r="M57" s="1">
        <f t="shared" si="16"/>
        <v>0.36977279819442066</v>
      </c>
      <c r="N57" s="1">
        <f t="shared" si="17"/>
        <v>23.2575247340889</v>
      </c>
      <c r="O57" t="s">
        <v>37</v>
      </c>
    </row>
    <row r="58" spans="1:15" x14ac:dyDescent="0.35">
      <c r="A58" s="12">
        <v>48</v>
      </c>
      <c r="B58" s="11" t="s">
        <v>44</v>
      </c>
      <c r="C58" s="10">
        <v>27</v>
      </c>
      <c r="D58" s="9" t="s">
        <v>25</v>
      </c>
      <c r="E58" s="8" t="str">
        <f t="shared" si="9"/>
        <v>Significantly Different</v>
      </c>
      <c r="G58">
        <f t="shared" si="10"/>
        <v>27</v>
      </c>
      <c r="H58">
        <f t="shared" si="11"/>
        <v>6</v>
      </c>
      <c r="I58" t="str">
        <f t="shared" si="12"/>
        <v>+/-</v>
      </c>
      <c r="J58" t="str">
        <f t="shared" si="13"/>
        <v>0.7</v>
      </c>
      <c r="K58" s="1">
        <f t="shared" si="14"/>
        <v>0.42553191489361697</v>
      </c>
      <c r="L58" s="1">
        <f t="shared" si="15"/>
        <v>8.7000000000000028</v>
      </c>
      <c r="M58" s="1">
        <f t="shared" si="16"/>
        <v>0.42985214661796195</v>
      </c>
      <c r="N58" s="1">
        <f t="shared" si="17"/>
        <v>20.23951739790256</v>
      </c>
      <c r="O58" t="s">
        <v>35</v>
      </c>
    </row>
    <row r="59" spans="1:15" x14ac:dyDescent="0.35">
      <c r="A59" s="12">
        <v>49</v>
      </c>
      <c r="B59" s="11" t="s">
        <v>72</v>
      </c>
      <c r="C59" s="10">
        <v>25.4</v>
      </c>
      <c r="D59" s="9" t="s">
        <v>109</v>
      </c>
      <c r="E59" s="8" t="str">
        <f t="shared" si="9"/>
        <v>Significantly Different</v>
      </c>
      <c r="G59">
        <f t="shared" si="10"/>
        <v>25.4</v>
      </c>
      <c r="H59">
        <f t="shared" si="11"/>
        <v>6</v>
      </c>
      <c r="I59" t="str">
        <f t="shared" si="12"/>
        <v>+/-</v>
      </c>
      <c r="J59" t="str">
        <f t="shared" si="13"/>
        <v>0.6</v>
      </c>
      <c r="K59" s="1">
        <f t="shared" si="14"/>
        <v>0.36474164133738601</v>
      </c>
      <c r="L59" s="1">
        <f t="shared" si="15"/>
        <v>10.300000000000004</v>
      </c>
      <c r="M59" s="1">
        <f t="shared" si="16"/>
        <v>0.36977279819442066</v>
      </c>
      <c r="N59" s="1">
        <f t="shared" si="17"/>
        <v>27.854942414083222</v>
      </c>
      <c r="O59" t="s">
        <v>32</v>
      </c>
    </row>
    <row r="60" spans="1:15" x14ac:dyDescent="0.35">
      <c r="A60" s="12">
        <v>50</v>
      </c>
      <c r="B60" s="11" t="s">
        <v>51</v>
      </c>
      <c r="C60" s="10">
        <v>24.8</v>
      </c>
      <c r="D60" s="9" t="s">
        <v>109</v>
      </c>
      <c r="E60" s="8" t="str">
        <f t="shared" si="9"/>
        <v>Significantly Different</v>
      </c>
      <c r="G60">
        <f t="shared" si="10"/>
        <v>24.8</v>
      </c>
      <c r="H60">
        <f t="shared" si="11"/>
        <v>6</v>
      </c>
      <c r="I60" t="str">
        <f t="shared" si="12"/>
        <v>+/-</v>
      </c>
      <c r="J60" t="str">
        <f t="shared" si="13"/>
        <v>0.6</v>
      </c>
      <c r="K60" s="1">
        <f t="shared" si="14"/>
        <v>0.36474164133738601</v>
      </c>
      <c r="L60" s="1">
        <f t="shared" si="15"/>
        <v>10.900000000000002</v>
      </c>
      <c r="M60" s="1">
        <f t="shared" si="16"/>
        <v>0.36977279819442066</v>
      </c>
      <c r="N60" s="1">
        <f t="shared" si="17"/>
        <v>29.477560418787093</v>
      </c>
      <c r="O60" t="s">
        <v>29</v>
      </c>
    </row>
    <row r="61" spans="1:15" x14ac:dyDescent="0.35">
      <c r="A61" s="12">
        <v>50</v>
      </c>
      <c r="B61" s="11" t="s">
        <v>32</v>
      </c>
      <c r="C61" s="10">
        <v>24.8</v>
      </c>
      <c r="D61" s="9" t="s">
        <v>121</v>
      </c>
      <c r="E61" s="8" t="str">
        <f t="shared" si="9"/>
        <v>Significantly Different</v>
      </c>
      <c r="G61">
        <f t="shared" si="10"/>
        <v>24.8</v>
      </c>
      <c r="H61">
        <f t="shared" si="11"/>
        <v>6</v>
      </c>
      <c r="I61" t="str">
        <f t="shared" si="12"/>
        <v>+/-</v>
      </c>
      <c r="J61" t="str">
        <f t="shared" si="13"/>
        <v>0.8</v>
      </c>
      <c r="K61" s="1">
        <f t="shared" si="14"/>
        <v>0.48632218844984804</v>
      </c>
      <c r="L61" s="1">
        <f t="shared" si="15"/>
        <v>10.900000000000002</v>
      </c>
      <c r="M61" s="1">
        <f t="shared" si="16"/>
        <v>0.49010685399991183</v>
      </c>
      <c r="N61" s="1">
        <f t="shared" si="17"/>
        <v>22.240048085518026</v>
      </c>
      <c r="O61" t="s">
        <v>26</v>
      </c>
    </row>
    <row r="62" spans="1:15" ht="15" thickBot="1" x14ac:dyDescent="0.4">
      <c r="A62" s="7"/>
      <c r="B62" s="6" t="s">
        <v>24</v>
      </c>
      <c r="C62" s="5">
        <v>29.8</v>
      </c>
      <c r="D62" s="4" t="s">
        <v>109</v>
      </c>
      <c r="E62" s="3" t="str">
        <f t="shared" si="9"/>
        <v>Significantly Different</v>
      </c>
      <c r="G62">
        <f t="shared" si="10"/>
        <v>29.8</v>
      </c>
      <c r="H62">
        <f t="shared" si="11"/>
        <v>6</v>
      </c>
      <c r="I62" t="str">
        <f t="shared" si="12"/>
        <v>+/-</v>
      </c>
      <c r="J62" t="str">
        <f t="shared" si="13"/>
        <v>0.6</v>
      </c>
      <c r="K62" s="1">
        <f t="shared" si="14"/>
        <v>0.36474164133738601</v>
      </c>
      <c r="L62" s="1">
        <f t="shared" si="15"/>
        <v>5.9000000000000021</v>
      </c>
      <c r="M62" s="1">
        <f t="shared" si="16"/>
        <v>0.36977279819442066</v>
      </c>
      <c r="N62" s="1">
        <f t="shared" si="17"/>
        <v>15.955743712921457</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234" priority="1" operator="equal">
      <formula>"OTHER ERROR"</formula>
    </cfRule>
    <cfRule type="cellIs" dxfId="233" priority="2" operator="equal">
      <formula>"Statistical Test not applicable"</formula>
    </cfRule>
    <cfRule type="cellIs" dxfId="232" priority="3" operator="equal">
      <formula>"Geography Selected"</formula>
    </cfRule>
  </conditionalFormatting>
  <conditionalFormatting sqref="E10:J62">
    <cfRule type="cellIs" dxfId="231" priority="4" operator="equal">
      <formula>"Not Significantly Different"</formula>
    </cfRule>
  </conditionalFormatting>
  <conditionalFormatting sqref="F10:J62">
    <cfRule type="cellIs" dxfId="23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98957789-E3E6-4EC7-88BD-CE86FB44E91F}">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285BB5ED-1AB1-404B-8AF1-D4D456D1F60A}"/>
    <hyperlink ref="A68" r:id="rId2" xr:uid="{F475CCF4-C937-4DB3-BE6B-BCC13F421CCE}"/>
    <hyperlink ref="A66" r:id="rId3" xr:uid="{966CE1C2-5FD8-47BB-A9DD-BA40983D2E5E}"/>
    <hyperlink ref="A67" r:id="rId4" xr:uid="{E0D4A0B2-4565-4521-BEE6-72C0D6946A43}"/>
  </hyperlinks>
  <pageMargins left="0.7" right="0.7" top="0.75" bottom="0.75" header="0.3" footer="0.3"/>
  <pageSetup orientation="portrait" r:id="rId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C887-DC97-41C0-B04F-002CD75CE45F}">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331</v>
      </c>
    </row>
    <row r="2" spans="1:16" x14ac:dyDescent="0.35">
      <c r="A2" s="26" t="s">
        <v>106</v>
      </c>
      <c r="B2" t="s">
        <v>330</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14</v>
      </c>
      <c r="C6" t="s">
        <v>100</v>
      </c>
      <c r="H6" s="14" t="s">
        <v>99</v>
      </c>
      <c r="I6">
        <f>VLOOKUP($B$4,$B$9:$K$62,6,FALSE)</f>
        <v>14</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14</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14</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31</v>
      </c>
      <c r="C11" s="10">
        <v>38.9</v>
      </c>
      <c r="D11" s="13" t="s">
        <v>129</v>
      </c>
      <c r="E11" s="8" t="str">
        <f t="shared" si="0"/>
        <v>Significantly Different</v>
      </c>
      <c r="G11">
        <f t="shared" si="1"/>
        <v>38.9</v>
      </c>
      <c r="H11">
        <f t="shared" si="2"/>
        <v>6</v>
      </c>
      <c r="I11" t="str">
        <f t="shared" si="3"/>
        <v>+/-</v>
      </c>
      <c r="J11" t="str">
        <f t="shared" si="4"/>
        <v>1.1</v>
      </c>
      <c r="K11" s="1">
        <f t="shared" si="5"/>
        <v>0.66869300911854113</v>
      </c>
      <c r="L11" s="1">
        <f t="shared" si="6"/>
        <v>-24.9</v>
      </c>
      <c r="M11" s="1">
        <f t="shared" si="7"/>
        <v>0.67145051776214359</v>
      </c>
      <c r="N11" s="1">
        <f t="shared" si="8"/>
        <v>-37.083894257745797</v>
      </c>
      <c r="O11" t="s">
        <v>67</v>
      </c>
    </row>
    <row r="12" spans="1:16" x14ac:dyDescent="0.35">
      <c r="A12" s="12">
        <v>2</v>
      </c>
      <c r="B12" s="11" t="s">
        <v>70</v>
      </c>
      <c r="C12" s="10">
        <v>21.3</v>
      </c>
      <c r="D12" s="9" t="s">
        <v>27</v>
      </c>
      <c r="E12" s="8" t="str">
        <f t="shared" si="0"/>
        <v>Significantly Different</v>
      </c>
      <c r="G12">
        <f t="shared" si="1"/>
        <v>21.3</v>
      </c>
      <c r="H12">
        <f t="shared" si="2"/>
        <v>6</v>
      </c>
      <c r="I12" t="str">
        <f t="shared" si="3"/>
        <v>+/-</v>
      </c>
      <c r="J12" t="str">
        <f t="shared" si="4"/>
        <v>0.3</v>
      </c>
      <c r="K12" s="1">
        <f t="shared" si="5"/>
        <v>0.18237082066869301</v>
      </c>
      <c r="L12" s="1">
        <f t="shared" si="6"/>
        <v>-7.3000000000000007</v>
      </c>
      <c r="M12" s="1">
        <f t="shared" si="7"/>
        <v>0.19223572402239389</v>
      </c>
      <c r="N12" s="1">
        <f t="shared" si="8"/>
        <v>-37.974211282131982</v>
      </c>
      <c r="O12" t="s">
        <v>59</v>
      </c>
    </row>
    <row r="13" spans="1:16" x14ac:dyDescent="0.35">
      <c r="A13" s="12">
        <v>3</v>
      </c>
      <c r="B13" s="11" t="s">
        <v>41</v>
      </c>
      <c r="C13" s="10">
        <v>20.6</v>
      </c>
      <c r="D13" s="9" t="s">
        <v>43</v>
      </c>
      <c r="E13" s="8" t="str">
        <f t="shared" si="0"/>
        <v>Significantly Different</v>
      </c>
      <c r="G13">
        <f t="shared" si="1"/>
        <v>20.6</v>
      </c>
      <c r="H13">
        <f t="shared" si="2"/>
        <v>6</v>
      </c>
      <c r="I13" t="str">
        <f t="shared" si="3"/>
        <v>+/-</v>
      </c>
      <c r="J13" t="str">
        <f t="shared" si="4"/>
        <v>0.4</v>
      </c>
      <c r="K13" s="1">
        <f t="shared" si="5"/>
        <v>0.24316109422492402</v>
      </c>
      <c r="L13" s="1">
        <f t="shared" si="6"/>
        <v>-6.6000000000000014</v>
      </c>
      <c r="M13" s="1">
        <f t="shared" si="7"/>
        <v>0.25064471888253259</v>
      </c>
      <c r="N13" s="1">
        <f t="shared" si="8"/>
        <v>-26.332092810194673</v>
      </c>
      <c r="O13" t="s">
        <v>57</v>
      </c>
    </row>
    <row r="14" spans="1:16" x14ac:dyDescent="0.35">
      <c r="A14" s="12">
        <v>4</v>
      </c>
      <c r="B14" s="11" t="s">
        <v>40</v>
      </c>
      <c r="C14" s="10">
        <v>19.7</v>
      </c>
      <c r="D14" s="9" t="s">
        <v>118</v>
      </c>
      <c r="E14" s="8" t="str">
        <f t="shared" si="0"/>
        <v>Significantly Different</v>
      </c>
      <c r="G14">
        <f t="shared" si="1"/>
        <v>19.7</v>
      </c>
      <c r="H14">
        <f t="shared" si="2"/>
        <v>6</v>
      </c>
      <c r="I14" t="str">
        <f t="shared" si="3"/>
        <v>+/-</v>
      </c>
      <c r="J14" t="str">
        <f t="shared" si="4"/>
        <v>0.9</v>
      </c>
      <c r="K14" s="1">
        <f t="shared" si="5"/>
        <v>0.54711246200607899</v>
      </c>
      <c r="L14" s="1">
        <f t="shared" si="6"/>
        <v>-5.6999999999999993</v>
      </c>
      <c r="M14" s="1">
        <f t="shared" si="7"/>
        <v>0.55047933970440222</v>
      </c>
      <c r="N14" s="1">
        <f t="shared" si="8"/>
        <v>-10.354612042407986</v>
      </c>
      <c r="O14" t="s">
        <v>72</v>
      </c>
    </row>
    <row r="15" spans="1:16" x14ac:dyDescent="0.35">
      <c r="A15" s="12">
        <v>5</v>
      </c>
      <c r="B15" s="11" t="s">
        <v>65</v>
      </c>
      <c r="C15" s="10">
        <v>18.899999999999999</v>
      </c>
      <c r="D15" s="9" t="s">
        <v>30</v>
      </c>
      <c r="E15" s="8" t="str">
        <f t="shared" si="0"/>
        <v>Significantly Different</v>
      </c>
      <c r="G15">
        <f t="shared" si="1"/>
        <v>18.899999999999999</v>
      </c>
      <c r="H15">
        <f t="shared" si="2"/>
        <v>6</v>
      </c>
      <c r="I15" t="str">
        <f t="shared" si="3"/>
        <v>+/-</v>
      </c>
      <c r="J15" t="str">
        <f t="shared" si="4"/>
        <v>0.5</v>
      </c>
      <c r="K15" s="1">
        <f t="shared" si="5"/>
        <v>0.303951367781155</v>
      </c>
      <c r="L15" s="1">
        <f t="shared" si="6"/>
        <v>-4.8999999999999986</v>
      </c>
      <c r="M15" s="1">
        <f t="shared" si="7"/>
        <v>0.30997079109986531</v>
      </c>
      <c r="N15" s="1">
        <f t="shared" si="8"/>
        <v>-15.807941072813321</v>
      </c>
      <c r="O15" t="s">
        <v>34</v>
      </c>
    </row>
    <row r="16" spans="1:16" x14ac:dyDescent="0.35">
      <c r="A16" s="12">
        <v>6</v>
      </c>
      <c r="B16" s="11" t="s">
        <v>37</v>
      </c>
      <c r="C16" s="10">
        <v>18.600000000000001</v>
      </c>
      <c r="D16" s="9" t="s">
        <v>27</v>
      </c>
      <c r="E16" s="8" t="str">
        <f t="shared" si="0"/>
        <v>Significantly Different</v>
      </c>
      <c r="G16">
        <f t="shared" si="1"/>
        <v>18.600000000000001</v>
      </c>
      <c r="H16">
        <f t="shared" si="2"/>
        <v>6</v>
      </c>
      <c r="I16" t="str">
        <f t="shared" si="3"/>
        <v>+/-</v>
      </c>
      <c r="J16" t="str">
        <f t="shared" si="4"/>
        <v>0.3</v>
      </c>
      <c r="K16" s="1">
        <f t="shared" si="5"/>
        <v>0.18237082066869301</v>
      </c>
      <c r="L16" s="1">
        <f t="shared" si="6"/>
        <v>-4.6000000000000014</v>
      </c>
      <c r="M16" s="1">
        <f t="shared" si="7"/>
        <v>0.19223572402239389</v>
      </c>
      <c r="N16" s="1">
        <f t="shared" si="8"/>
        <v>-23.928955054494132</v>
      </c>
      <c r="O16" t="s">
        <v>73</v>
      </c>
    </row>
    <row r="17" spans="1:15" x14ac:dyDescent="0.35">
      <c r="A17" s="12">
        <v>7</v>
      </c>
      <c r="B17" s="11" t="s">
        <v>49</v>
      </c>
      <c r="C17" s="10">
        <v>17.7</v>
      </c>
      <c r="D17" s="9" t="s">
        <v>38</v>
      </c>
      <c r="E17" s="8" t="str">
        <f t="shared" si="0"/>
        <v>Significantly Different</v>
      </c>
      <c r="G17">
        <f t="shared" si="1"/>
        <v>17.7</v>
      </c>
      <c r="H17">
        <f t="shared" si="2"/>
        <v>6</v>
      </c>
      <c r="I17" t="str">
        <f t="shared" si="3"/>
        <v>+/-</v>
      </c>
      <c r="J17" t="str">
        <f t="shared" si="4"/>
        <v>0.2</v>
      </c>
      <c r="K17" s="1">
        <f t="shared" si="5"/>
        <v>0.12158054711246201</v>
      </c>
      <c r="L17" s="1">
        <f t="shared" si="6"/>
        <v>-3.6999999999999993</v>
      </c>
      <c r="M17" s="1">
        <f t="shared" si="7"/>
        <v>0.1359311840425404</v>
      </c>
      <c r="N17" s="1">
        <f t="shared" si="8"/>
        <v>-27.219655490104937</v>
      </c>
      <c r="O17" t="s">
        <v>65</v>
      </c>
    </row>
    <row r="18" spans="1:15" x14ac:dyDescent="0.35">
      <c r="A18" s="12">
        <v>8</v>
      </c>
      <c r="B18" s="11" t="s">
        <v>47</v>
      </c>
      <c r="C18" s="10">
        <v>17.600000000000001</v>
      </c>
      <c r="D18" s="9" t="s">
        <v>27</v>
      </c>
      <c r="E18" s="8" t="str">
        <f t="shared" si="0"/>
        <v>Significantly Different</v>
      </c>
      <c r="G18">
        <f t="shared" si="1"/>
        <v>17.600000000000001</v>
      </c>
      <c r="H18">
        <f t="shared" si="2"/>
        <v>6</v>
      </c>
      <c r="I18" t="str">
        <f t="shared" si="3"/>
        <v>+/-</v>
      </c>
      <c r="J18" t="str">
        <f t="shared" si="4"/>
        <v>0.3</v>
      </c>
      <c r="K18" s="1">
        <f t="shared" si="5"/>
        <v>0.18237082066869301</v>
      </c>
      <c r="L18" s="1">
        <f t="shared" si="6"/>
        <v>-3.6000000000000014</v>
      </c>
      <c r="M18" s="1">
        <f t="shared" si="7"/>
        <v>0.19223572402239389</v>
      </c>
      <c r="N18" s="1">
        <f t="shared" si="8"/>
        <v>-18.727008303517149</v>
      </c>
      <c r="O18" t="s">
        <v>61</v>
      </c>
    </row>
    <row r="19" spans="1:15" x14ac:dyDescent="0.35">
      <c r="A19" s="12">
        <v>9</v>
      </c>
      <c r="B19" s="11" t="s">
        <v>73</v>
      </c>
      <c r="C19" s="10">
        <v>17.100000000000001</v>
      </c>
      <c r="D19" s="9" t="s">
        <v>43</v>
      </c>
      <c r="E19" s="8" t="str">
        <f t="shared" si="0"/>
        <v>Significantly Different</v>
      </c>
      <c r="G19">
        <f t="shared" si="1"/>
        <v>17.100000000000001</v>
      </c>
      <c r="H19">
        <f t="shared" si="2"/>
        <v>6</v>
      </c>
      <c r="I19" t="str">
        <f t="shared" si="3"/>
        <v>+/-</v>
      </c>
      <c r="J19" t="str">
        <f t="shared" si="4"/>
        <v>0.4</v>
      </c>
      <c r="K19" s="1">
        <f t="shared" si="5"/>
        <v>0.24316109422492402</v>
      </c>
      <c r="L19" s="1">
        <f t="shared" si="6"/>
        <v>-3.1000000000000014</v>
      </c>
      <c r="M19" s="1">
        <f t="shared" si="7"/>
        <v>0.25064471888253259</v>
      </c>
      <c r="N19" s="1">
        <f t="shared" si="8"/>
        <v>-12.368104198727805</v>
      </c>
      <c r="O19" t="s">
        <v>31</v>
      </c>
    </row>
    <row r="20" spans="1:15" x14ac:dyDescent="0.35">
      <c r="A20" s="12">
        <v>10</v>
      </c>
      <c r="B20" s="11" t="s">
        <v>66</v>
      </c>
      <c r="C20" s="10">
        <v>16.7</v>
      </c>
      <c r="D20" s="13" t="s">
        <v>109</v>
      </c>
      <c r="E20" s="8" t="str">
        <f t="shared" si="0"/>
        <v>Significantly Different</v>
      </c>
      <c r="G20">
        <f t="shared" si="1"/>
        <v>16.7</v>
      </c>
      <c r="H20">
        <f t="shared" si="2"/>
        <v>6</v>
      </c>
      <c r="I20" t="str">
        <f t="shared" si="3"/>
        <v>+/-</v>
      </c>
      <c r="J20" t="str">
        <f t="shared" si="4"/>
        <v>0.6</v>
      </c>
      <c r="K20" s="1">
        <f t="shared" si="5"/>
        <v>0.36474164133738601</v>
      </c>
      <c r="L20" s="1">
        <f t="shared" si="6"/>
        <v>-2.6999999999999993</v>
      </c>
      <c r="M20" s="1">
        <f t="shared" si="7"/>
        <v>0.36977279819442066</v>
      </c>
      <c r="N20" s="1">
        <f t="shared" si="8"/>
        <v>-7.3017810211674421</v>
      </c>
      <c r="O20" t="s">
        <v>53</v>
      </c>
    </row>
    <row r="21" spans="1:15" x14ac:dyDescent="0.35">
      <c r="A21" s="12">
        <v>11</v>
      </c>
      <c r="B21" s="11" t="s">
        <v>52</v>
      </c>
      <c r="C21" s="10">
        <v>15.7</v>
      </c>
      <c r="D21" s="9" t="s">
        <v>118</v>
      </c>
      <c r="E21" s="8" t="str">
        <f t="shared" si="0"/>
        <v>Significantly Different</v>
      </c>
      <c r="G21">
        <f t="shared" si="1"/>
        <v>15.7</v>
      </c>
      <c r="H21">
        <f t="shared" si="2"/>
        <v>6</v>
      </c>
      <c r="I21" t="str">
        <f t="shared" si="3"/>
        <v>+/-</v>
      </c>
      <c r="J21" t="str">
        <f t="shared" si="4"/>
        <v>0.9</v>
      </c>
      <c r="K21" s="1">
        <f t="shared" si="5"/>
        <v>0.54711246200607899</v>
      </c>
      <c r="L21" s="1">
        <f t="shared" si="6"/>
        <v>-1.6999999999999993</v>
      </c>
      <c r="M21" s="1">
        <f t="shared" si="7"/>
        <v>0.55047933970440222</v>
      </c>
      <c r="N21" s="1">
        <f t="shared" si="8"/>
        <v>-3.0882176266830825</v>
      </c>
      <c r="O21" t="s">
        <v>45</v>
      </c>
    </row>
    <row r="22" spans="1:15" x14ac:dyDescent="0.35">
      <c r="A22" s="12">
        <v>11</v>
      </c>
      <c r="B22" s="11" t="s">
        <v>35</v>
      </c>
      <c r="C22" s="10">
        <v>15.7</v>
      </c>
      <c r="D22" s="9" t="s">
        <v>27</v>
      </c>
      <c r="E22" s="8" t="str">
        <f t="shared" si="0"/>
        <v>Significantly Different</v>
      </c>
      <c r="G22">
        <f t="shared" si="1"/>
        <v>15.7</v>
      </c>
      <c r="H22">
        <f t="shared" si="2"/>
        <v>6</v>
      </c>
      <c r="I22" t="str">
        <f t="shared" si="3"/>
        <v>+/-</v>
      </c>
      <c r="J22" t="str">
        <f t="shared" si="4"/>
        <v>0.3</v>
      </c>
      <c r="K22" s="1">
        <f t="shared" si="5"/>
        <v>0.18237082066869301</v>
      </c>
      <c r="L22" s="1">
        <f t="shared" si="6"/>
        <v>-1.6999999999999993</v>
      </c>
      <c r="M22" s="1">
        <f t="shared" si="7"/>
        <v>0.19223572402239389</v>
      </c>
      <c r="N22" s="1">
        <f t="shared" si="8"/>
        <v>-8.8433094766608686</v>
      </c>
      <c r="O22" t="s">
        <v>28</v>
      </c>
    </row>
    <row r="23" spans="1:15" x14ac:dyDescent="0.35">
      <c r="A23" s="12">
        <v>13</v>
      </c>
      <c r="B23" s="11" t="s">
        <v>61</v>
      </c>
      <c r="C23" s="10">
        <v>15.5</v>
      </c>
      <c r="D23" s="9" t="s">
        <v>121</v>
      </c>
      <c r="E23" s="8" t="str">
        <f t="shared" si="0"/>
        <v>Significantly Different</v>
      </c>
      <c r="G23">
        <f t="shared" si="1"/>
        <v>15.5</v>
      </c>
      <c r="H23">
        <f t="shared" si="2"/>
        <v>6</v>
      </c>
      <c r="I23" t="str">
        <f t="shared" si="3"/>
        <v>+/-</v>
      </c>
      <c r="J23" t="str">
        <f t="shared" si="4"/>
        <v>0.8</v>
      </c>
      <c r="K23" s="1">
        <f t="shared" si="5"/>
        <v>0.48632218844984804</v>
      </c>
      <c r="L23" s="1">
        <f t="shared" si="6"/>
        <v>-1.5</v>
      </c>
      <c r="M23" s="1">
        <f t="shared" si="7"/>
        <v>0.49010685399991183</v>
      </c>
      <c r="N23" s="1">
        <f t="shared" si="8"/>
        <v>-3.0605570759887186</v>
      </c>
      <c r="O23" t="s">
        <v>81</v>
      </c>
    </row>
    <row r="24" spans="1:15" x14ac:dyDescent="0.35">
      <c r="A24" s="12">
        <v>14</v>
      </c>
      <c r="B24" s="11" t="s">
        <v>64</v>
      </c>
      <c r="C24" s="10">
        <v>15.2</v>
      </c>
      <c r="D24" s="9" t="s">
        <v>38</v>
      </c>
      <c r="E24" s="8" t="str">
        <f t="shared" si="0"/>
        <v>Significantly Different</v>
      </c>
      <c r="G24">
        <f t="shared" si="1"/>
        <v>15.2</v>
      </c>
      <c r="H24">
        <f t="shared" si="2"/>
        <v>6</v>
      </c>
      <c r="I24" t="str">
        <f t="shared" si="3"/>
        <v>+/-</v>
      </c>
      <c r="J24" t="str">
        <f t="shared" si="4"/>
        <v>0.2</v>
      </c>
      <c r="K24" s="1">
        <f t="shared" si="5"/>
        <v>0.12158054711246201</v>
      </c>
      <c r="L24" s="1">
        <f t="shared" si="6"/>
        <v>-1.1999999999999993</v>
      </c>
      <c r="M24" s="1">
        <f t="shared" si="7"/>
        <v>0.1359311840425404</v>
      </c>
      <c r="N24" s="1">
        <f t="shared" si="8"/>
        <v>-8.8279963751691657</v>
      </c>
      <c r="O24" t="s">
        <v>64</v>
      </c>
    </row>
    <row r="25" spans="1:15" x14ac:dyDescent="0.35">
      <c r="A25" s="12">
        <v>15</v>
      </c>
      <c r="B25" s="11" t="s">
        <v>34</v>
      </c>
      <c r="C25" s="10">
        <v>14.4</v>
      </c>
      <c r="D25" s="9" t="s">
        <v>33</v>
      </c>
      <c r="E25" s="8" t="str">
        <f t="shared" si="0"/>
        <v>Significantly Different</v>
      </c>
      <c r="G25">
        <f t="shared" si="1"/>
        <v>14.4</v>
      </c>
      <c r="H25">
        <f t="shared" si="2"/>
        <v>6</v>
      </c>
      <c r="I25" t="str">
        <f t="shared" si="3"/>
        <v>+/-</v>
      </c>
      <c r="J25" t="str">
        <f t="shared" si="4"/>
        <v>0.1</v>
      </c>
      <c r="K25" s="1">
        <f t="shared" si="5"/>
        <v>6.0790273556231005E-2</v>
      </c>
      <c r="L25" s="1">
        <f t="shared" si="6"/>
        <v>-0.40000000000000036</v>
      </c>
      <c r="M25" s="1">
        <f t="shared" si="7"/>
        <v>8.5970429323592404E-2</v>
      </c>
      <c r="N25" s="1">
        <f t="shared" si="8"/>
        <v>-4.6527626202074872</v>
      </c>
      <c r="O25" t="s">
        <v>80</v>
      </c>
    </row>
    <row r="26" spans="1:15" x14ac:dyDescent="0.35">
      <c r="A26" s="12">
        <v>16</v>
      </c>
      <c r="B26" s="11" t="s">
        <v>54</v>
      </c>
      <c r="C26" s="10">
        <v>14.3</v>
      </c>
      <c r="D26" s="9" t="s">
        <v>38</v>
      </c>
      <c r="E26" s="8" t="str">
        <f t="shared" si="0"/>
        <v>Significantly Different</v>
      </c>
      <c r="G26">
        <f t="shared" si="1"/>
        <v>14.3</v>
      </c>
      <c r="H26">
        <f t="shared" si="2"/>
        <v>6</v>
      </c>
      <c r="I26" t="str">
        <f t="shared" si="3"/>
        <v>+/-</v>
      </c>
      <c r="J26" t="str">
        <f t="shared" si="4"/>
        <v>0.2</v>
      </c>
      <c r="K26" s="1">
        <f t="shared" si="5"/>
        <v>0.12158054711246201</v>
      </c>
      <c r="L26" s="1">
        <f t="shared" si="6"/>
        <v>-0.30000000000000071</v>
      </c>
      <c r="M26" s="1">
        <f t="shared" si="7"/>
        <v>0.1359311840425404</v>
      </c>
      <c r="N26" s="1">
        <f t="shared" si="8"/>
        <v>-2.2069990937922976</v>
      </c>
      <c r="O26" t="s">
        <v>79</v>
      </c>
    </row>
    <row r="27" spans="1:15" x14ac:dyDescent="0.35">
      <c r="A27" s="12">
        <v>17</v>
      </c>
      <c r="B27" s="11" t="s">
        <v>56</v>
      </c>
      <c r="C27" s="10">
        <v>14.1</v>
      </c>
      <c r="D27" s="9" t="s">
        <v>43</v>
      </c>
      <c r="E27" s="8" t="str">
        <f t="shared" si="0"/>
        <v>Not Significantly Different</v>
      </c>
      <c r="G27">
        <f t="shared" si="1"/>
        <v>14.1</v>
      </c>
      <c r="H27">
        <f t="shared" si="2"/>
        <v>6</v>
      </c>
      <c r="I27" t="str">
        <f t="shared" si="3"/>
        <v>+/-</v>
      </c>
      <c r="J27" t="str">
        <f t="shared" si="4"/>
        <v>0.4</v>
      </c>
      <c r="K27" s="1">
        <f t="shared" si="5"/>
        <v>0.24316109422492402</v>
      </c>
      <c r="L27" s="1">
        <f t="shared" si="6"/>
        <v>-9.9999999999999645E-2</v>
      </c>
      <c r="M27" s="1">
        <f t="shared" si="7"/>
        <v>0.25064471888253259</v>
      </c>
      <c r="N27" s="1">
        <f t="shared" si="8"/>
        <v>-0.39897110318476625</v>
      </c>
      <c r="O27" t="s">
        <v>77</v>
      </c>
    </row>
    <row r="28" spans="1:15" x14ac:dyDescent="0.35">
      <c r="A28" s="12">
        <v>18</v>
      </c>
      <c r="B28" s="11" t="s">
        <v>45</v>
      </c>
      <c r="C28" s="10">
        <v>14</v>
      </c>
      <c r="D28" s="9" t="s">
        <v>27</v>
      </c>
      <c r="E28" s="8" t="str">
        <f t="shared" si="0"/>
        <v>Not Significantly Different</v>
      </c>
      <c r="G28">
        <f t="shared" si="1"/>
        <v>14</v>
      </c>
      <c r="H28">
        <f t="shared" si="2"/>
        <v>6</v>
      </c>
      <c r="I28" t="str">
        <f t="shared" si="3"/>
        <v>+/-</v>
      </c>
      <c r="J28" t="str">
        <f t="shared" si="4"/>
        <v>0.3</v>
      </c>
      <c r="K28" s="1">
        <f t="shared" si="5"/>
        <v>0.18237082066869301</v>
      </c>
      <c r="L28" s="1">
        <f t="shared" si="6"/>
        <v>0</v>
      </c>
      <c r="M28" s="1">
        <f t="shared" si="7"/>
        <v>0.19223572402239389</v>
      </c>
      <c r="N28" s="1">
        <f t="shared" si="8"/>
        <v>0</v>
      </c>
      <c r="O28" t="s">
        <v>78</v>
      </c>
    </row>
    <row r="29" spans="1:15" x14ac:dyDescent="0.35">
      <c r="A29" s="12">
        <v>19</v>
      </c>
      <c r="B29" s="11" t="s">
        <v>76</v>
      </c>
      <c r="C29" s="10">
        <v>13.8</v>
      </c>
      <c r="D29" s="9" t="s">
        <v>25</v>
      </c>
      <c r="E29" s="8" t="str">
        <f t="shared" si="0"/>
        <v>Not Significantly Different</v>
      </c>
      <c r="G29">
        <f t="shared" si="1"/>
        <v>13.8</v>
      </c>
      <c r="H29">
        <f t="shared" si="2"/>
        <v>6</v>
      </c>
      <c r="I29" t="str">
        <f t="shared" si="3"/>
        <v>+/-</v>
      </c>
      <c r="J29" t="str">
        <f t="shared" si="4"/>
        <v>0.7</v>
      </c>
      <c r="K29" s="1">
        <f t="shared" si="5"/>
        <v>0.42553191489361697</v>
      </c>
      <c r="L29" s="1">
        <f t="shared" si="6"/>
        <v>0.19999999999999929</v>
      </c>
      <c r="M29" s="1">
        <f t="shared" si="7"/>
        <v>0.42985214661796195</v>
      </c>
      <c r="N29" s="1">
        <f t="shared" si="8"/>
        <v>0.46527626202074668</v>
      </c>
      <c r="O29" t="s">
        <v>55</v>
      </c>
    </row>
    <row r="30" spans="1:15" x14ac:dyDescent="0.35">
      <c r="A30" s="12">
        <v>20</v>
      </c>
      <c r="B30" s="11" t="s">
        <v>77</v>
      </c>
      <c r="C30" s="10">
        <v>13.7</v>
      </c>
      <c r="D30" s="9" t="s">
        <v>43</v>
      </c>
      <c r="E30" s="8" t="str">
        <f t="shared" si="0"/>
        <v>Not Significantly Different</v>
      </c>
      <c r="G30">
        <f t="shared" si="1"/>
        <v>13.7</v>
      </c>
      <c r="H30">
        <f t="shared" si="2"/>
        <v>6</v>
      </c>
      <c r="I30" t="str">
        <f t="shared" si="3"/>
        <v>+/-</v>
      </c>
      <c r="J30" t="str">
        <f t="shared" si="4"/>
        <v>0.4</v>
      </c>
      <c r="K30" s="1">
        <f t="shared" si="5"/>
        <v>0.24316109422492402</v>
      </c>
      <c r="L30" s="1">
        <f t="shared" si="6"/>
        <v>0.30000000000000071</v>
      </c>
      <c r="M30" s="1">
        <f t="shared" si="7"/>
        <v>0.25064471888253259</v>
      </c>
      <c r="N30" s="1">
        <f t="shared" si="8"/>
        <v>1.1969133095543059</v>
      </c>
      <c r="O30" t="s">
        <v>76</v>
      </c>
    </row>
    <row r="31" spans="1:15" x14ac:dyDescent="0.35">
      <c r="A31" s="12">
        <v>20</v>
      </c>
      <c r="B31" s="11" t="s">
        <v>74</v>
      </c>
      <c r="C31" s="10">
        <v>13.7</v>
      </c>
      <c r="D31" s="9" t="s">
        <v>27</v>
      </c>
      <c r="E31" s="8" t="str">
        <f t="shared" si="0"/>
        <v>Not Significantly Different</v>
      </c>
      <c r="G31">
        <f t="shared" si="1"/>
        <v>13.7</v>
      </c>
      <c r="H31">
        <f t="shared" si="2"/>
        <v>6</v>
      </c>
      <c r="I31" t="str">
        <f t="shared" si="3"/>
        <v>+/-</v>
      </c>
      <c r="J31" t="str">
        <f t="shared" si="4"/>
        <v>0.3</v>
      </c>
      <c r="K31" s="1">
        <f t="shared" si="5"/>
        <v>0.18237082066869301</v>
      </c>
      <c r="L31" s="1">
        <f t="shared" si="6"/>
        <v>0.30000000000000071</v>
      </c>
      <c r="M31" s="1">
        <f t="shared" si="7"/>
        <v>0.19223572402239389</v>
      </c>
      <c r="N31" s="1">
        <f t="shared" si="8"/>
        <v>1.5605840252930989</v>
      </c>
      <c r="O31" t="s">
        <v>41</v>
      </c>
    </row>
    <row r="32" spans="1:15" x14ac:dyDescent="0.35">
      <c r="A32" s="12">
        <v>22</v>
      </c>
      <c r="B32" s="11" t="s">
        <v>36</v>
      </c>
      <c r="C32" s="10">
        <v>13.5</v>
      </c>
      <c r="D32" s="9" t="s">
        <v>30</v>
      </c>
      <c r="E32" s="8" t="str">
        <f t="shared" si="0"/>
        <v>Not Significantly Different</v>
      </c>
      <c r="G32">
        <f t="shared" si="1"/>
        <v>13.5</v>
      </c>
      <c r="H32">
        <f t="shared" si="2"/>
        <v>6</v>
      </c>
      <c r="I32" t="str">
        <f t="shared" si="3"/>
        <v>+/-</v>
      </c>
      <c r="J32" t="str">
        <f t="shared" si="4"/>
        <v>0.5</v>
      </c>
      <c r="K32" s="1">
        <f t="shared" si="5"/>
        <v>0.303951367781155</v>
      </c>
      <c r="L32" s="1">
        <f t="shared" si="6"/>
        <v>0.5</v>
      </c>
      <c r="M32" s="1">
        <f t="shared" si="7"/>
        <v>0.30997079109986531</v>
      </c>
      <c r="N32" s="1">
        <f t="shared" si="8"/>
        <v>1.6130552115115637</v>
      </c>
      <c r="O32" t="s">
        <v>70</v>
      </c>
    </row>
    <row r="33" spans="1:15" x14ac:dyDescent="0.35">
      <c r="A33" s="12">
        <v>23</v>
      </c>
      <c r="B33" s="11" t="s">
        <v>28</v>
      </c>
      <c r="C33" s="10">
        <v>13.3</v>
      </c>
      <c r="D33" s="9" t="s">
        <v>30</v>
      </c>
      <c r="E33" s="8" t="str">
        <f t="shared" si="0"/>
        <v>Significantly Different</v>
      </c>
      <c r="G33">
        <f t="shared" si="1"/>
        <v>13.3</v>
      </c>
      <c r="H33">
        <f t="shared" si="2"/>
        <v>6</v>
      </c>
      <c r="I33" t="str">
        <f t="shared" si="3"/>
        <v>+/-</v>
      </c>
      <c r="J33" t="str">
        <f t="shared" si="4"/>
        <v>0.5</v>
      </c>
      <c r="K33" s="1">
        <f t="shared" si="5"/>
        <v>0.303951367781155</v>
      </c>
      <c r="L33" s="1">
        <f t="shared" si="6"/>
        <v>0.69999999999999929</v>
      </c>
      <c r="M33" s="1">
        <f t="shared" si="7"/>
        <v>0.30997079109986531</v>
      </c>
      <c r="N33" s="1">
        <f t="shared" si="8"/>
        <v>2.2582772961161872</v>
      </c>
      <c r="O33" t="s">
        <v>75</v>
      </c>
    </row>
    <row r="34" spans="1:15" x14ac:dyDescent="0.35">
      <c r="A34" s="12">
        <v>24</v>
      </c>
      <c r="B34" s="11" t="s">
        <v>63</v>
      </c>
      <c r="C34" s="10">
        <v>13.2</v>
      </c>
      <c r="D34" s="9" t="s">
        <v>38</v>
      </c>
      <c r="E34" s="8" t="str">
        <f t="shared" si="0"/>
        <v>Significantly Different</v>
      </c>
      <c r="G34">
        <f t="shared" si="1"/>
        <v>13.2</v>
      </c>
      <c r="H34">
        <f t="shared" si="2"/>
        <v>6</v>
      </c>
      <c r="I34" t="str">
        <f t="shared" si="3"/>
        <v>+/-</v>
      </c>
      <c r="J34" t="str">
        <f t="shared" si="4"/>
        <v>0.2</v>
      </c>
      <c r="K34" s="1">
        <f t="shared" si="5"/>
        <v>0.12158054711246201</v>
      </c>
      <c r="L34" s="1">
        <f t="shared" si="6"/>
        <v>0.80000000000000071</v>
      </c>
      <c r="M34" s="1">
        <f t="shared" si="7"/>
        <v>0.1359311840425404</v>
      </c>
      <c r="N34" s="1">
        <f t="shared" si="8"/>
        <v>5.8853309167794521</v>
      </c>
      <c r="O34" t="s">
        <v>74</v>
      </c>
    </row>
    <row r="35" spans="1:15" x14ac:dyDescent="0.35">
      <c r="A35" s="12">
        <v>24</v>
      </c>
      <c r="B35" s="11" t="s">
        <v>42</v>
      </c>
      <c r="C35" s="10">
        <v>13.2</v>
      </c>
      <c r="D35" s="9" t="s">
        <v>43</v>
      </c>
      <c r="E35" s="8" t="str">
        <f t="shared" si="0"/>
        <v>Significantly Different</v>
      </c>
      <c r="G35">
        <f t="shared" si="1"/>
        <v>13.2</v>
      </c>
      <c r="H35">
        <f t="shared" si="2"/>
        <v>6</v>
      </c>
      <c r="I35" t="str">
        <f t="shared" si="3"/>
        <v>+/-</v>
      </c>
      <c r="J35" t="str">
        <f t="shared" si="4"/>
        <v>0.4</v>
      </c>
      <c r="K35" s="1">
        <f t="shared" si="5"/>
        <v>0.24316109422492402</v>
      </c>
      <c r="L35" s="1">
        <f t="shared" si="6"/>
        <v>0.80000000000000071</v>
      </c>
      <c r="M35" s="1">
        <f t="shared" si="7"/>
        <v>0.25064471888253259</v>
      </c>
      <c r="N35" s="1">
        <f t="shared" si="8"/>
        <v>3.1917688254781442</v>
      </c>
      <c r="O35" t="s">
        <v>51</v>
      </c>
    </row>
    <row r="36" spans="1:15" x14ac:dyDescent="0.35">
      <c r="A36" s="12">
        <v>26</v>
      </c>
      <c r="B36" s="11" t="s">
        <v>53</v>
      </c>
      <c r="C36" s="10">
        <v>12.9</v>
      </c>
      <c r="D36" s="9" t="s">
        <v>38</v>
      </c>
      <c r="E36" s="8" t="str">
        <f t="shared" si="0"/>
        <v>Significantly Different</v>
      </c>
      <c r="G36">
        <f t="shared" si="1"/>
        <v>12.9</v>
      </c>
      <c r="H36">
        <f t="shared" si="2"/>
        <v>6</v>
      </c>
      <c r="I36" t="str">
        <f t="shared" si="3"/>
        <v>+/-</v>
      </c>
      <c r="J36" t="str">
        <f t="shared" si="4"/>
        <v>0.2</v>
      </c>
      <c r="K36" s="1">
        <f t="shared" si="5"/>
        <v>0.12158054711246201</v>
      </c>
      <c r="L36" s="1">
        <f t="shared" si="6"/>
        <v>1.0999999999999996</v>
      </c>
      <c r="M36" s="1">
        <f t="shared" si="7"/>
        <v>0.1359311840425404</v>
      </c>
      <c r="N36" s="1">
        <f t="shared" si="8"/>
        <v>8.092330010571736</v>
      </c>
      <c r="O36" t="s">
        <v>71</v>
      </c>
    </row>
    <row r="37" spans="1:15" x14ac:dyDescent="0.35">
      <c r="A37" s="12">
        <v>27</v>
      </c>
      <c r="B37" s="11" t="s">
        <v>50</v>
      </c>
      <c r="C37" s="10">
        <v>12.8</v>
      </c>
      <c r="D37" s="9" t="s">
        <v>27</v>
      </c>
      <c r="E37" s="8" t="str">
        <f t="shared" si="0"/>
        <v>Significantly Different</v>
      </c>
      <c r="G37">
        <f t="shared" si="1"/>
        <v>12.8</v>
      </c>
      <c r="H37">
        <f t="shared" si="2"/>
        <v>6</v>
      </c>
      <c r="I37" t="str">
        <f t="shared" si="3"/>
        <v>+/-</v>
      </c>
      <c r="J37" t="str">
        <f t="shared" si="4"/>
        <v>0.3</v>
      </c>
      <c r="K37" s="1">
        <f t="shared" si="5"/>
        <v>0.18237082066869301</v>
      </c>
      <c r="L37" s="1">
        <f t="shared" si="6"/>
        <v>1.1999999999999993</v>
      </c>
      <c r="M37" s="1">
        <f t="shared" si="7"/>
        <v>0.19223572402239389</v>
      </c>
      <c r="N37" s="1">
        <f t="shared" si="8"/>
        <v>6.242336101172377</v>
      </c>
      <c r="O37" t="s">
        <v>69</v>
      </c>
    </row>
    <row r="38" spans="1:15" x14ac:dyDescent="0.35">
      <c r="A38" s="12">
        <v>28</v>
      </c>
      <c r="B38" s="11" t="s">
        <v>75</v>
      </c>
      <c r="C38" s="10">
        <v>12.6</v>
      </c>
      <c r="D38" s="9" t="s">
        <v>38</v>
      </c>
      <c r="E38" s="8" t="str">
        <f t="shared" si="0"/>
        <v>Significantly Different</v>
      </c>
      <c r="G38">
        <f t="shared" si="1"/>
        <v>12.6</v>
      </c>
      <c r="H38">
        <f t="shared" si="2"/>
        <v>6</v>
      </c>
      <c r="I38" t="str">
        <f t="shared" si="3"/>
        <v>+/-</v>
      </c>
      <c r="J38" t="str">
        <f t="shared" si="4"/>
        <v>0.2</v>
      </c>
      <c r="K38" s="1">
        <f t="shared" si="5"/>
        <v>0.12158054711246201</v>
      </c>
      <c r="L38" s="1">
        <f t="shared" si="6"/>
        <v>1.4000000000000004</v>
      </c>
      <c r="M38" s="1">
        <f t="shared" si="7"/>
        <v>0.1359311840425404</v>
      </c>
      <c r="N38" s="1">
        <f t="shared" si="8"/>
        <v>10.299329104364034</v>
      </c>
      <c r="O38" t="s">
        <v>68</v>
      </c>
    </row>
    <row r="39" spans="1:15" x14ac:dyDescent="0.35">
      <c r="A39" s="12">
        <v>28</v>
      </c>
      <c r="B39" s="11" t="s">
        <v>60</v>
      </c>
      <c r="C39" s="10">
        <v>12.6</v>
      </c>
      <c r="D39" s="9" t="s">
        <v>38</v>
      </c>
      <c r="E39" s="8" t="str">
        <f t="shared" si="0"/>
        <v>Significantly Different</v>
      </c>
      <c r="G39">
        <f t="shared" si="1"/>
        <v>12.6</v>
      </c>
      <c r="H39">
        <f t="shared" si="2"/>
        <v>6</v>
      </c>
      <c r="I39" t="str">
        <f t="shared" si="3"/>
        <v>+/-</v>
      </c>
      <c r="J39" t="str">
        <f t="shared" si="4"/>
        <v>0.2</v>
      </c>
      <c r="K39" s="1">
        <f t="shared" si="5"/>
        <v>0.12158054711246201</v>
      </c>
      <c r="L39" s="1">
        <f t="shared" si="6"/>
        <v>1.4000000000000004</v>
      </c>
      <c r="M39" s="1">
        <f t="shared" si="7"/>
        <v>0.1359311840425404</v>
      </c>
      <c r="N39" s="1">
        <f t="shared" si="8"/>
        <v>10.299329104364034</v>
      </c>
      <c r="O39" t="s">
        <v>44</v>
      </c>
    </row>
    <row r="40" spans="1:15" x14ac:dyDescent="0.35">
      <c r="A40" s="12">
        <v>30</v>
      </c>
      <c r="B40" s="11" t="s">
        <v>57</v>
      </c>
      <c r="C40" s="10">
        <v>12.5</v>
      </c>
      <c r="D40" s="9" t="s">
        <v>27</v>
      </c>
      <c r="E40" s="8" t="str">
        <f t="shared" si="0"/>
        <v>Significantly Different</v>
      </c>
      <c r="G40">
        <f t="shared" si="1"/>
        <v>12.5</v>
      </c>
      <c r="H40">
        <f t="shared" si="2"/>
        <v>6</v>
      </c>
      <c r="I40" t="str">
        <f t="shared" si="3"/>
        <v>+/-</v>
      </c>
      <c r="J40" t="str">
        <f t="shared" si="4"/>
        <v>0.3</v>
      </c>
      <c r="K40" s="1">
        <f t="shared" si="5"/>
        <v>0.18237082066869301</v>
      </c>
      <c r="L40" s="1">
        <f t="shared" si="6"/>
        <v>1.5</v>
      </c>
      <c r="M40" s="1">
        <f t="shared" si="7"/>
        <v>0.19223572402239389</v>
      </c>
      <c r="N40" s="1">
        <f t="shared" si="8"/>
        <v>7.8029201264654757</v>
      </c>
      <c r="O40" t="s">
        <v>66</v>
      </c>
    </row>
    <row r="41" spans="1:15" x14ac:dyDescent="0.35">
      <c r="A41" s="12">
        <v>30</v>
      </c>
      <c r="B41" s="11" t="s">
        <v>71</v>
      </c>
      <c r="C41" s="10">
        <v>12.5</v>
      </c>
      <c r="D41" s="9" t="s">
        <v>27</v>
      </c>
      <c r="E41" s="8" t="str">
        <f t="shared" si="0"/>
        <v>Significantly Different</v>
      </c>
      <c r="G41">
        <f t="shared" si="1"/>
        <v>12.5</v>
      </c>
      <c r="H41">
        <f t="shared" si="2"/>
        <v>6</v>
      </c>
      <c r="I41" t="str">
        <f t="shared" si="3"/>
        <v>+/-</v>
      </c>
      <c r="J41" t="str">
        <f t="shared" si="4"/>
        <v>0.3</v>
      </c>
      <c r="K41" s="1">
        <f t="shared" si="5"/>
        <v>0.18237082066869301</v>
      </c>
      <c r="L41" s="1">
        <f t="shared" si="6"/>
        <v>1.5</v>
      </c>
      <c r="M41" s="1">
        <f t="shared" si="7"/>
        <v>0.19223572402239389</v>
      </c>
      <c r="N41" s="1">
        <f t="shared" si="8"/>
        <v>7.8029201264654757</v>
      </c>
      <c r="O41" t="s">
        <v>47</v>
      </c>
    </row>
    <row r="42" spans="1:15" x14ac:dyDescent="0.35">
      <c r="A42" s="12">
        <v>32</v>
      </c>
      <c r="B42" s="11" t="s">
        <v>39</v>
      </c>
      <c r="C42" s="10">
        <v>12.3</v>
      </c>
      <c r="D42" s="9" t="s">
        <v>38</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12.3</v>
      </c>
      <c r="H42">
        <f t="shared" ref="H42:H62" si="11">LEN(TRIM(D42))</f>
        <v>6</v>
      </c>
      <c r="I42" t="str">
        <f t="shared" ref="I42:I73" si="12">IF(H42&gt;=3,MID(TRIM(D42),1,3),"NO")</f>
        <v>+/-</v>
      </c>
      <c r="J42" t="str">
        <f t="shared" ref="J42:J73" si="13">IF(TRIM(I42)="+/-",MID(TRIM(D42),4,H42-3),D42)</f>
        <v>0.2</v>
      </c>
      <c r="K42" s="1">
        <f t="shared" ref="K42:K73" si="14">IF(TRIM(J42)="*****",0,IF(ISERROR(VALUE(J42)),"NA",VALUE(J42/$I$4)))</f>
        <v>0.12158054711246201</v>
      </c>
      <c r="L42" s="1">
        <f t="shared" ref="L42:L62" si="15">IF(AND(ISNUMBER(G42),ISNUMBER($I$6)),$I$6-G42,"N/A")</f>
        <v>1.6999999999999993</v>
      </c>
      <c r="M42" s="1">
        <f t="shared" ref="M42:M62" si="16">IF(AND(ISNUMBER(K42),ISNUMBER($I$7)),SQRT(K42^2+($I$7)^2),"N/A")</f>
        <v>0.1359311840425404</v>
      </c>
      <c r="N42" s="1">
        <f t="shared" ref="N42:N73" si="17">IF(AND(ISNUMBER(L42),ISNUMBER(M42),M42&lt;&gt;0),L42/M42,"NA")</f>
        <v>12.50632819815632</v>
      </c>
      <c r="O42" t="s">
        <v>36</v>
      </c>
    </row>
    <row r="43" spans="1:15" x14ac:dyDescent="0.35">
      <c r="A43" s="12">
        <v>33</v>
      </c>
      <c r="B43" s="11" t="s">
        <v>68</v>
      </c>
      <c r="C43" s="10">
        <v>12.1</v>
      </c>
      <c r="D43" s="9" t="s">
        <v>30</v>
      </c>
      <c r="E43" s="8" t="str">
        <f t="shared" si="9"/>
        <v>Significantly Different</v>
      </c>
      <c r="G43">
        <f t="shared" si="10"/>
        <v>12.1</v>
      </c>
      <c r="H43">
        <f t="shared" si="11"/>
        <v>6</v>
      </c>
      <c r="I43" t="str">
        <f t="shared" si="12"/>
        <v>+/-</v>
      </c>
      <c r="J43" t="str">
        <f t="shared" si="13"/>
        <v>0.5</v>
      </c>
      <c r="K43" s="1">
        <f t="shared" si="14"/>
        <v>0.303951367781155</v>
      </c>
      <c r="L43" s="1">
        <f t="shared" si="15"/>
        <v>1.9000000000000004</v>
      </c>
      <c r="M43" s="1">
        <f t="shared" si="16"/>
        <v>0.30997079109986531</v>
      </c>
      <c r="N43" s="1">
        <f t="shared" si="17"/>
        <v>6.1296098037439437</v>
      </c>
      <c r="O43" t="s">
        <v>49</v>
      </c>
    </row>
    <row r="44" spans="1:15" x14ac:dyDescent="0.35">
      <c r="A44" s="12">
        <v>34</v>
      </c>
      <c r="B44" s="11" t="s">
        <v>69</v>
      </c>
      <c r="C44" s="10">
        <v>11.7</v>
      </c>
      <c r="D44" s="9" t="s">
        <v>109</v>
      </c>
      <c r="E44" s="8" t="str">
        <f t="shared" si="9"/>
        <v>Significantly Different</v>
      </c>
      <c r="G44">
        <f t="shared" si="10"/>
        <v>11.7</v>
      </c>
      <c r="H44">
        <f t="shared" si="11"/>
        <v>6</v>
      </c>
      <c r="I44" t="str">
        <f t="shared" si="12"/>
        <v>+/-</v>
      </c>
      <c r="J44" t="str">
        <f t="shared" si="13"/>
        <v>0.6</v>
      </c>
      <c r="K44" s="1">
        <f t="shared" si="14"/>
        <v>0.36474164133738601</v>
      </c>
      <c r="L44" s="1">
        <f t="shared" si="15"/>
        <v>2.3000000000000007</v>
      </c>
      <c r="M44" s="1">
        <f t="shared" si="16"/>
        <v>0.36977279819442066</v>
      </c>
      <c r="N44" s="1">
        <f t="shared" si="17"/>
        <v>6.2200356846981943</v>
      </c>
      <c r="O44" t="s">
        <v>63</v>
      </c>
    </row>
    <row r="45" spans="1:15" x14ac:dyDescent="0.35">
      <c r="A45" s="12">
        <v>35</v>
      </c>
      <c r="B45" s="11" t="s">
        <v>29</v>
      </c>
      <c r="C45" s="10">
        <v>11.6</v>
      </c>
      <c r="D45" s="9" t="s">
        <v>38</v>
      </c>
      <c r="E45" s="8" t="str">
        <f t="shared" si="9"/>
        <v>Significantly Different</v>
      </c>
      <c r="G45">
        <f t="shared" si="10"/>
        <v>11.6</v>
      </c>
      <c r="H45">
        <f t="shared" si="11"/>
        <v>6</v>
      </c>
      <c r="I45" t="str">
        <f t="shared" si="12"/>
        <v>+/-</v>
      </c>
      <c r="J45" t="str">
        <f t="shared" si="13"/>
        <v>0.2</v>
      </c>
      <c r="K45" s="1">
        <f t="shared" si="14"/>
        <v>0.12158054711246201</v>
      </c>
      <c r="L45" s="1">
        <f t="shared" si="15"/>
        <v>2.4000000000000004</v>
      </c>
      <c r="M45" s="1">
        <f t="shared" si="16"/>
        <v>0.1359311840425404</v>
      </c>
      <c r="N45" s="1">
        <f t="shared" si="17"/>
        <v>17.655992750338342</v>
      </c>
      <c r="O45" t="s">
        <v>62</v>
      </c>
    </row>
    <row r="46" spans="1:15" x14ac:dyDescent="0.35">
      <c r="A46" s="12">
        <v>35</v>
      </c>
      <c r="B46" s="11" t="s">
        <v>26</v>
      </c>
      <c r="C46" s="10">
        <v>11.6</v>
      </c>
      <c r="D46" s="9" t="s">
        <v>118</v>
      </c>
      <c r="E46" s="8" t="str">
        <f t="shared" si="9"/>
        <v>Significantly Different</v>
      </c>
      <c r="G46">
        <f t="shared" si="10"/>
        <v>11.6</v>
      </c>
      <c r="H46">
        <f t="shared" si="11"/>
        <v>6</v>
      </c>
      <c r="I46" t="str">
        <f t="shared" si="12"/>
        <v>+/-</v>
      </c>
      <c r="J46" t="str">
        <f t="shared" si="13"/>
        <v>0.9</v>
      </c>
      <c r="K46" s="1">
        <f t="shared" si="14"/>
        <v>0.54711246200607899</v>
      </c>
      <c r="L46" s="1">
        <f t="shared" si="15"/>
        <v>2.4000000000000004</v>
      </c>
      <c r="M46" s="1">
        <f t="shared" si="16"/>
        <v>0.55047933970440222</v>
      </c>
      <c r="N46" s="1">
        <f t="shared" si="17"/>
        <v>4.3598366494349419</v>
      </c>
      <c r="O46" t="s">
        <v>60</v>
      </c>
    </row>
    <row r="47" spans="1:15" x14ac:dyDescent="0.35">
      <c r="A47" s="12">
        <v>37</v>
      </c>
      <c r="B47" s="11" t="s">
        <v>78</v>
      </c>
      <c r="C47" s="10">
        <v>11.4</v>
      </c>
      <c r="D47" s="9" t="s">
        <v>27</v>
      </c>
      <c r="E47" s="8" t="str">
        <f t="shared" si="9"/>
        <v>Significantly Different</v>
      </c>
      <c r="G47">
        <f t="shared" si="10"/>
        <v>11.4</v>
      </c>
      <c r="H47">
        <f t="shared" si="11"/>
        <v>6</v>
      </c>
      <c r="I47" t="str">
        <f t="shared" si="12"/>
        <v>+/-</v>
      </c>
      <c r="J47" t="str">
        <f t="shared" si="13"/>
        <v>0.3</v>
      </c>
      <c r="K47" s="1">
        <f t="shared" si="14"/>
        <v>0.18237082066869301</v>
      </c>
      <c r="L47" s="1">
        <f t="shared" si="15"/>
        <v>2.5999999999999996</v>
      </c>
      <c r="M47" s="1">
        <f t="shared" si="16"/>
        <v>0.19223572402239389</v>
      </c>
      <c r="N47" s="1">
        <f t="shared" si="17"/>
        <v>13.525061552540157</v>
      </c>
      <c r="O47" t="s">
        <v>58</v>
      </c>
    </row>
    <row r="48" spans="1:15" x14ac:dyDescent="0.35">
      <c r="A48" s="12">
        <v>37</v>
      </c>
      <c r="B48" s="11" t="s">
        <v>46</v>
      </c>
      <c r="C48" s="10">
        <v>11.4</v>
      </c>
      <c r="D48" s="9" t="s">
        <v>27</v>
      </c>
      <c r="E48" s="8" t="str">
        <f t="shared" si="9"/>
        <v>Significantly Different</v>
      </c>
      <c r="G48">
        <f t="shared" si="10"/>
        <v>11.4</v>
      </c>
      <c r="H48">
        <f t="shared" si="11"/>
        <v>6</v>
      </c>
      <c r="I48" t="str">
        <f t="shared" si="12"/>
        <v>+/-</v>
      </c>
      <c r="J48" t="str">
        <f t="shared" si="13"/>
        <v>0.3</v>
      </c>
      <c r="K48" s="1">
        <f t="shared" si="14"/>
        <v>0.18237082066869301</v>
      </c>
      <c r="L48" s="1">
        <f t="shared" si="15"/>
        <v>2.5999999999999996</v>
      </c>
      <c r="M48" s="1">
        <f t="shared" si="16"/>
        <v>0.19223572402239389</v>
      </c>
      <c r="N48" s="1">
        <f t="shared" si="17"/>
        <v>13.525061552540157</v>
      </c>
      <c r="O48" t="s">
        <v>56</v>
      </c>
    </row>
    <row r="49" spans="1:15" x14ac:dyDescent="0.35">
      <c r="A49" s="12">
        <v>39</v>
      </c>
      <c r="B49" s="11" t="s">
        <v>67</v>
      </c>
      <c r="C49" s="10">
        <v>11.3</v>
      </c>
      <c r="D49" s="9" t="s">
        <v>27</v>
      </c>
      <c r="E49" s="8" t="str">
        <f t="shared" si="9"/>
        <v>Significantly Different</v>
      </c>
      <c r="G49">
        <f t="shared" si="10"/>
        <v>11.3</v>
      </c>
      <c r="H49">
        <f t="shared" si="11"/>
        <v>6</v>
      </c>
      <c r="I49" t="str">
        <f t="shared" si="12"/>
        <v>+/-</v>
      </c>
      <c r="J49" t="str">
        <f t="shared" si="13"/>
        <v>0.3</v>
      </c>
      <c r="K49" s="1">
        <f t="shared" si="14"/>
        <v>0.18237082066869301</v>
      </c>
      <c r="L49" s="1">
        <f t="shared" si="15"/>
        <v>2.6999999999999993</v>
      </c>
      <c r="M49" s="1">
        <f t="shared" si="16"/>
        <v>0.19223572402239389</v>
      </c>
      <c r="N49" s="1">
        <f t="shared" si="17"/>
        <v>14.045256227637852</v>
      </c>
      <c r="O49" t="s">
        <v>54</v>
      </c>
    </row>
    <row r="50" spans="1:15" x14ac:dyDescent="0.35">
      <c r="A50" s="12">
        <v>39</v>
      </c>
      <c r="B50" s="11" t="s">
        <v>59</v>
      </c>
      <c r="C50" s="10">
        <v>11.3</v>
      </c>
      <c r="D50" s="9" t="s">
        <v>118</v>
      </c>
      <c r="E50" s="8" t="str">
        <f t="shared" si="9"/>
        <v>Significantly Different</v>
      </c>
      <c r="G50">
        <f t="shared" si="10"/>
        <v>11.3</v>
      </c>
      <c r="H50">
        <f t="shared" si="11"/>
        <v>6</v>
      </c>
      <c r="I50" t="str">
        <f t="shared" si="12"/>
        <v>+/-</v>
      </c>
      <c r="J50" t="str">
        <f t="shared" si="13"/>
        <v>0.9</v>
      </c>
      <c r="K50" s="1">
        <f t="shared" si="14"/>
        <v>0.54711246200607899</v>
      </c>
      <c r="L50" s="1">
        <f t="shared" si="15"/>
        <v>2.6999999999999993</v>
      </c>
      <c r="M50" s="1">
        <f t="shared" si="16"/>
        <v>0.55047933970440222</v>
      </c>
      <c r="N50" s="1">
        <f t="shared" si="17"/>
        <v>4.9048162306143084</v>
      </c>
      <c r="O50" t="s">
        <v>52</v>
      </c>
    </row>
    <row r="51" spans="1:15" x14ac:dyDescent="0.35">
      <c r="A51" s="12">
        <v>41</v>
      </c>
      <c r="B51" s="11" t="s">
        <v>81</v>
      </c>
      <c r="C51" s="10">
        <v>10.8</v>
      </c>
      <c r="D51" s="9" t="s">
        <v>43</v>
      </c>
      <c r="E51" s="8" t="str">
        <f t="shared" si="9"/>
        <v>Significantly Different</v>
      </c>
      <c r="G51">
        <f t="shared" si="10"/>
        <v>10.8</v>
      </c>
      <c r="H51">
        <f t="shared" si="11"/>
        <v>6</v>
      </c>
      <c r="I51" t="str">
        <f t="shared" si="12"/>
        <v>+/-</v>
      </c>
      <c r="J51" t="str">
        <f t="shared" si="13"/>
        <v>0.4</v>
      </c>
      <c r="K51" s="1">
        <f t="shared" si="14"/>
        <v>0.24316109422492402</v>
      </c>
      <c r="L51" s="1">
        <f t="shared" si="15"/>
        <v>3.1999999999999993</v>
      </c>
      <c r="M51" s="1">
        <f t="shared" si="16"/>
        <v>0.25064471888253259</v>
      </c>
      <c r="N51" s="1">
        <f t="shared" si="17"/>
        <v>12.767075301912563</v>
      </c>
      <c r="O51" t="s">
        <v>50</v>
      </c>
    </row>
    <row r="52" spans="1:15" x14ac:dyDescent="0.35">
      <c r="A52" s="12">
        <v>41</v>
      </c>
      <c r="B52" s="11" t="s">
        <v>79</v>
      </c>
      <c r="C52" s="10">
        <v>10.8</v>
      </c>
      <c r="D52" s="9" t="s">
        <v>27</v>
      </c>
      <c r="E52" s="8" t="str">
        <f t="shared" si="9"/>
        <v>Significantly Different</v>
      </c>
      <c r="G52">
        <f t="shared" si="10"/>
        <v>10.8</v>
      </c>
      <c r="H52">
        <f t="shared" si="11"/>
        <v>6</v>
      </c>
      <c r="I52" t="str">
        <f t="shared" si="12"/>
        <v>+/-</v>
      </c>
      <c r="J52" t="str">
        <f t="shared" si="13"/>
        <v>0.3</v>
      </c>
      <c r="K52" s="1">
        <f t="shared" si="14"/>
        <v>0.18237082066869301</v>
      </c>
      <c r="L52" s="1">
        <f t="shared" si="15"/>
        <v>3.1999999999999993</v>
      </c>
      <c r="M52" s="1">
        <f t="shared" si="16"/>
        <v>0.19223572402239389</v>
      </c>
      <c r="N52" s="1">
        <f t="shared" si="17"/>
        <v>16.646229603126343</v>
      </c>
      <c r="O52" t="s">
        <v>48</v>
      </c>
    </row>
    <row r="53" spans="1:15" x14ac:dyDescent="0.35">
      <c r="A53" s="12">
        <v>43</v>
      </c>
      <c r="B53" s="11" t="s">
        <v>80</v>
      </c>
      <c r="C53" s="10">
        <v>10.6</v>
      </c>
      <c r="D53" s="9" t="s">
        <v>38</v>
      </c>
      <c r="E53" s="8" t="str">
        <f t="shared" si="9"/>
        <v>Significantly Different</v>
      </c>
      <c r="G53">
        <f t="shared" si="10"/>
        <v>10.6</v>
      </c>
      <c r="H53">
        <f t="shared" si="11"/>
        <v>6</v>
      </c>
      <c r="I53" t="str">
        <f t="shared" si="12"/>
        <v>+/-</v>
      </c>
      <c r="J53" t="str">
        <f t="shared" si="13"/>
        <v>0.2</v>
      </c>
      <c r="K53" s="1">
        <f t="shared" si="14"/>
        <v>0.12158054711246201</v>
      </c>
      <c r="L53" s="1">
        <f t="shared" si="15"/>
        <v>3.4000000000000004</v>
      </c>
      <c r="M53" s="1">
        <f t="shared" si="16"/>
        <v>0.1359311840425404</v>
      </c>
      <c r="N53" s="1">
        <f t="shared" si="17"/>
        <v>25.01265639631265</v>
      </c>
      <c r="O53" t="s">
        <v>46</v>
      </c>
    </row>
    <row r="54" spans="1:15" x14ac:dyDescent="0.35">
      <c r="A54" s="12">
        <v>44</v>
      </c>
      <c r="B54" s="11" t="s">
        <v>55</v>
      </c>
      <c r="C54" s="10">
        <v>10.199999999999999</v>
      </c>
      <c r="D54" s="9" t="s">
        <v>43</v>
      </c>
      <c r="E54" s="8" t="str">
        <f t="shared" si="9"/>
        <v>Significantly Different</v>
      </c>
      <c r="G54">
        <f t="shared" si="10"/>
        <v>10.199999999999999</v>
      </c>
      <c r="H54">
        <f t="shared" si="11"/>
        <v>6</v>
      </c>
      <c r="I54" t="str">
        <f t="shared" si="12"/>
        <v>+/-</v>
      </c>
      <c r="J54" t="str">
        <f t="shared" si="13"/>
        <v>0.4</v>
      </c>
      <c r="K54" s="1">
        <f t="shared" si="14"/>
        <v>0.24316109422492402</v>
      </c>
      <c r="L54" s="1">
        <f t="shared" si="15"/>
        <v>3.8000000000000007</v>
      </c>
      <c r="M54" s="1">
        <f t="shared" si="16"/>
        <v>0.25064471888253259</v>
      </c>
      <c r="N54" s="1">
        <f t="shared" si="17"/>
        <v>15.160901921021175</v>
      </c>
      <c r="O54" t="s">
        <v>39</v>
      </c>
    </row>
    <row r="55" spans="1:15" x14ac:dyDescent="0.35">
      <c r="A55" s="12">
        <v>45</v>
      </c>
      <c r="B55" s="11" t="s">
        <v>58</v>
      </c>
      <c r="C55" s="10">
        <v>9.9</v>
      </c>
      <c r="D55" s="9" t="s">
        <v>27</v>
      </c>
      <c r="E55" s="8" t="str">
        <f t="shared" si="9"/>
        <v>Significantly Different</v>
      </c>
      <c r="G55">
        <f t="shared" si="10"/>
        <v>9.9</v>
      </c>
      <c r="H55">
        <f t="shared" si="11"/>
        <v>6</v>
      </c>
      <c r="I55" t="str">
        <f t="shared" si="12"/>
        <v>+/-</v>
      </c>
      <c r="J55" t="str">
        <f t="shared" si="13"/>
        <v>0.3</v>
      </c>
      <c r="K55" s="1">
        <f t="shared" si="14"/>
        <v>0.18237082066869301</v>
      </c>
      <c r="L55" s="1">
        <f t="shared" si="15"/>
        <v>4.0999999999999996</v>
      </c>
      <c r="M55" s="1">
        <f t="shared" si="16"/>
        <v>0.19223572402239389</v>
      </c>
      <c r="N55" s="1">
        <f t="shared" si="17"/>
        <v>21.327981679005632</v>
      </c>
      <c r="O55" t="s">
        <v>42</v>
      </c>
    </row>
    <row r="56" spans="1:15" x14ac:dyDescent="0.35">
      <c r="A56" s="12">
        <v>45</v>
      </c>
      <c r="B56" s="11" t="s">
        <v>48</v>
      </c>
      <c r="C56" s="10">
        <v>9.9</v>
      </c>
      <c r="D56" s="9" t="s">
        <v>109</v>
      </c>
      <c r="E56" s="8" t="str">
        <f t="shared" si="9"/>
        <v>Significantly Different</v>
      </c>
      <c r="G56">
        <f t="shared" si="10"/>
        <v>9.9</v>
      </c>
      <c r="H56">
        <f t="shared" si="11"/>
        <v>6</v>
      </c>
      <c r="I56" t="str">
        <f t="shared" si="12"/>
        <v>+/-</v>
      </c>
      <c r="J56" t="str">
        <f t="shared" si="13"/>
        <v>0.6</v>
      </c>
      <c r="K56" s="1">
        <f t="shared" si="14"/>
        <v>0.36474164133738601</v>
      </c>
      <c r="L56" s="1">
        <f t="shared" si="15"/>
        <v>4.0999999999999996</v>
      </c>
      <c r="M56" s="1">
        <f t="shared" si="16"/>
        <v>0.36977279819442066</v>
      </c>
      <c r="N56" s="1">
        <f t="shared" si="17"/>
        <v>11.087889698809821</v>
      </c>
      <c r="O56" t="s">
        <v>40</v>
      </c>
    </row>
    <row r="57" spans="1:15" x14ac:dyDescent="0.35">
      <c r="A57" s="12">
        <v>47</v>
      </c>
      <c r="B57" s="11" t="s">
        <v>32</v>
      </c>
      <c r="C57" s="10">
        <v>9.8000000000000007</v>
      </c>
      <c r="D57" s="9" t="s">
        <v>30</v>
      </c>
      <c r="E57" s="8" t="str">
        <f t="shared" si="9"/>
        <v>Significantly Different</v>
      </c>
      <c r="G57">
        <f t="shared" si="10"/>
        <v>9.8000000000000007</v>
      </c>
      <c r="H57">
        <f t="shared" si="11"/>
        <v>6</v>
      </c>
      <c r="I57" t="str">
        <f t="shared" si="12"/>
        <v>+/-</v>
      </c>
      <c r="J57" t="str">
        <f t="shared" si="13"/>
        <v>0.5</v>
      </c>
      <c r="K57" s="1">
        <f t="shared" si="14"/>
        <v>0.303951367781155</v>
      </c>
      <c r="L57" s="1">
        <f t="shared" si="15"/>
        <v>4.1999999999999993</v>
      </c>
      <c r="M57" s="1">
        <f t="shared" si="16"/>
        <v>0.30997079109986531</v>
      </c>
      <c r="N57" s="1">
        <f t="shared" si="17"/>
        <v>13.549663776697134</v>
      </c>
      <c r="O57" t="s">
        <v>37</v>
      </c>
    </row>
    <row r="58" spans="1:15" x14ac:dyDescent="0.35">
      <c r="A58" s="12">
        <v>48</v>
      </c>
      <c r="B58" s="11" t="s">
        <v>72</v>
      </c>
      <c r="C58" s="10">
        <v>9.6999999999999993</v>
      </c>
      <c r="D58" s="9" t="s">
        <v>43</v>
      </c>
      <c r="E58" s="8" t="str">
        <f t="shared" si="9"/>
        <v>Significantly Different</v>
      </c>
      <c r="G58">
        <f t="shared" si="10"/>
        <v>9.6999999999999993</v>
      </c>
      <c r="H58">
        <f t="shared" si="11"/>
        <v>6</v>
      </c>
      <c r="I58" t="str">
        <f t="shared" si="12"/>
        <v>+/-</v>
      </c>
      <c r="J58" t="str">
        <f t="shared" si="13"/>
        <v>0.4</v>
      </c>
      <c r="K58" s="1">
        <f t="shared" si="14"/>
        <v>0.24316109422492402</v>
      </c>
      <c r="L58" s="1">
        <f t="shared" si="15"/>
        <v>4.3000000000000007</v>
      </c>
      <c r="M58" s="1">
        <f t="shared" si="16"/>
        <v>0.25064471888253259</v>
      </c>
      <c r="N58" s="1">
        <f t="shared" si="17"/>
        <v>17.155757436945013</v>
      </c>
      <c r="O58" t="s">
        <v>35</v>
      </c>
    </row>
    <row r="59" spans="1:15" x14ac:dyDescent="0.35">
      <c r="A59" s="12">
        <v>49</v>
      </c>
      <c r="B59" s="11" t="s">
        <v>51</v>
      </c>
      <c r="C59" s="10">
        <v>9.6</v>
      </c>
      <c r="D59" s="9" t="s">
        <v>43</v>
      </c>
      <c r="E59" s="8" t="str">
        <f t="shared" si="9"/>
        <v>Significantly Different</v>
      </c>
      <c r="G59">
        <f t="shared" si="10"/>
        <v>9.6</v>
      </c>
      <c r="H59">
        <f t="shared" si="11"/>
        <v>6</v>
      </c>
      <c r="I59" t="str">
        <f t="shared" si="12"/>
        <v>+/-</v>
      </c>
      <c r="J59" t="str">
        <f t="shared" si="13"/>
        <v>0.4</v>
      </c>
      <c r="K59" s="1">
        <f t="shared" si="14"/>
        <v>0.24316109422492402</v>
      </c>
      <c r="L59" s="1">
        <f t="shared" si="15"/>
        <v>4.4000000000000004</v>
      </c>
      <c r="M59" s="1">
        <f t="shared" si="16"/>
        <v>0.25064471888253259</v>
      </c>
      <c r="N59" s="1">
        <f t="shared" si="17"/>
        <v>17.55472854012978</v>
      </c>
      <c r="O59" t="s">
        <v>32</v>
      </c>
    </row>
    <row r="60" spans="1:15" x14ac:dyDescent="0.35">
      <c r="A60" s="12">
        <v>50</v>
      </c>
      <c r="B60" s="11" t="s">
        <v>44</v>
      </c>
      <c r="C60" s="10">
        <v>9.5</v>
      </c>
      <c r="D60" s="9" t="s">
        <v>43</v>
      </c>
      <c r="E60" s="8" t="str">
        <f t="shared" si="9"/>
        <v>Significantly Different</v>
      </c>
      <c r="G60">
        <f t="shared" si="10"/>
        <v>9.5</v>
      </c>
      <c r="H60">
        <f t="shared" si="11"/>
        <v>6</v>
      </c>
      <c r="I60" t="str">
        <f t="shared" si="12"/>
        <v>+/-</v>
      </c>
      <c r="J60" t="str">
        <f t="shared" si="13"/>
        <v>0.4</v>
      </c>
      <c r="K60" s="1">
        <f t="shared" si="14"/>
        <v>0.24316109422492402</v>
      </c>
      <c r="L60" s="1">
        <f t="shared" si="15"/>
        <v>4.5</v>
      </c>
      <c r="M60" s="1">
        <f t="shared" si="16"/>
        <v>0.25064471888253259</v>
      </c>
      <c r="N60" s="1">
        <f t="shared" si="17"/>
        <v>17.953699643314547</v>
      </c>
      <c r="O60" t="s">
        <v>29</v>
      </c>
    </row>
    <row r="61" spans="1:15" x14ac:dyDescent="0.35">
      <c r="A61" s="12">
        <v>50</v>
      </c>
      <c r="B61" s="11" t="s">
        <v>62</v>
      </c>
      <c r="C61" s="10">
        <v>9.5</v>
      </c>
      <c r="D61" s="9" t="s">
        <v>25</v>
      </c>
      <c r="E61" s="8" t="str">
        <f t="shared" si="9"/>
        <v>Significantly Different</v>
      </c>
      <c r="G61">
        <f t="shared" si="10"/>
        <v>9.5</v>
      </c>
      <c r="H61">
        <f t="shared" si="11"/>
        <v>6</v>
      </c>
      <c r="I61" t="str">
        <f t="shared" si="12"/>
        <v>+/-</v>
      </c>
      <c r="J61" t="str">
        <f t="shared" si="13"/>
        <v>0.7</v>
      </c>
      <c r="K61" s="1">
        <f t="shared" si="14"/>
        <v>0.42553191489361697</v>
      </c>
      <c r="L61" s="1">
        <f t="shared" si="15"/>
        <v>4.5</v>
      </c>
      <c r="M61" s="1">
        <f t="shared" si="16"/>
        <v>0.42985214661796195</v>
      </c>
      <c r="N61" s="1">
        <f t="shared" si="17"/>
        <v>10.468715895466838</v>
      </c>
      <c r="O61" t="s">
        <v>26</v>
      </c>
    </row>
    <row r="62" spans="1:15" ht="15" thickBot="1" x14ac:dyDescent="0.4">
      <c r="A62" s="7"/>
      <c r="B62" s="6" t="s">
        <v>24</v>
      </c>
      <c r="C62" s="5">
        <v>8.9</v>
      </c>
      <c r="D62" s="4" t="s">
        <v>43</v>
      </c>
      <c r="E62" s="3" t="str">
        <f t="shared" si="9"/>
        <v>Significantly Different</v>
      </c>
      <c r="G62">
        <f t="shared" si="10"/>
        <v>8.9</v>
      </c>
      <c r="H62">
        <f t="shared" si="11"/>
        <v>6</v>
      </c>
      <c r="I62" t="str">
        <f t="shared" si="12"/>
        <v>+/-</v>
      </c>
      <c r="J62" t="str">
        <f t="shared" si="13"/>
        <v>0.4</v>
      </c>
      <c r="K62" s="1">
        <f t="shared" si="14"/>
        <v>0.24316109422492402</v>
      </c>
      <c r="L62" s="1">
        <f t="shared" si="15"/>
        <v>5.0999999999999996</v>
      </c>
      <c r="M62" s="1">
        <f t="shared" si="16"/>
        <v>0.25064471888253259</v>
      </c>
      <c r="N62" s="1">
        <f t="shared" si="17"/>
        <v>20.347526262423152</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229" priority="1" operator="equal">
      <formula>"OTHER ERROR"</formula>
    </cfRule>
    <cfRule type="cellIs" dxfId="228" priority="2" operator="equal">
      <formula>"Statistical Test not applicable"</formula>
    </cfRule>
    <cfRule type="cellIs" dxfId="227" priority="3" operator="equal">
      <formula>"Geography Selected"</formula>
    </cfRule>
  </conditionalFormatting>
  <conditionalFormatting sqref="E10:J62">
    <cfRule type="cellIs" dxfId="226" priority="4" operator="equal">
      <formula>"Not Significantly Different"</formula>
    </cfRule>
  </conditionalFormatting>
  <conditionalFormatting sqref="F10:J62">
    <cfRule type="cellIs" dxfId="22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8BB2FCBA-4216-4AAA-A5C7-989292C594F3}">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CE8C1B1D-9FD5-47FD-B662-011672C24D4F}"/>
    <hyperlink ref="A68" r:id="rId2" xr:uid="{765B6B9C-9567-4C57-A00E-920CA5E72FB1}"/>
    <hyperlink ref="A66" r:id="rId3" xr:uid="{96B10018-2A32-487C-BC19-ABF1E2A64B44}"/>
    <hyperlink ref="A67" r:id="rId4" xr:uid="{550B4926-A10D-492E-8EE6-A9390745BCEE}"/>
  </hyperlinks>
  <pageMargins left="0.7" right="0.7" top="0.75" bottom="0.75" header="0.3" footer="0.3"/>
  <pageSetup orientation="portrait" r:id="rId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DBC73-ADBA-4658-95C9-BC8C9BA97D70}">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333</v>
      </c>
    </row>
    <row r="2" spans="1:16" x14ac:dyDescent="0.35">
      <c r="A2" s="26" t="s">
        <v>106</v>
      </c>
      <c r="B2" t="s">
        <v>332</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22</v>
      </c>
      <c r="C6" t="s">
        <v>100</v>
      </c>
      <c r="H6" s="14" t="s">
        <v>99</v>
      </c>
      <c r="I6">
        <f>VLOOKUP($B$4,$B$9:$K$62,6,FALSE)</f>
        <v>22</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22</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22</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34</v>
      </c>
      <c r="C11" s="10">
        <v>44.4</v>
      </c>
      <c r="D11" s="13" t="s">
        <v>38</v>
      </c>
      <c r="E11" s="8" t="str">
        <f t="shared" si="0"/>
        <v>Significantly Different</v>
      </c>
      <c r="G11">
        <f t="shared" si="1"/>
        <v>44.4</v>
      </c>
      <c r="H11">
        <f t="shared" si="2"/>
        <v>6</v>
      </c>
      <c r="I11" t="str">
        <f t="shared" si="3"/>
        <v>+/-</v>
      </c>
      <c r="J11" t="str">
        <f t="shared" si="4"/>
        <v>0.2</v>
      </c>
      <c r="K11" s="1">
        <f t="shared" si="5"/>
        <v>0.12158054711246201</v>
      </c>
      <c r="L11" s="1">
        <f t="shared" si="6"/>
        <v>-22.4</v>
      </c>
      <c r="M11" s="1">
        <f t="shared" si="7"/>
        <v>0.1359311840425404</v>
      </c>
      <c r="N11" s="1">
        <f t="shared" si="8"/>
        <v>-164.78926566982449</v>
      </c>
      <c r="O11" t="s">
        <v>67</v>
      </c>
    </row>
    <row r="12" spans="1:16" x14ac:dyDescent="0.35">
      <c r="A12" s="12">
        <v>2</v>
      </c>
      <c r="B12" s="11" t="s">
        <v>39</v>
      </c>
      <c r="C12" s="10">
        <v>35.1</v>
      </c>
      <c r="D12" s="9" t="s">
        <v>38</v>
      </c>
      <c r="E12" s="8" t="str">
        <f t="shared" si="0"/>
        <v>Significantly Different</v>
      </c>
      <c r="G12">
        <f t="shared" si="1"/>
        <v>35.1</v>
      </c>
      <c r="H12">
        <f t="shared" si="2"/>
        <v>6</v>
      </c>
      <c r="I12" t="str">
        <f t="shared" si="3"/>
        <v>+/-</v>
      </c>
      <c r="J12" t="str">
        <f t="shared" si="4"/>
        <v>0.2</v>
      </c>
      <c r="K12" s="1">
        <f t="shared" si="5"/>
        <v>0.12158054711246201</v>
      </c>
      <c r="L12" s="1">
        <f t="shared" si="6"/>
        <v>-13.100000000000001</v>
      </c>
      <c r="M12" s="1">
        <f t="shared" si="7"/>
        <v>0.1359311840425404</v>
      </c>
      <c r="N12" s="1">
        <f t="shared" si="8"/>
        <v>-96.372293762263453</v>
      </c>
      <c r="O12" t="s">
        <v>59</v>
      </c>
    </row>
    <row r="13" spans="1:16" x14ac:dyDescent="0.35">
      <c r="A13" s="12">
        <v>3</v>
      </c>
      <c r="B13" s="11" t="s">
        <v>47</v>
      </c>
      <c r="C13" s="10">
        <v>32.299999999999997</v>
      </c>
      <c r="D13" s="9" t="s">
        <v>27</v>
      </c>
      <c r="E13" s="8" t="str">
        <f t="shared" si="0"/>
        <v>Significantly Different</v>
      </c>
      <c r="G13">
        <f t="shared" si="1"/>
        <v>32.299999999999997</v>
      </c>
      <c r="H13">
        <f t="shared" si="2"/>
        <v>6</v>
      </c>
      <c r="I13" t="str">
        <f t="shared" si="3"/>
        <v>+/-</v>
      </c>
      <c r="J13" t="str">
        <f t="shared" si="4"/>
        <v>0.3</v>
      </c>
      <c r="K13" s="1">
        <f t="shared" si="5"/>
        <v>0.18237082066869301</v>
      </c>
      <c r="L13" s="1">
        <f t="shared" si="6"/>
        <v>-10.299999999999997</v>
      </c>
      <c r="M13" s="1">
        <f t="shared" si="7"/>
        <v>0.19223572402239389</v>
      </c>
      <c r="N13" s="1">
        <f t="shared" si="8"/>
        <v>-53.580051535062921</v>
      </c>
      <c r="O13" t="s">
        <v>57</v>
      </c>
    </row>
    <row r="14" spans="1:16" x14ac:dyDescent="0.35">
      <c r="A14" s="12">
        <v>4</v>
      </c>
      <c r="B14" s="11" t="s">
        <v>36</v>
      </c>
      <c r="C14" s="10">
        <v>30.9</v>
      </c>
      <c r="D14" s="9" t="s">
        <v>121</v>
      </c>
      <c r="E14" s="8" t="str">
        <f t="shared" si="0"/>
        <v>Significantly Different</v>
      </c>
      <c r="G14">
        <f t="shared" si="1"/>
        <v>30.9</v>
      </c>
      <c r="H14">
        <f t="shared" si="2"/>
        <v>6</v>
      </c>
      <c r="I14" t="str">
        <f t="shared" si="3"/>
        <v>+/-</v>
      </c>
      <c r="J14" t="str">
        <f t="shared" si="4"/>
        <v>0.8</v>
      </c>
      <c r="K14" s="1">
        <f t="shared" si="5"/>
        <v>0.48632218844984804</v>
      </c>
      <c r="L14" s="1">
        <f t="shared" si="6"/>
        <v>-8.8999999999999986</v>
      </c>
      <c r="M14" s="1">
        <f t="shared" si="7"/>
        <v>0.49010685399991183</v>
      </c>
      <c r="N14" s="1">
        <f t="shared" si="8"/>
        <v>-18.159305317533061</v>
      </c>
      <c r="O14" t="s">
        <v>72</v>
      </c>
    </row>
    <row r="15" spans="1:16" x14ac:dyDescent="0.35">
      <c r="A15" s="12">
        <v>5</v>
      </c>
      <c r="B15" s="11" t="s">
        <v>49</v>
      </c>
      <c r="C15" s="10">
        <v>30.7</v>
      </c>
      <c r="D15" s="9" t="s">
        <v>38</v>
      </c>
      <c r="E15" s="8" t="str">
        <f t="shared" si="0"/>
        <v>Significantly Different</v>
      </c>
      <c r="G15">
        <f t="shared" si="1"/>
        <v>30.7</v>
      </c>
      <c r="H15">
        <f t="shared" si="2"/>
        <v>6</v>
      </c>
      <c r="I15" t="str">
        <f t="shared" si="3"/>
        <v>+/-</v>
      </c>
      <c r="J15" t="str">
        <f t="shared" si="4"/>
        <v>0.2</v>
      </c>
      <c r="K15" s="1">
        <f t="shared" si="5"/>
        <v>0.12158054711246201</v>
      </c>
      <c r="L15" s="1">
        <f t="shared" si="6"/>
        <v>-8.6999999999999993</v>
      </c>
      <c r="M15" s="1">
        <f t="shared" si="7"/>
        <v>0.1359311840425404</v>
      </c>
      <c r="N15" s="1">
        <f t="shared" si="8"/>
        <v>-64.002973719976481</v>
      </c>
      <c r="O15" t="s">
        <v>34</v>
      </c>
    </row>
    <row r="16" spans="1:16" x14ac:dyDescent="0.35">
      <c r="A16" s="12">
        <v>6</v>
      </c>
      <c r="B16" s="11" t="s">
        <v>53</v>
      </c>
      <c r="C16" s="10">
        <v>30.2</v>
      </c>
      <c r="D16" s="9" t="s">
        <v>38</v>
      </c>
      <c r="E16" s="8" t="str">
        <f t="shared" si="0"/>
        <v>Significantly Different</v>
      </c>
      <c r="G16">
        <f t="shared" si="1"/>
        <v>30.2</v>
      </c>
      <c r="H16">
        <f t="shared" si="2"/>
        <v>6</v>
      </c>
      <c r="I16" t="str">
        <f t="shared" si="3"/>
        <v>+/-</v>
      </c>
      <c r="J16" t="str">
        <f t="shared" si="4"/>
        <v>0.2</v>
      </c>
      <c r="K16" s="1">
        <f t="shared" si="5"/>
        <v>0.12158054711246201</v>
      </c>
      <c r="L16" s="1">
        <f t="shared" si="6"/>
        <v>-8.1999999999999993</v>
      </c>
      <c r="M16" s="1">
        <f t="shared" si="7"/>
        <v>0.1359311840425404</v>
      </c>
      <c r="N16" s="1">
        <f t="shared" si="8"/>
        <v>-60.324641896989327</v>
      </c>
      <c r="O16" t="s">
        <v>73</v>
      </c>
    </row>
    <row r="17" spans="1:15" x14ac:dyDescent="0.35">
      <c r="A17" s="12">
        <v>7</v>
      </c>
      <c r="B17" s="11" t="s">
        <v>44</v>
      </c>
      <c r="C17" s="10">
        <v>29.9</v>
      </c>
      <c r="D17" s="9" t="s">
        <v>109</v>
      </c>
      <c r="E17" s="8" t="str">
        <f t="shared" si="0"/>
        <v>Significantly Different</v>
      </c>
      <c r="G17">
        <f t="shared" si="1"/>
        <v>29.9</v>
      </c>
      <c r="H17">
        <f t="shared" si="2"/>
        <v>6</v>
      </c>
      <c r="I17" t="str">
        <f t="shared" si="3"/>
        <v>+/-</v>
      </c>
      <c r="J17" t="str">
        <f t="shared" si="4"/>
        <v>0.6</v>
      </c>
      <c r="K17" s="1">
        <f t="shared" si="5"/>
        <v>0.36474164133738601</v>
      </c>
      <c r="L17" s="1">
        <f t="shared" si="6"/>
        <v>-7.8999999999999986</v>
      </c>
      <c r="M17" s="1">
        <f t="shared" si="7"/>
        <v>0.36977279819442066</v>
      </c>
      <c r="N17" s="1">
        <f t="shared" si="8"/>
        <v>-21.364470395267702</v>
      </c>
      <c r="O17" t="s">
        <v>65</v>
      </c>
    </row>
    <row r="18" spans="1:15" x14ac:dyDescent="0.35">
      <c r="A18" s="12">
        <v>8</v>
      </c>
      <c r="B18" s="11" t="s">
        <v>57</v>
      </c>
      <c r="C18" s="10">
        <v>26.2</v>
      </c>
      <c r="D18" s="9" t="s">
        <v>27</v>
      </c>
      <c r="E18" s="8" t="str">
        <f t="shared" si="0"/>
        <v>Significantly Different</v>
      </c>
      <c r="G18">
        <f t="shared" si="1"/>
        <v>26.2</v>
      </c>
      <c r="H18">
        <f t="shared" si="2"/>
        <v>6</v>
      </c>
      <c r="I18" t="str">
        <f t="shared" si="3"/>
        <v>+/-</v>
      </c>
      <c r="J18" t="str">
        <f t="shared" si="4"/>
        <v>0.3</v>
      </c>
      <c r="K18" s="1">
        <f t="shared" si="5"/>
        <v>0.18237082066869301</v>
      </c>
      <c r="L18" s="1">
        <f t="shared" si="6"/>
        <v>-4.1999999999999993</v>
      </c>
      <c r="M18" s="1">
        <f t="shared" si="7"/>
        <v>0.19223572402239389</v>
      </c>
      <c r="N18" s="1">
        <f t="shared" si="8"/>
        <v>-21.848176354103327</v>
      </c>
      <c r="O18" t="s">
        <v>61</v>
      </c>
    </row>
    <row r="19" spans="1:15" x14ac:dyDescent="0.35">
      <c r="A19" s="12">
        <v>9</v>
      </c>
      <c r="B19" s="11" t="s">
        <v>70</v>
      </c>
      <c r="C19" s="10">
        <v>25</v>
      </c>
      <c r="D19" s="9" t="s">
        <v>27</v>
      </c>
      <c r="E19" s="8" t="str">
        <f t="shared" si="0"/>
        <v>Significantly Different</v>
      </c>
      <c r="G19">
        <f t="shared" si="1"/>
        <v>25</v>
      </c>
      <c r="H19">
        <f t="shared" si="2"/>
        <v>6</v>
      </c>
      <c r="I19" t="str">
        <f t="shared" si="3"/>
        <v>+/-</v>
      </c>
      <c r="J19" t="str">
        <f t="shared" si="4"/>
        <v>0.3</v>
      </c>
      <c r="K19" s="1">
        <f t="shared" si="5"/>
        <v>0.18237082066869301</v>
      </c>
      <c r="L19" s="1">
        <f t="shared" si="6"/>
        <v>-3</v>
      </c>
      <c r="M19" s="1">
        <f t="shared" si="7"/>
        <v>0.19223572402239389</v>
      </c>
      <c r="N19" s="1">
        <f t="shared" si="8"/>
        <v>-15.605840252930951</v>
      </c>
      <c r="O19" t="s">
        <v>31</v>
      </c>
    </row>
    <row r="20" spans="1:15" x14ac:dyDescent="0.35">
      <c r="A20" s="12">
        <v>10</v>
      </c>
      <c r="B20" s="11" t="s">
        <v>28</v>
      </c>
      <c r="C20" s="10">
        <v>24.2</v>
      </c>
      <c r="D20" s="13" t="s">
        <v>122</v>
      </c>
      <c r="E20" s="8" t="str">
        <f t="shared" si="0"/>
        <v>Significantly Different</v>
      </c>
      <c r="G20">
        <f t="shared" si="1"/>
        <v>24.2</v>
      </c>
      <c r="H20">
        <f t="shared" si="2"/>
        <v>6</v>
      </c>
      <c r="I20" t="str">
        <f t="shared" si="3"/>
        <v>+/-</v>
      </c>
      <c r="J20" t="str">
        <f t="shared" si="4"/>
        <v>1.0</v>
      </c>
      <c r="K20" s="1">
        <f t="shared" si="5"/>
        <v>0.60790273556231</v>
      </c>
      <c r="L20" s="1">
        <f t="shared" si="6"/>
        <v>-2.1999999999999993</v>
      </c>
      <c r="M20" s="1">
        <f t="shared" si="7"/>
        <v>0.61093468821403585</v>
      </c>
      <c r="N20" s="1">
        <f t="shared" si="8"/>
        <v>-3.6010395913699496</v>
      </c>
      <c r="O20" t="s">
        <v>53</v>
      </c>
    </row>
    <row r="21" spans="1:15" x14ac:dyDescent="0.35">
      <c r="A21" s="12">
        <v>11</v>
      </c>
      <c r="B21" s="11" t="s">
        <v>64</v>
      </c>
      <c r="C21" s="10">
        <v>23.9</v>
      </c>
      <c r="D21" s="9" t="s">
        <v>27</v>
      </c>
      <c r="E21" s="8" t="str">
        <f t="shared" si="0"/>
        <v>Significantly Different</v>
      </c>
      <c r="G21">
        <f t="shared" si="1"/>
        <v>23.9</v>
      </c>
      <c r="H21">
        <f t="shared" si="2"/>
        <v>6</v>
      </c>
      <c r="I21" t="str">
        <f t="shared" si="3"/>
        <v>+/-</v>
      </c>
      <c r="J21" t="str">
        <f t="shared" si="4"/>
        <v>0.3</v>
      </c>
      <c r="K21" s="1">
        <f t="shared" si="5"/>
        <v>0.18237082066869301</v>
      </c>
      <c r="L21" s="1">
        <f t="shared" si="6"/>
        <v>-1.8999999999999986</v>
      </c>
      <c r="M21" s="1">
        <f t="shared" si="7"/>
        <v>0.19223572402239389</v>
      </c>
      <c r="N21" s="1">
        <f t="shared" si="8"/>
        <v>-9.8836988268562624</v>
      </c>
      <c r="O21" t="s">
        <v>45</v>
      </c>
    </row>
    <row r="22" spans="1:15" x14ac:dyDescent="0.35">
      <c r="A22" s="12">
        <v>12</v>
      </c>
      <c r="B22" s="11" t="s">
        <v>65</v>
      </c>
      <c r="C22" s="10">
        <v>23.3</v>
      </c>
      <c r="D22" s="9" t="s">
        <v>30</v>
      </c>
      <c r="E22" s="8" t="str">
        <f t="shared" si="0"/>
        <v>Significantly Different</v>
      </c>
      <c r="G22">
        <f t="shared" si="1"/>
        <v>23.3</v>
      </c>
      <c r="H22">
        <f t="shared" si="2"/>
        <v>6</v>
      </c>
      <c r="I22" t="str">
        <f t="shared" si="3"/>
        <v>+/-</v>
      </c>
      <c r="J22" t="str">
        <f t="shared" si="4"/>
        <v>0.5</v>
      </c>
      <c r="K22" s="1">
        <f t="shared" si="5"/>
        <v>0.303951367781155</v>
      </c>
      <c r="L22" s="1">
        <f t="shared" si="6"/>
        <v>-1.3000000000000007</v>
      </c>
      <c r="M22" s="1">
        <f t="shared" si="7"/>
        <v>0.30997079109986531</v>
      </c>
      <c r="N22" s="1">
        <f t="shared" si="8"/>
        <v>-4.1939435499300686</v>
      </c>
      <c r="O22" t="s">
        <v>28</v>
      </c>
    </row>
    <row r="23" spans="1:15" x14ac:dyDescent="0.35">
      <c r="A23" s="12">
        <v>13</v>
      </c>
      <c r="B23" s="11" t="s">
        <v>52</v>
      </c>
      <c r="C23" s="10">
        <v>22</v>
      </c>
      <c r="D23" s="9" t="s">
        <v>121</v>
      </c>
      <c r="E23" s="8" t="str">
        <f t="shared" si="0"/>
        <v>Not Significantly Different</v>
      </c>
      <c r="G23">
        <f t="shared" si="1"/>
        <v>22</v>
      </c>
      <c r="H23">
        <f t="shared" si="2"/>
        <v>6</v>
      </c>
      <c r="I23" t="str">
        <f t="shared" si="3"/>
        <v>+/-</v>
      </c>
      <c r="J23" t="str">
        <f t="shared" si="4"/>
        <v>0.8</v>
      </c>
      <c r="K23" s="1">
        <f t="shared" si="5"/>
        <v>0.48632218844984804</v>
      </c>
      <c r="L23" s="1">
        <f t="shared" si="6"/>
        <v>0</v>
      </c>
      <c r="M23" s="1">
        <f t="shared" si="7"/>
        <v>0.49010685399991183</v>
      </c>
      <c r="N23" s="1">
        <f t="shared" si="8"/>
        <v>0</v>
      </c>
      <c r="O23" t="s">
        <v>81</v>
      </c>
    </row>
    <row r="24" spans="1:15" x14ac:dyDescent="0.35">
      <c r="A24" s="12">
        <v>14</v>
      </c>
      <c r="B24" s="11" t="s">
        <v>35</v>
      </c>
      <c r="C24" s="10">
        <v>21.1</v>
      </c>
      <c r="D24" s="9" t="s">
        <v>27</v>
      </c>
      <c r="E24" s="8" t="str">
        <f t="shared" si="0"/>
        <v>Significantly Different</v>
      </c>
      <c r="G24">
        <f t="shared" si="1"/>
        <v>21.1</v>
      </c>
      <c r="H24">
        <f t="shared" si="2"/>
        <v>6</v>
      </c>
      <c r="I24" t="str">
        <f t="shared" si="3"/>
        <v>+/-</v>
      </c>
      <c r="J24" t="str">
        <f t="shared" si="4"/>
        <v>0.3</v>
      </c>
      <c r="K24" s="1">
        <f t="shared" si="5"/>
        <v>0.18237082066869301</v>
      </c>
      <c r="L24" s="1">
        <f t="shared" si="6"/>
        <v>0.89999999999999858</v>
      </c>
      <c r="M24" s="1">
        <f t="shared" si="7"/>
        <v>0.19223572402239389</v>
      </c>
      <c r="N24" s="1">
        <f t="shared" si="8"/>
        <v>4.6817520758792783</v>
      </c>
      <c r="O24" t="s">
        <v>64</v>
      </c>
    </row>
    <row r="25" spans="1:15" x14ac:dyDescent="0.35">
      <c r="A25" s="12">
        <v>15</v>
      </c>
      <c r="B25" s="11" t="s">
        <v>41</v>
      </c>
      <c r="C25" s="10">
        <v>20.7</v>
      </c>
      <c r="D25" s="9" t="s">
        <v>43</v>
      </c>
      <c r="E25" s="8" t="str">
        <f t="shared" si="0"/>
        <v>Significantly Different</v>
      </c>
      <c r="G25">
        <f t="shared" si="1"/>
        <v>20.7</v>
      </c>
      <c r="H25">
        <f t="shared" si="2"/>
        <v>6</v>
      </c>
      <c r="I25" t="str">
        <f t="shared" si="3"/>
        <v>+/-</v>
      </c>
      <c r="J25" t="str">
        <f t="shared" si="4"/>
        <v>0.4</v>
      </c>
      <c r="K25" s="1">
        <f t="shared" si="5"/>
        <v>0.24316109422492402</v>
      </c>
      <c r="L25" s="1">
        <f t="shared" si="6"/>
        <v>1.3000000000000007</v>
      </c>
      <c r="M25" s="1">
        <f t="shared" si="7"/>
        <v>0.25064471888253259</v>
      </c>
      <c r="N25" s="1">
        <f t="shared" si="8"/>
        <v>5.1866243414019824</v>
      </c>
      <c r="O25" t="s">
        <v>80</v>
      </c>
    </row>
    <row r="26" spans="1:15" x14ac:dyDescent="0.35">
      <c r="A26" s="12">
        <v>16</v>
      </c>
      <c r="B26" s="11" t="s">
        <v>31</v>
      </c>
      <c r="C26" s="10">
        <v>20.6</v>
      </c>
      <c r="D26" s="9" t="s">
        <v>137</v>
      </c>
      <c r="E26" s="8" t="str">
        <f t="shared" si="0"/>
        <v>Significantly Different</v>
      </c>
      <c r="G26">
        <f t="shared" si="1"/>
        <v>20.6</v>
      </c>
      <c r="H26">
        <f t="shared" si="2"/>
        <v>6</v>
      </c>
      <c r="I26" t="str">
        <f t="shared" si="3"/>
        <v>+/-</v>
      </c>
      <c r="J26" t="str">
        <f t="shared" si="4"/>
        <v>1.2</v>
      </c>
      <c r="K26" s="1">
        <f t="shared" si="5"/>
        <v>0.72948328267477203</v>
      </c>
      <c r="L26" s="1">
        <f t="shared" si="6"/>
        <v>1.3999999999999986</v>
      </c>
      <c r="M26" s="1">
        <f t="shared" si="7"/>
        <v>0.73201182849801194</v>
      </c>
      <c r="N26" s="1">
        <f t="shared" si="8"/>
        <v>1.9125374010316294</v>
      </c>
      <c r="O26" t="s">
        <v>79</v>
      </c>
    </row>
    <row r="27" spans="1:15" x14ac:dyDescent="0.35">
      <c r="A27" s="12">
        <v>17</v>
      </c>
      <c r="B27" s="11" t="s">
        <v>37</v>
      </c>
      <c r="C27" s="10">
        <v>17</v>
      </c>
      <c r="D27" s="9" t="s">
        <v>27</v>
      </c>
      <c r="E27" s="8" t="str">
        <f t="shared" si="0"/>
        <v>Significantly Different</v>
      </c>
      <c r="G27">
        <f t="shared" si="1"/>
        <v>17</v>
      </c>
      <c r="H27">
        <f t="shared" si="2"/>
        <v>6</v>
      </c>
      <c r="I27" t="str">
        <f t="shared" si="3"/>
        <v>+/-</v>
      </c>
      <c r="J27" t="str">
        <f t="shared" si="4"/>
        <v>0.3</v>
      </c>
      <c r="K27" s="1">
        <f t="shared" si="5"/>
        <v>0.18237082066869301</v>
      </c>
      <c r="L27" s="1">
        <f t="shared" si="6"/>
        <v>5</v>
      </c>
      <c r="M27" s="1">
        <f t="shared" si="7"/>
        <v>0.19223572402239389</v>
      </c>
      <c r="N27" s="1">
        <f t="shared" si="8"/>
        <v>26.00973375488492</v>
      </c>
      <c r="O27" t="s">
        <v>77</v>
      </c>
    </row>
    <row r="28" spans="1:15" x14ac:dyDescent="0.35">
      <c r="A28" s="12">
        <v>18</v>
      </c>
      <c r="B28" s="11" t="s">
        <v>73</v>
      </c>
      <c r="C28" s="10">
        <v>16.2</v>
      </c>
      <c r="D28" s="9" t="s">
        <v>43</v>
      </c>
      <c r="E28" s="8" t="str">
        <f t="shared" si="0"/>
        <v>Significantly Different</v>
      </c>
      <c r="G28">
        <f t="shared" si="1"/>
        <v>16.2</v>
      </c>
      <c r="H28">
        <f t="shared" si="2"/>
        <v>6</v>
      </c>
      <c r="I28" t="str">
        <f t="shared" si="3"/>
        <v>+/-</v>
      </c>
      <c r="J28" t="str">
        <f t="shared" si="4"/>
        <v>0.4</v>
      </c>
      <c r="K28" s="1">
        <f t="shared" si="5"/>
        <v>0.24316109422492402</v>
      </c>
      <c r="L28" s="1">
        <f t="shared" si="6"/>
        <v>5.8000000000000007</v>
      </c>
      <c r="M28" s="1">
        <f t="shared" si="7"/>
        <v>0.25064471888253259</v>
      </c>
      <c r="N28" s="1">
        <f t="shared" si="8"/>
        <v>23.140323984716527</v>
      </c>
      <c r="O28" t="s">
        <v>78</v>
      </c>
    </row>
    <row r="29" spans="1:15" x14ac:dyDescent="0.35">
      <c r="A29" s="12">
        <v>19</v>
      </c>
      <c r="B29" s="11" t="s">
        <v>42</v>
      </c>
      <c r="C29" s="10">
        <v>15.8</v>
      </c>
      <c r="D29" s="9" t="s">
        <v>43</v>
      </c>
      <c r="E29" s="8" t="str">
        <f t="shared" si="0"/>
        <v>Significantly Different</v>
      </c>
      <c r="G29">
        <f t="shared" si="1"/>
        <v>15.8</v>
      </c>
      <c r="H29">
        <f t="shared" si="2"/>
        <v>6</v>
      </c>
      <c r="I29" t="str">
        <f t="shared" si="3"/>
        <v>+/-</v>
      </c>
      <c r="J29" t="str">
        <f t="shared" si="4"/>
        <v>0.4</v>
      </c>
      <c r="K29" s="1">
        <f t="shared" si="5"/>
        <v>0.24316109422492402</v>
      </c>
      <c r="L29" s="1">
        <f t="shared" si="6"/>
        <v>6.1999999999999993</v>
      </c>
      <c r="M29" s="1">
        <f t="shared" si="7"/>
        <v>0.25064471888253259</v>
      </c>
      <c r="N29" s="1">
        <f t="shared" si="8"/>
        <v>24.736208397455595</v>
      </c>
      <c r="O29" t="s">
        <v>55</v>
      </c>
    </row>
    <row r="30" spans="1:15" x14ac:dyDescent="0.35">
      <c r="A30" s="12">
        <v>20</v>
      </c>
      <c r="B30" s="11" t="s">
        <v>59</v>
      </c>
      <c r="C30" s="10">
        <v>15.6</v>
      </c>
      <c r="D30" s="9" t="s">
        <v>121</v>
      </c>
      <c r="E30" s="8" t="str">
        <f t="shared" si="0"/>
        <v>Significantly Different</v>
      </c>
      <c r="G30">
        <f t="shared" si="1"/>
        <v>15.6</v>
      </c>
      <c r="H30">
        <f t="shared" si="2"/>
        <v>6</v>
      </c>
      <c r="I30" t="str">
        <f t="shared" si="3"/>
        <v>+/-</v>
      </c>
      <c r="J30" t="str">
        <f t="shared" si="4"/>
        <v>0.8</v>
      </c>
      <c r="K30" s="1">
        <f t="shared" si="5"/>
        <v>0.48632218844984804</v>
      </c>
      <c r="L30" s="1">
        <f t="shared" si="6"/>
        <v>6.4</v>
      </c>
      <c r="M30" s="1">
        <f t="shared" si="7"/>
        <v>0.49010685399991183</v>
      </c>
      <c r="N30" s="1">
        <f t="shared" si="8"/>
        <v>13.058376857551867</v>
      </c>
      <c r="O30" t="s">
        <v>76</v>
      </c>
    </row>
    <row r="31" spans="1:15" x14ac:dyDescent="0.35">
      <c r="A31" s="12">
        <v>21</v>
      </c>
      <c r="B31" s="11" t="s">
        <v>56</v>
      </c>
      <c r="C31" s="10">
        <v>15.3</v>
      </c>
      <c r="D31" s="9" t="s">
        <v>43</v>
      </c>
      <c r="E31" s="8" t="str">
        <f t="shared" si="0"/>
        <v>Significantly Different</v>
      </c>
      <c r="G31">
        <f t="shared" si="1"/>
        <v>15.3</v>
      </c>
      <c r="H31">
        <f t="shared" si="2"/>
        <v>6</v>
      </c>
      <c r="I31" t="str">
        <f t="shared" si="3"/>
        <v>+/-</v>
      </c>
      <c r="J31" t="str">
        <f t="shared" si="4"/>
        <v>0.4</v>
      </c>
      <c r="K31" s="1">
        <f t="shared" si="5"/>
        <v>0.24316109422492402</v>
      </c>
      <c r="L31" s="1">
        <f t="shared" si="6"/>
        <v>6.6999999999999993</v>
      </c>
      <c r="M31" s="1">
        <f t="shared" si="7"/>
        <v>0.25064471888253259</v>
      </c>
      <c r="N31" s="1">
        <f t="shared" si="8"/>
        <v>26.731063913379433</v>
      </c>
      <c r="O31" t="s">
        <v>41</v>
      </c>
    </row>
    <row r="32" spans="1:15" x14ac:dyDescent="0.35">
      <c r="A32" s="12">
        <v>22</v>
      </c>
      <c r="B32" s="11" t="s">
        <v>45</v>
      </c>
      <c r="C32" s="10">
        <v>14.9</v>
      </c>
      <c r="D32" s="9" t="s">
        <v>38</v>
      </c>
      <c r="E32" s="8" t="str">
        <f t="shared" si="0"/>
        <v>Significantly Different</v>
      </c>
      <c r="G32">
        <f t="shared" si="1"/>
        <v>14.9</v>
      </c>
      <c r="H32">
        <f t="shared" si="2"/>
        <v>6</v>
      </c>
      <c r="I32" t="str">
        <f t="shared" si="3"/>
        <v>+/-</v>
      </c>
      <c r="J32" t="str">
        <f t="shared" si="4"/>
        <v>0.2</v>
      </c>
      <c r="K32" s="1">
        <f t="shared" si="5"/>
        <v>0.12158054711246201</v>
      </c>
      <c r="L32" s="1">
        <f t="shared" si="6"/>
        <v>7.1</v>
      </c>
      <c r="M32" s="1">
        <f t="shared" si="7"/>
        <v>0.1359311840425404</v>
      </c>
      <c r="N32" s="1">
        <f t="shared" si="8"/>
        <v>52.232311886417591</v>
      </c>
      <c r="O32" t="s">
        <v>70</v>
      </c>
    </row>
    <row r="33" spans="1:15" x14ac:dyDescent="0.35">
      <c r="A33" s="12">
        <v>23</v>
      </c>
      <c r="B33" s="11" t="s">
        <v>61</v>
      </c>
      <c r="C33" s="10">
        <v>13.5</v>
      </c>
      <c r="D33" s="9" t="s">
        <v>109</v>
      </c>
      <c r="E33" s="8" t="str">
        <f t="shared" si="0"/>
        <v>Significantly Different</v>
      </c>
      <c r="G33">
        <f t="shared" si="1"/>
        <v>13.5</v>
      </c>
      <c r="H33">
        <f t="shared" si="2"/>
        <v>6</v>
      </c>
      <c r="I33" t="str">
        <f t="shared" si="3"/>
        <v>+/-</v>
      </c>
      <c r="J33" t="str">
        <f t="shared" si="4"/>
        <v>0.6</v>
      </c>
      <c r="K33" s="1">
        <f t="shared" si="5"/>
        <v>0.36474164133738601</v>
      </c>
      <c r="L33" s="1">
        <f t="shared" si="6"/>
        <v>8.5</v>
      </c>
      <c r="M33" s="1">
        <f t="shared" si="7"/>
        <v>0.36977279819442066</v>
      </c>
      <c r="N33" s="1">
        <f t="shared" si="8"/>
        <v>22.987088399971583</v>
      </c>
      <c r="O33" t="s">
        <v>75</v>
      </c>
    </row>
    <row r="34" spans="1:15" x14ac:dyDescent="0.35">
      <c r="A34" s="12">
        <v>24</v>
      </c>
      <c r="B34" s="11" t="s">
        <v>63</v>
      </c>
      <c r="C34" s="10">
        <v>12.7</v>
      </c>
      <c r="D34" s="9" t="s">
        <v>38</v>
      </c>
      <c r="E34" s="8" t="str">
        <f t="shared" si="0"/>
        <v>Significantly Different</v>
      </c>
      <c r="G34">
        <f t="shared" si="1"/>
        <v>12.7</v>
      </c>
      <c r="H34">
        <f t="shared" si="2"/>
        <v>6</v>
      </c>
      <c r="I34" t="str">
        <f t="shared" si="3"/>
        <v>+/-</v>
      </c>
      <c r="J34" t="str">
        <f t="shared" si="4"/>
        <v>0.2</v>
      </c>
      <c r="K34" s="1">
        <f t="shared" si="5"/>
        <v>0.12158054711246201</v>
      </c>
      <c r="L34" s="1">
        <f t="shared" si="6"/>
        <v>9.3000000000000007</v>
      </c>
      <c r="M34" s="1">
        <f t="shared" si="7"/>
        <v>0.1359311840425404</v>
      </c>
      <c r="N34" s="1">
        <f t="shared" si="8"/>
        <v>68.416971907561077</v>
      </c>
      <c r="O34" t="s">
        <v>74</v>
      </c>
    </row>
    <row r="35" spans="1:15" x14ac:dyDescent="0.35">
      <c r="A35" s="12">
        <v>25</v>
      </c>
      <c r="B35" s="11" t="s">
        <v>54</v>
      </c>
      <c r="C35" s="10">
        <v>12.3</v>
      </c>
      <c r="D35" s="9" t="s">
        <v>38</v>
      </c>
      <c r="E35" s="8" t="str">
        <f t="shared" si="0"/>
        <v>Significantly Different</v>
      </c>
      <c r="G35">
        <f t="shared" si="1"/>
        <v>12.3</v>
      </c>
      <c r="H35">
        <f t="shared" si="2"/>
        <v>6</v>
      </c>
      <c r="I35" t="str">
        <f t="shared" si="3"/>
        <v>+/-</v>
      </c>
      <c r="J35" t="str">
        <f t="shared" si="4"/>
        <v>0.2</v>
      </c>
      <c r="K35" s="1">
        <f t="shared" si="5"/>
        <v>0.12158054711246201</v>
      </c>
      <c r="L35" s="1">
        <f t="shared" si="6"/>
        <v>9.6999999999999993</v>
      </c>
      <c r="M35" s="1">
        <f t="shared" si="7"/>
        <v>0.1359311840425404</v>
      </c>
      <c r="N35" s="1">
        <f t="shared" si="8"/>
        <v>71.359637365950789</v>
      </c>
      <c r="O35" t="s">
        <v>51</v>
      </c>
    </row>
    <row r="36" spans="1:15" x14ac:dyDescent="0.35">
      <c r="A36" s="12">
        <v>26</v>
      </c>
      <c r="B36" s="11" t="s">
        <v>74</v>
      </c>
      <c r="C36" s="10">
        <v>12.2</v>
      </c>
      <c r="D36" s="9" t="s">
        <v>27</v>
      </c>
      <c r="E36" s="8" t="str">
        <f t="shared" si="0"/>
        <v>Significantly Different</v>
      </c>
      <c r="G36">
        <f t="shared" si="1"/>
        <v>12.2</v>
      </c>
      <c r="H36">
        <f t="shared" si="2"/>
        <v>6</v>
      </c>
      <c r="I36" t="str">
        <f t="shared" si="3"/>
        <v>+/-</v>
      </c>
      <c r="J36" t="str">
        <f t="shared" si="4"/>
        <v>0.3</v>
      </c>
      <c r="K36" s="1">
        <f t="shared" si="5"/>
        <v>0.18237082066869301</v>
      </c>
      <c r="L36" s="1">
        <f t="shared" si="6"/>
        <v>9.8000000000000007</v>
      </c>
      <c r="M36" s="1">
        <f t="shared" si="7"/>
        <v>0.19223572402239389</v>
      </c>
      <c r="N36" s="1">
        <f t="shared" si="8"/>
        <v>50.979078159574442</v>
      </c>
      <c r="O36" t="s">
        <v>71</v>
      </c>
    </row>
    <row r="37" spans="1:15" x14ac:dyDescent="0.35">
      <c r="A37" s="12">
        <v>27</v>
      </c>
      <c r="B37" s="11" t="s">
        <v>77</v>
      </c>
      <c r="C37" s="10">
        <v>11.7</v>
      </c>
      <c r="D37" s="9" t="s">
        <v>43</v>
      </c>
      <c r="E37" s="8" t="str">
        <f t="shared" si="0"/>
        <v>Significantly Different</v>
      </c>
      <c r="G37">
        <f t="shared" si="1"/>
        <v>11.7</v>
      </c>
      <c r="H37">
        <f t="shared" si="2"/>
        <v>6</v>
      </c>
      <c r="I37" t="str">
        <f t="shared" si="3"/>
        <v>+/-</v>
      </c>
      <c r="J37" t="str">
        <f t="shared" si="4"/>
        <v>0.4</v>
      </c>
      <c r="K37" s="1">
        <f t="shared" si="5"/>
        <v>0.24316109422492402</v>
      </c>
      <c r="L37" s="1">
        <f t="shared" si="6"/>
        <v>10.3</v>
      </c>
      <c r="M37" s="1">
        <f t="shared" si="7"/>
        <v>0.25064471888253259</v>
      </c>
      <c r="N37" s="1">
        <f t="shared" si="8"/>
        <v>41.094023628031074</v>
      </c>
      <c r="O37" t="s">
        <v>69</v>
      </c>
    </row>
    <row r="38" spans="1:15" x14ac:dyDescent="0.35">
      <c r="A38" s="12">
        <v>28</v>
      </c>
      <c r="B38" s="11" t="s">
        <v>68</v>
      </c>
      <c r="C38" s="10">
        <v>11.5</v>
      </c>
      <c r="D38" s="9" t="s">
        <v>30</v>
      </c>
      <c r="E38" s="8" t="str">
        <f t="shared" si="0"/>
        <v>Significantly Different</v>
      </c>
      <c r="G38">
        <f t="shared" si="1"/>
        <v>11.5</v>
      </c>
      <c r="H38">
        <f t="shared" si="2"/>
        <v>6</v>
      </c>
      <c r="I38" t="str">
        <f t="shared" si="3"/>
        <v>+/-</v>
      </c>
      <c r="J38" t="str">
        <f t="shared" si="4"/>
        <v>0.5</v>
      </c>
      <c r="K38" s="1">
        <f t="shared" si="5"/>
        <v>0.303951367781155</v>
      </c>
      <c r="L38" s="1">
        <f t="shared" si="6"/>
        <v>10.5</v>
      </c>
      <c r="M38" s="1">
        <f t="shared" si="7"/>
        <v>0.30997079109986531</v>
      </c>
      <c r="N38" s="1">
        <f t="shared" si="8"/>
        <v>33.87415944174284</v>
      </c>
      <c r="O38" t="s">
        <v>68</v>
      </c>
    </row>
    <row r="39" spans="1:15" x14ac:dyDescent="0.35">
      <c r="A39" s="12">
        <v>29</v>
      </c>
      <c r="B39" s="11" t="s">
        <v>81</v>
      </c>
      <c r="C39" s="10">
        <v>11</v>
      </c>
      <c r="D39" s="9" t="s">
        <v>30</v>
      </c>
      <c r="E39" s="8" t="str">
        <f t="shared" si="0"/>
        <v>Significantly Different</v>
      </c>
      <c r="G39">
        <f t="shared" si="1"/>
        <v>11</v>
      </c>
      <c r="H39">
        <f t="shared" si="2"/>
        <v>6</v>
      </c>
      <c r="I39" t="str">
        <f t="shared" si="3"/>
        <v>+/-</v>
      </c>
      <c r="J39" t="str">
        <f t="shared" si="4"/>
        <v>0.5</v>
      </c>
      <c r="K39" s="1">
        <f t="shared" si="5"/>
        <v>0.303951367781155</v>
      </c>
      <c r="L39" s="1">
        <f t="shared" si="6"/>
        <v>11</v>
      </c>
      <c r="M39" s="1">
        <f t="shared" si="7"/>
        <v>0.30997079109986531</v>
      </c>
      <c r="N39" s="1">
        <f t="shared" si="8"/>
        <v>35.487214653254405</v>
      </c>
      <c r="O39" t="s">
        <v>44</v>
      </c>
    </row>
    <row r="40" spans="1:15" x14ac:dyDescent="0.35">
      <c r="A40" s="12">
        <v>29</v>
      </c>
      <c r="B40" s="11" t="s">
        <v>58</v>
      </c>
      <c r="C40" s="10">
        <v>11</v>
      </c>
      <c r="D40" s="9" t="s">
        <v>38</v>
      </c>
      <c r="E40" s="8" t="str">
        <f t="shared" si="0"/>
        <v>Significantly Different</v>
      </c>
      <c r="G40">
        <f t="shared" si="1"/>
        <v>11</v>
      </c>
      <c r="H40">
        <f t="shared" si="2"/>
        <v>6</v>
      </c>
      <c r="I40" t="str">
        <f t="shared" si="3"/>
        <v>+/-</v>
      </c>
      <c r="J40" t="str">
        <f t="shared" si="4"/>
        <v>0.2</v>
      </c>
      <c r="K40" s="1">
        <f t="shared" si="5"/>
        <v>0.12158054711246201</v>
      </c>
      <c r="L40" s="1">
        <f t="shared" si="6"/>
        <v>11</v>
      </c>
      <c r="M40" s="1">
        <f t="shared" si="7"/>
        <v>0.1359311840425404</v>
      </c>
      <c r="N40" s="1">
        <f t="shared" si="8"/>
        <v>80.923300105717388</v>
      </c>
      <c r="O40" t="s">
        <v>66</v>
      </c>
    </row>
    <row r="41" spans="1:15" x14ac:dyDescent="0.35">
      <c r="A41" s="12">
        <v>31</v>
      </c>
      <c r="B41" s="11" t="s">
        <v>75</v>
      </c>
      <c r="C41" s="10">
        <v>10.199999999999999</v>
      </c>
      <c r="D41" s="9" t="s">
        <v>38</v>
      </c>
      <c r="E41" s="8" t="str">
        <f t="shared" si="0"/>
        <v>Significantly Different</v>
      </c>
      <c r="G41">
        <f t="shared" si="1"/>
        <v>10.199999999999999</v>
      </c>
      <c r="H41">
        <f t="shared" si="2"/>
        <v>6</v>
      </c>
      <c r="I41" t="str">
        <f t="shared" si="3"/>
        <v>+/-</v>
      </c>
      <c r="J41" t="str">
        <f t="shared" si="4"/>
        <v>0.2</v>
      </c>
      <c r="K41" s="1">
        <f t="shared" si="5"/>
        <v>0.12158054711246201</v>
      </c>
      <c r="L41" s="1">
        <f t="shared" si="6"/>
        <v>11.8</v>
      </c>
      <c r="M41" s="1">
        <f t="shared" si="7"/>
        <v>0.1359311840425404</v>
      </c>
      <c r="N41" s="1">
        <f t="shared" si="8"/>
        <v>86.80863102249684</v>
      </c>
      <c r="O41" t="s">
        <v>47</v>
      </c>
    </row>
    <row r="42" spans="1:15" x14ac:dyDescent="0.35">
      <c r="A42" s="12">
        <v>32</v>
      </c>
      <c r="B42" s="11" t="s">
        <v>80</v>
      </c>
      <c r="C42" s="10">
        <v>10</v>
      </c>
      <c r="D42" s="9" t="s">
        <v>27</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10</v>
      </c>
      <c r="H42">
        <f t="shared" ref="H42:H62" si="11">LEN(TRIM(D42))</f>
        <v>6</v>
      </c>
      <c r="I42" t="str">
        <f t="shared" ref="I42:I73" si="12">IF(H42&gt;=3,MID(TRIM(D42),1,3),"NO")</f>
        <v>+/-</v>
      </c>
      <c r="J42" t="str">
        <f t="shared" ref="J42:J73" si="13">IF(TRIM(I42)="+/-",MID(TRIM(D42),4,H42-3),D42)</f>
        <v>0.3</v>
      </c>
      <c r="K42" s="1">
        <f t="shared" ref="K42:K73" si="14">IF(TRIM(J42)="*****",0,IF(ISERROR(VALUE(J42)),"NA",VALUE(J42/$I$4)))</f>
        <v>0.18237082066869301</v>
      </c>
      <c r="L42" s="1">
        <f t="shared" ref="L42:L62" si="15">IF(AND(ISNUMBER(G42),ISNUMBER($I$6)),$I$6-G42,"N/A")</f>
        <v>12</v>
      </c>
      <c r="M42" s="1">
        <f t="shared" ref="M42:M62" si="16">IF(AND(ISNUMBER(K42),ISNUMBER($I$7)),SQRT(K42^2+($I$7)^2),"N/A")</f>
        <v>0.19223572402239389</v>
      </c>
      <c r="N42" s="1">
        <f t="shared" ref="N42:N73" si="17">IF(AND(ISNUMBER(L42),ISNUMBER(M42),M42&lt;&gt;0),L42/M42,"NA")</f>
        <v>62.423361011723806</v>
      </c>
      <c r="O42" t="s">
        <v>36</v>
      </c>
    </row>
    <row r="43" spans="1:15" x14ac:dyDescent="0.35">
      <c r="A43" s="12">
        <v>33</v>
      </c>
      <c r="B43" s="11" t="s">
        <v>79</v>
      </c>
      <c r="C43" s="10">
        <v>8.9</v>
      </c>
      <c r="D43" s="9" t="s">
        <v>27</v>
      </c>
      <c r="E43" s="8" t="str">
        <f t="shared" si="9"/>
        <v>Significantly Different</v>
      </c>
      <c r="G43">
        <f t="shared" si="10"/>
        <v>8.9</v>
      </c>
      <c r="H43">
        <f t="shared" si="11"/>
        <v>6</v>
      </c>
      <c r="I43" t="str">
        <f t="shared" si="12"/>
        <v>+/-</v>
      </c>
      <c r="J43" t="str">
        <f t="shared" si="13"/>
        <v>0.3</v>
      </c>
      <c r="K43" s="1">
        <f t="shared" si="14"/>
        <v>0.18237082066869301</v>
      </c>
      <c r="L43" s="1">
        <f t="shared" si="15"/>
        <v>13.1</v>
      </c>
      <c r="M43" s="1">
        <f t="shared" si="16"/>
        <v>0.19223572402239389</v>
      </c>
      <c r="N43" s="1">
        <f t="shared" si="17"/>
        <v>68.145502437798484</v>
      </c>
      <c r="O43" t="s">
        <v>49</v>
      </c>
    </row>
    <row r="44" spans="1:15" x14ac:dyDescent="0.35">
      <c r="A44" s="12">
        <v>34</v>
      </c>
      <c r="B44" s="11" t="s">
        <v>29</v>
      </c>
      <c r="C44" s="10">
        <v>8.6999999999999993</v>
      </c>
      <c r="D44" s="9" t="s">
        <v>38</v>
      </c>
      <c r="E44" s="8" t="str">
        <f t="shared" si="9"/>
        <v>Significantly Different</v>
      </c>
      <c r="G44">
        <f t="shared" si="10"/>
        <v>8.6999999999999993</v>
      </c>
      <c r="H44">
        <f t="shared" si="11"/>
        <v>6</v>
      </c>
      <c r="I44" t="str">
        <f t="shared" si="12"/>
        <v>+/-</v>
      </c>
      <c r="J44" t="str">
        <f t="shared" si="13"/>
        <v>0.2</v>
      </c>
      <c r="K44" s="1">
        <f t="shared" si="14"/>
        <v>0.12158054711246201</v>
      </c>
      <c r="L44" s="1">
        <f t="shared" si="15"/>
        <v>13.3</v>
      </c>
      <c r="M44" s="1">
        <f t="shared" si="16"/>
        <v>0.1359311840425404</v>
      </c>
      <c r="N44" s="1">
        <f t="shared" si="17"/>
        <v>97.843626491458309</v>
      </c>
      <c r="O44" t="s">
        <v>63</v>
      </c>
    </row>
    <row r="45" spans="1:15" x14ac:dyDescent="0.35">
      <c r="A45" s="12">
        <v>35</v>
      </c>
      <c r="B45" s="11" t="s">
        <v>72</v>
      </c>
      <c r="C45" s="10">
        <v>8.1</v>
      </c>
      <c r="D45" s="9" t="s">
        <v>27</v>
      </c>
      <c r="E45" s="8" t="str">
        <f t="shared" si="9"/>
        <v>Significantly Different</v>
      </c>
      <c r="G45">
        <f t="shared" si="10"/>
        <v>8.1</v>
      </c>
      <c r="H45">
        <f t="shared" si="11"/>
        <v>6</v>
      </c>
      <c r="I45" t="str">
        <f t="shared" si="12"/>
        <v>+/-</v>
      </c>
      <c r="J45" t="str">
        <f t="shared" si="13"/>
        <v>0.3</v>
      </c>
      <c r="K45" s="1">
        <f t="shared" si="14"/>
        <v>0.18237082066869301</v>
      </c>
      <c r="L45" s="1">
        <f t="shared" si="15"/>
        <v>13.9</v>
      </c>
      <c r="M45" s="1">
        <f t="shared" si="16"/>
        <v>0.19223572402239389</v>
      </c>
      <c r="N45" s="1">
        <f t="shared" si="17"/>
        <v>72.307059838580074</v>
      </c>
      <c r="O45" t="s">
        <v>62</v>
      </c>
    </row>
    <row r="46" spans="1:15" x14ac:dyDescent="0.35">
      <c r="A46" s="12">
        <v>36</v>
      </c>
      <c r="B46" s="11" t="s">
        <v>66</v>
      </c>
      <c r="C46" s="10">
        <v>7.8</v>
      </c>
      <c r="D46" s="9" t="s">
        <v>30</v>
      </c>
      <c r="E46" s="8" t="str">
        <f t="shared" si="9"/>
        <v>Significantly Different</v>
      </c>
      <c r="G46">
        <f t="shared" si="10"/>
        <v>7.8</v>
      </c>
      <c r="H46">
        <f t="shared" si="11"/>
        <v>6</v>
      </c>
      <c r="I46" t="str">
        <f t="shared" si="12"/>
        <v>+/-</v>
      </c>
      <c r="J46" t="str">
        <f t="shared" si="13"/>
        <v>0.5</v>
      </c>
      <c r="K46" s="1">
        <f t="shared" si="14"/>
        <v>0.303951367781155</v>
      </c>
      <c r="L46" s="1">
        <f t="shared" si="15"/>
        <v>14.2</v>
      </c>
      <c r="M46" s="1">
        <f t="shared" si="16"/>
        <v>0.30997079109986531</v>
      </c>
      <c r="N46" s="1">
        <f t="shared" si="17"/>
        <v>45.810768006928413</v>
      </c>
      <c r="O46" t="s">
        <v>60</v>
      </c>
    </row>
    <row r="47" spans="1:15" x14ac:dyDescent="0.35">
      <c r="A47" s="12">
        <v>36</v>
      </c>
      <c r="B47" s="11" t="s">
        <v>50</v>
      </c>
      <c r="C47" s="10">
        <v>7.8</v>
      </c>
      <c r="D47" s="9" t="s">
        <v>27</v>
      </c>
      <c r="E47" s="8" t="str">
        <f t="shared" si="9"/>
        <v>Significantly Different</v>
      </c>
      <c r="G47">
        <f t="shared" si="10"/>
        <v>7.8</v>
      </c>
      <c r="H47">
        <f t="shared" si="11"/>
        <v>6</v>
      </c>
      <c r="I47" t="str">
        <f t="shared" si="12"/>
        <v>+/-</v>
      </c>
      <c r="J47" t="str">
        <f t="shared" si="13"/>
        <v>0.3</v>
      </c>
      <c r="K47" s="1">
        <f t="shared" si="14"/>
        <v>0.18237082066869301</v>
      </c>
      <c r="L47" s="1">
        <f t="shared" si="15"/>
        <v>14.2</v>
      </c>
      <c r="M47" s="1">
        <f t="shared" si="16"/>
        <v>0.19223572402239389</v>
      </c>
      <c r="N47" s="1">
        <f t="shared" si="17"/>
        <v>73.86764386387317</v>
      </c>
      <c r="O47" t="s">
        <v>58</v>
      </c>
    </row>
    <row r="48" spans="1:15" x14ac:dyDescent="0.35">
      <c r="A48" s="12">
        <v>36</v>
      </c>
      <c r="B48" s="11" t="s">
        <v>46</v>
      </c>
      <c r="C48" s="10">
        <v>7.8</v>
      </c>
      <c r="D48" s="9" t="s">
        <v>27</v>
      </c>
      <c r="E48" s="8" t="str">
        <f t="shared" si="9"/>
        <v>Significantly Different</v>
      </c>
      <c r="G48">
        <f t="shared" si="10"/>
        <v>7.8</v>
      </c>
      <c r="H48">
        <f t="shared" si="11"/>
        <v>6</v>
      </c>
      <c r="I48" t="str">
        <f t="shared" si="12"/>
        <v>+/-</v>
      </c>
      <c r="J48" t="str">
        <f t="shared" si="13"/>
        <v>0.3</v>
      </c>
      <c r="K48" s="1">
        <f t="shared" si="14"/>
        <v>0.18237082066869301</v>
      </c>
      <c r="L48" s="1">
        <f t="shared" si="15"/>
        <v>14.2</v>
      </c>
      <c r="M48" s="1">
        <f t="shared" si="16"/>
        <v>0.19223572402239389</v>
      </c>
      <c r="N48" s="1">
        <f t="shared" si="17"/>
        <v>73.86764386387317</v>
      </c>
      <c r="O48" t="s">
        <v>56</v>
      </c>
    </row>
    <row r="49" spans="1:15" x14ac:dyDescent="0.35">
      <c r="A49" s="12">
        <v>39</v>
      </c>
      <c r="B49" s="11" t="s">
        <v>60</v>
      </c>
      <c r="C49" s="10">
        <v>7.7</v>
      </c>
      <c r="D49" s="9" t="s">
        <v>38</v>
      </c>
      <c r="E49" s="8" t="str">
        <f t="shared" si="9"/>
        <v>Significantly Different</v>
      </c>
      <c r="G49">
        <f t="shared" si="10"/>
        <v>7.7</v>
      </c>
      <c r="H49">
        <f t="shared" si="11"/>
        <v>6</v>
      </c>
      <c r="I49" t="str">
        <f t="shared" si="12"/>
        <v>+/-</v>
      </c>
      <c r="J49" t="str">
        <f t="shared" si="13"/>
        <v>0.2</v>
      </c>
      <c r="K49" s="1">
        <f t="shared" si="14"/>
        <v>0.12158054711246201</v>
      </c>
      <c r="L49" s="1">
        <f t="shared" si="15"/>
        <v>14.3</v>
      </c>
      <c r="M49" s="1">
        <f t="shared" si="16"/>
        <v>0.1359311840425404</v>
      </c>
      <c r="N49" s="1">
        <f t="shared" si="17"/>
        <v>105.20029013743262</v>
      </c>
      <c r="O49" t="s">
        <v>54</v>
      </c>
    </row>
    <row r="50" spans="1:15" x14ac:dyDescent="0.35">
      <c r="A50" s="12">
        <v>40</v>
      </c>
      <c r="B50" s="11" t="s">
        <v>55</v>
      </c>
      <c r="C50" s="10">
        <v>7.6</v>
      </c>
      <c r="D50" s="9" t="s">
        <v>27</v>
      </c>
      <c r="E50" s="8" t="str">
        <f t="shared" si="9"/>
        <v>Significantly Different</v>
      </c>
      <c r="G50">
        <f t="shared" si="10"/>
        <v>7.6</v>
      </c>
      <c r="H50">
        <f t="shared" si="11"/>
        <v>6</v>
      </c>
      <c r="I50" t="str">
        <f t="shared" si="12"/>
        <v>+/-</v>
      </c>
      <c r="J50" t="str">
        <f t="shared" si="13"/>
        <v>0.3</v>
      </c>
      <c r="K50" s="1">
        <f t="shared" si="14"/>
        <v>0.18237082066869301</v>
      </c>
      <c r="L50" s="1">
        <f t="shared" si="15"/>
        <v>14.4</v>
      </c>
      <c r="M50" s="1">
        <f t="shared" si="16"/>
        <v>0.19223572402239389</v>
      </c>
      <c r="N50" s="1">
        <f t="shared" si="17"/>
        <v>74.908033214068567</v>
      </c>
      <c r="O50" t="s">
        <v>52</v>
      </c>
    </row>
    <row r="51" spans="1:15" x14ac:dyDescent="0.35">
      <c r="A51" s="12">
        <v>41</v>
      </c>
      <c r="B51" s="11" t="s">
        <v>48</v>
      </c>
      <c r="C51" s="10">
        <v>7.4</v>
      </c>
      <c r="D51" s="9" t="s">
        <v>30</v>
      </c>
      <c r="E51" s="8" t="str">
        <f t="shared" si="9"/>
        <v>Significantly Different</v>
      </c>
      <c r="G51">
        <f t="shared" si="10"/>
        <v>7.4</v>
      </c>
      <c r="H51">
        <f t="shared" si="11"/>
        <v>6</v>
      </c>
      <c r="I51" t="str">
        <f t="shared" si="12"/>
        <v>+/-</v>
      </c>
      <c r="J51" t="str">
        <f t="shared" si="13"/>
        <v>0.5</v>
      </c>
      <c r="K51" s="1">
        <f t="shared" si="14"/>
        <v>0.303951367781155</v>
      </c>
      <c r="L51" s="1">
        <f t="shared" si="15"/>
        <v>14.6</v>
      </c>
      <c r="M51" s="1">
        <f t="shared" si="16"/>
        <v>0.30997079109986531</v>
      </c>
      <c r="N51" s="1">
        <f t="shared" si="17"/>
        <v>47.101212176137665</v>
      </c>
      <c r="O51" t="s">
        <v>50</v>
      </c>
    </row>
    <row r="52" spans="1:15" x14ac:dyDescent="0.35">
      <c r="A52" s="12">
        <v>42</v>
      </c>
      <c r="B52" s="11" t="s">
        <v>62</v>
      </c>
      <c r="C52" s="10">
        <v>7.1</v>
      </c>
      <c r="D52" s="9" t="s">
        <v>109</v>
      </c>
      <c r="E52" s="8" t="str">
        <f t="shared" si="9"/>
        <v>Significantly Different</v>
      </c>
      <c r="G52">
        <f t="shared" si="10"/>
        <v>7.1</v>
      </c>
      <c r="H52">
        <f t="shared" si="11"/>
        <v>6</v>
      </c>
      <c r="I52" t="str">
        <f t="shared" si="12"/>
        <v>+/-</v>
      </c>
      <c r="J52" t="str">
        <f t="shared" si="13"/>
        <v>0.6</v>
      </c>
      <c r="K52" s="1">
        <f t="shared" si="14"/>
        <v>0.36474164133738601</v>
      </c>
      <c r="L52" s="1">
        <f t="shared" si="15"/>
        <v>14.9</v>
      </c>
      <c r="M52" s="1">
        <f t="shared" si="16"/>
        <v>0.36977279819442066</v>
      </c>
      <c r="N52" s="1">
        <f t="shared" si="17"/>
        <v>40.295013783479597</v>
      </c>
      <c r="O52" t="s">
        <v>48</v>
      </c>
    </row>
    <row r="53" spans="1:15" x14ac:dyDescent="0.35">
      <c r="A53" s="12">
        <v>43</v>
      </c>
      <c r="B53" s="11" t="s">
        <v>71</v>
      </c>
      <c r="C53" s="10">
        <v>6.4</v>
      </c>
      <c r="D53" s="9" t="s">
        <v>38</v>
      </c>
      <c r="E53" s="8" t="str">
        <f t="shared" si="9"/>
        <v>Significantly Different</v>
      </c>
      <c r="G53">
        <f t="shared" si="10"/>
        <v>6.4</v>
      </c>
      <c r="H53">
        <f t="shared" si="11"/>
        <v>6</v>
      </c>
      <c r="I53" t="str">
        <f t="shared" si="12"/>
        <v>+/-</v>
      </c>
      <c r="J53" t="str">
        <f t="shared" si="13"/>
        <v>0.2</v>
      </c>
      <c r="K53" s="1">
        <f t="shared" si="14"/>
        <v>0.12158054711246201</v>
      </c>
      <c r="L53" s="1">
        <f t="shared" si="15"/>
        <v>15.6</v>
      </c>
      <c r="M53" s="1">
        <f t="shared" si="16"/>
        <v>0.1359311840425404</v>
      </c>
      <c r="N53" s="1">
        <f t="shared" si="17"/>
        <v>114.76395287719922</v>
      </c>
      <c r="O53" t="s">
        <v>46</v>
      </c>
    </row>
    <row r="54" spans="1:15" x14ac:dyDescent="0.35">
      <c r="A54" s="12">
        <v>44</v>
      </c>
      <c r="B54" s="11" t="s">
        <v>26</v>
      </c>
      <c r="C54" s="10">
        <v>6.3</v>
      </c>
      <c r="D54" s="9" t="s">
        <v>109</v>
      </c>
      <c r="E54" s="8" t="str">
        <f t="shared" si="9"/>
        <v>Significantly Different</v>
      </c>
      <c r="G54">
        <f t="shared" si="10"/>
        <v>6.3</v>
      </c>
      <c r="H54">
        <f t="shared" si="11"/>
        <v>6</v>
      </c>
      <c r="I54" t="str">
        <f t="shared" si="12"/>
        <v>+/-</v>
      </c>
      <c r="J54" t="str">
        <f t="shared" si="13"/>
        <v>0.6</v>
      </c>
      <c r="K54" s="1">
        <f t="shared" si="14"/>
        <v>0.36474164133738601</v>
      </c>
      <c r="L54" s="1">
        <f t="shared" si="15"/>
        <v>15.7</v>
      </c>
      <c r="M54" s="1">
        <f t="shared" si="16"/>
        <v>0.36977279819442066</v>
      </c>
      <c r="N54" s="1">
        <f t="shared" si="17"/>
        <v>42.458504456418098</v>
      </c>
      <c r="O54" t="s">
        <v>39</v>
      </c>
    </row>
    <row r="55" spans="1:15" x14ac:dyDescent="0.35">
      <c r="A55" s="12">
        <v>45</v>
      </c>
      <c r="B55" s="11" t="s">
        <v>76</v>
      </c>
      <c r="C55" s="10">
        <v>6</v>
      </c>
      <c r="D55" s="9" t="s">
        <v>30</v>
      </c>
      <c r="E55" s="8" t="str">
        <f t="shared" si="9"/>
        <v>Significantly Different</v>
      </c>
      <c r="G55">
        <f t="shared" si="10"/>
        <v>6</v>
      </c>
      <c r="H55">
        <f t="shared" si="11"/>
        <v>6</v>
      </c>
      <c r="I55" t="str">
        <f t="shared" si="12"/>
        <v>+/-</v>
      </c>
      <c r="J55" t="str">
        <f t="shared" si="13"/>
        <v>0.5</v>
      </c>
      <c r="K55" s="1">
        <f t="shared" si="14"/>
        <v>0.303951367781155</v>
      </c>
      <c r="L55" s="1">
        <f t="shared" si="15"/>
        <v>16</v>
      </c>
      <c r="M55" s="1">
        <f t="shared" si="16"/>
        <v>0.30997079109986531</v>
      </c>
      <c r="N55" s="1">
        <f t="shared" si="17"/>
        <v>51.617766768370039</v>
      </c>
      <c r="O55" t="s">
        <v>42</v>
      </c>
    </row>
    <row r="56" spans="1:15" x14ac:dyDescent="0.35">
      <c r="A56" s="12">
        <v>46</v>
      </c>
      <c r="B56" s="11" t="s">
        <v>78</v>
      </c>
      <c r="C56" s="10">
        <v>5.9</v>
      </c>
      <c r="D56" s="9" t="s">
        <v>38</v>
      </c>
      <c r="E56" s="8" t="str">
        <f t="shared" si="9"/>
        <v>Significantly Different</v>
      </c>
      <c r="G56">
        <f t="shared" si="10"/>
        <v>5.9</v>
      </c>
      <c r="H56">
        <f t="shared" si="11"/>
        <v>6</v>
      </c>
      <c r="I56" t="str">
        <f t="shared" si="12"/>
        <v>+/-</v>
      </c>
      <c r="J56" t="str">
        <f t="shared" si="13"/>
        <v>0.2</v>
      </c>
      <c r="K56" s="1">
        <f t="shared" si="14"/>
        <v>0.12158054711246201</v>
      </c>
      <c r="L56" s="1">
        <f t="shared" si="15"/>
        <v>16.100000000000001</v>
      </c>
      <c r="M56" s="1">
        <f t="shared" si="16"/>
        <v>0.1359311840425404</v>
      </c>
      <c r="N56" s="1">
        <f t="shared" si="17"/>
        <v>118.44228470018638</v>
      </c>
      <c r="O56" t="s">
        <v>40</v>
      </c>
    </row>
    <row r="57" spans="1:15" x14ac:dyDescent="0.35">
      <c r="A57" s="12">
        <v>47</v>
      </c>
      <c r="B57" s="11" t="s">
        <v>67</v>
      </c>
      <c r="C57" s="10">
        <v>5.8</v>
      </c>
      <c r="D57" s="9" t="s">
        <v>38</v>
      </c>
      <c r="E57" s="8" t="str">
        <f t="shared" si="9"/>
        <v>Significantly Different</v>
      </c>
      <c r="G57">
        <f t="shared" si="10"/>
        <v>5.8</v>
      </c>
      <c r="H57">
        <f t="shared" si="11"/>
        <v>6</v>
      </c>
      <c r="I57" t="str">
        <f t="shared" si="12"/>
        <v>+/-</v>
      </c>
      <c r="J57" t="str">
        <f t="shared" si="13"/>
        <v>0.2</v>
      </c>
      <c r="K57" s="1">
        <f t="shared" si="14"/>
        <v>0.12158054711246201</v>
      </c>
      <c r="L57" s="1">
        <f t="shared" si="15"/>
        <v>16.2</v>
      </c>
      <c r="M57" s="1">
        <f t="shared" si="16"/>
        <v>0.1359311840425404</v>
      </c>
      <c r="N57" s="1">
        <f t="shared" si="17"/>
        <v>119.1779510647838</v>
      </c>
      <c r="O57" t="s">
        <v>37</v>
      </c>
    </row>
    <row r="58" spans="1:15" x14ac:dyDescent="0.35">
      <c r="A58" s="12">
        <v>48</v>
      </c>
      <c r="B58" s="11" t="s">
        <v>40</v>
      </c>
      <c r="C58" s="10">
        <v>5.4</v>
      </c>
      <c r="D58" s="9" t="s">
        <v>30</v>
      </c>
      <c r="E58" s="8" t="str">
        <f t="shared" si="9"/>
        <v>Significantly Different</v>
      </c>
      <c r="G58">
        <f t="shared" si="10"/>
        <v>5.4</v>
      </c>
      <c r="H58">
        <f t="shared" si="11"/>
        <v>6</v>
      </c>
      <c r="I58" t="str">
        <f t="shared" si="12"/>
        <v>+/-</v>
      </c>
      <c r="J58" t="str">
        <f t="shared" si="13"/>
        <v>0.5</v>
      </c>
      <c r="K58" s="1">
        <f t="shared" si="14"/>
        <v>0.303951367781155</v>
      </c>
      <c r="L58" s="1">
        <f t="shared" si="15"/>
        <v>16.600000000000001</v>
      </c>
      <c r="M58" s="1">
        <f t="shared" si="16"/>
        <v>0.30997079109986531</v>
      </c>
      <c r="N58" s="1">
        <f t="shared" si="17"/>
        <v>53.553433022183924</v>
      </c>
      <c r="O58" t="s">
        <v>35</v>
      </c>
    </row>
    <row r="59" spans="1:15" x14ac:dyDescent="0.35">
      <c r="A59" s="12">
        <v>49</v>
      </c>
      <c r="B59" s="11" t="s">
        <v>69</v>
      </c>
      <c r="C59" s="10">
        <v>4.5999999999999996</v>
      </c>
      <c r="D59" s="9" t="s">
        <v>43</v>
      </c>
      <c r="E59" s="8" t="str">
        <f t="shared" si="9"/>
        <v>Significantly Different</v>
      </c>
      <c r="G59">
        <f t="shared" si="10"/>
        <v>4.5999999999999996</v>
      </c>
      <c r="H59">
        <f t="shared" si="11"/>
        <v>6</v>
      </c>
      <c r="I59" t="str">
        <f t="shared" si="12"/>
        <v>+/-</v>
      </c>
      <c r="J59" t="str">
        <f t="shared" si="13"/>
        <v>0.4</v>
      </c>
      <c r="K59" s="1">
        <f t="shared" si="14"/>
        <v>0.24316109422492402</v>
      </c>
      <c r="L59" s="1">
        <f t="shared" si="15"/>
        <v>17.399999999999999</v>
      </c>
      <c r="M59" s="1">
        <f t="shared" si="16"/>
        <v>0.25064471888253259</v>
      </c>
      <c r="N59" s="1">
        <f t="shared" si="17"/>
        <v>69.420971954149579</v>
      </c>
      <c r="O59" t="s">
        <v>32</v>
      </c>
    </row>
    <row r="60" spans="1:15" x14ac:dyDescent="0.35">
      <c r="A60" s="12">
        <v>50</v>
      </c>
      <c r="B60" s="11" t="s">
        <v>51</v>
      </c>
      <c r="C60" s="10">
        <v>4.0999999999999996</v>
      </c>
      <c r="D60" s="9" t="s">
        <v>38</v>
      </c>
      <c r="E60" s="8" t="str">
        <f t="shared" si="9"/>
        <v>Significantly Different</v>
      </c>
      <c r="G60">
        <f t="shared" si="10"/>
        <v>4.0999999999999996</v>
      </c>
      <c r="H60">
        <f t="shared" si="11"/>
        <v>6</v>
      </c>
      <c r="I60" t="str">
        <f t="shared" si="12"/>
        <v>+/-</v>
      </c>
      <c r="J60" t="str">
        <f t="shared" si="13"/>
        <v>0.2</v>
      </c>
      <c r="K60" s="1">
        <f t="shared" si="14"/>
        <v>0.12158054711246201</v>
      </c>
      <c r="L60" s="1">
        <f t="shared" si="15"/>
        <v>17.899999999999999</v>
      </c>
      <c r="M60" s="1">
        <f t="shared" si="16"/>
        <v>0.1359311840425404</v>
      </c>
      <c r="N60" s="1">
        <f t="shared" si="17"/>
        <v>131.68427926294012</v>
      </c>
      <c r="O60" t="s">
        <v>29</v>
      </c>
    </row>
    <row r="61" spans="1:15" x14ac:dyDescent="0.35">
      <c r="A61" s="12">
        <v>51</v>
      </c>
      <c r="B61" s="11" t="s">
        <v>32</v>
      </c>
      <c r="C61" s="10">
        <v>2.5</v>
      </c>
      <c r="D61" s="9" t="s">
        <v>38</v>
      </c>
      <c r="E61" s="8" t="str">
        <f t="shared" si="9"/>
        <v>Significantly Different</v>
      </c>
      <c r="G61">
        <f t="shared" si="10"/>
        <v>2.5</v>
      </c>
      <c r="H61">
        <f t="shared" si="11"/>
        <v>6</v>
      </c>
      <c r="I61" t="str">
        <f t="shared" si="12"/>
        <v>+/-</v>
      </c>
      <c r="J61" t="str">
        <f t="shared" si="13"/>
        <v>0.2</v>
      </c>
      <c r="K61" s="1">
        <f t="shared" si="14"/>
        <v>0.12158054711246201</v>
      </c>
      <c r="L61" s="1">
        <f t="shared" si="15"/>
        <v>19.5</v>
      </c>
      <c r="M61" s="1">
        <f t="shared" si="16"/>
        <v>0.1359311840425404</v>
      </c>
      <c r="N61" s="1">
        <f t="shared" si="17"/>
        <v>143.45494109649903</v>
      </c>
      <c r="O61" t="s">
        <v>26</v>
      </c>
    </row>
    <row r="62" spans="1:15" ht="15" thickBot="1" x14ac:dyDescent="0.4">
      <c r="A62" s="7"/>
      <c r="B62" s="6" t="s">
        <v>24</v>
      </c>
      <c r="C62" s="5">
        <v>95.3</v>
      </c>
      <c r="D62" s="4" t="s">
        <v>27</v>
      </c>
      <c r="E62" s="3" t="str">
        <f t="shared" si="9"/>
        <v>Significantly Different</v>
      </c>
      <c r="G62">
        <f t="shared" si="10"/>
        <v>95.3</v>
      </c>
      <c r="H62">
        <f t="shared" si="11"/>
        <v>6</v>
      </c>
      <c r="I62" t="str">
        <f t="shared" si="12"/>
        <v>+/-</v>
      </c>
      <c r="J62" t="str">
        <f t="shared" si="13"/>
        <v>0.3</v>
      </c>
      <c r="K62" s="1">
        <f t="shared" si="14"/>
        <v>0.18237082066869301</v>
      </c>
      <c r="L62" s="1">
        <f t="shared" si="15"/>
        <v>-73.3</v>
      </c>
      <c r="M62" s="1">
        <f t="shared" si="16"/>
        <v>0.19223572402239389</v>
      </c>
      <c r="N62" s="1">
        <f t="shared" si="17"/>
        <v>-381.30269684661289</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224" priority="1" operator="equal">
      <formula>"OTHER ERROR"</formula>
    </cfRule>
    <cfRule type="cellIs" dxfId="223" priority="2" operator="equal">
      <formula>"Statistical Test not applicable"</formula>
    </cfRule>
    <cfRule type="cellIs" dxfId="222" priority="3" operator="equal">
      <formula>"Geography Selected"</formula>
    </cfRule>
  </conditionalFormatting>
  <conditionalFormatting sqref="E10:J62">
    <cfRule type="cellIs" dxfId="221" priority="4" operator="equal">
      <formula>"Not Significantly Different"</formula>
    </cfRule>
  </conditionalFormatting>
  <conditionalFormatting sqref="F10:J62">
    <cfRule type="cellIs" dxfId="22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DC9D35C0-391D-4318-A2C6-E20BEF4811CB}">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337AF09F-7B00-465E-8854-0CF0C6A5A9A1}"/>
    <hyperlink ref="A68" r:id="rId2" xr:uid="{4B2101E2-C8D1-4B62-9B8B-9D654E006DDB}"/>
    <hyperlink ref="A66" r:id="rId3" xr:uid="{E5C6DD8C-2641-41A9-9E81-213D03FA9D5F}"/>
    <hyperlink ref="A67" r:id="rId4" xr:uid="{3E4697CE-CC2A-4A25-91DA-0BD3497CB3B4}"/>
  </hyperlinks>
  <pageMargins left="0.7" right="0.7" top="0.75" bottom="0.75" header="0.3" footer="0.3"/>
  <pageSetup orientation="portrait" r:id="rId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C5451-061D-43BA-AFFE-30FA53AEA933}">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335</v>
      </c>
    </row>
    <row r="2" spans="1:16" x14ac:dyDescent="0.35">
      <c r="A2" s="26" t="s">
        <v>106</v>
      </c>
      <c r="B2" t="s">
        <v>334</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13.3</v>
      </c>
      <c r="C6" t="s">
        <v>100</v>
      </c>
      <c r="H6" s="14" t="s">
        <v>99</v>
      </c>
      <c r="I6">
        <f>VLOOKUP($B$4,$B$9:$K$62,6,FALSE)</f>
        <v>13.3</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13.3</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13.3</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34</v>
      </c>
      <c r="C11" s="10">
        <v>28.3</v>
      </c>
      <c r="D11" s="13" t="s">
        <v>33</v>
      </c>
      <c r="E11" s="8" t="str">
        <f t="shared" si="0"/>
        <v>Significantly Different</v>
      </c>
      <c r="G11">
        <f t="shared" si="1"/>
        <v>28.3</v>
      </c>
      <c r="H11">
        <f t="shared" si="2"/>
        <v>6</v>
      </c>
      <c r="I11" t="str">
        <f t="shared" si="3"/>
        <v>+/-</v>
      </c>
      <c r="J11" t="str">
        <f t="shared" si="4"/>
        <v>0.1</v>
      </c>
      <c r="K11" s="1">
        <f t="shared" si="5"/>
        <v>6.0790273556231005E-2</v>
      </c>
      <c r="L11" s="1">
        <f t="shared" si="6"/>
        <v>-15</v>
      </c>
      <c r="M11" s="1">
        <f t="shared" si="7"/>
        <v>8.5970429323592404E-2</v>
      </c>
      <c r="N11" s="1">
        <f t="shared" si="8"/>
        <v>-174.47859825778059</v>
      </c>
      <c r="O11" t="s">
        <v>67</v>
      </c>
    </row>
    <row r="12" spans="1:16" x14ac:dyDescent="0.35">
      <c r="A12" s="12">
        <v>1</v>
      </c>
      <c r="B12" s="11" t="s">
        <v>39</v>
      </c>
      <c r="C12" s="10">
        <v>28.3</v>
      </c>
      <c r="D12" s="9" t="s">
        <v>38</v>
      </c>
      <c r="E12" s="8" t="str">
        <f t="shared" si="0"/>
        <v>Significantly Different</v>
      </c>
      <c r="G12">
        <f t="shared" si="1"/>
        <v>28.3</v>
      </c>
      <c r="H12">
        <f t="shared" si="2"/>
        <v>6</v>
      </c>
      <c r="I12" t="str">
        <f t="shared" si="3"/>
        <v>+/-</v>
      </c>
      <c r="J12" t="str">
        <f t="shared" si="4"/>
        <v>0.2</v>
      </c>
      <c r="K12" s="1">
        <f t="shared" si="5"/>
        <v>0.12158054711246201</v>
      </c>
      <c r="L12" s="1">
        <f t="shared" si="6"/>
        <v>-15</v>
      </c>
      <c r="M12" s="1">
        <f t="shared" si="7"/>
        <v>0.1359311840425404</v>
      </c>
      <c r="N12" s="1">
        <f t="shared" si="8"/>
        <v>-110.34995468961463</v>
      </c>
      <c r="O12" t="s">
        <v>59</v>
      </c>
    </row>
    <row r="13" spans="1:16" x14ac:dyDescent="0.35">
      <c r="A13" s="12">
        <v>3</v>
      </c>
      <c r="B13" s="11" t="s">
        <v>36</v>
      </c>
      <c r="C13" s="10">
        <v>24.8</v>
      </c>
      <c r="D13" s="9" t="s">
        <v>25</v>
      </c>
      <c r="E13" s="8" t="str">
        <f t="shared" si="0"/>
        <v>Significantly Different</v>
      </c>
      <c r="G13">
        <f t="shared" si="1"/>
        <v>24.8</v>
      </c>
      <c r="H13">
        <f t="shared" si="2"/>
        <v>6</v>
      </c>
      <c r="I13" t="str">
        <f t="shared" si="3"/>
        <v>+/-</v>
      </c>
      <c r="J13" t="str">
        <f t="shared" si="4"/>
        <v>0.7</v>
      </c>
      <c r="K13" s="1">
        <f t="shared" si="5"/>
        <v>0.42553191489361697</v>
      </c>
      <c r="L13" s="1">
        <f t="shared" si="6"/>
        <v>-11.5</v>
      </c>
      <c r="M13" s="1">
        <f t="shared" si="7"/>
        <v>0.42985214661796195</v>
      </c>
      <c r="N13" s="1">
        <f t="shared" si="8"/>
        <v>-26.753385066193029</v>
      </c>
      <c r="O13" t="s">
        <v>57</v>
      </c>
    </row>
    <row r="14" spans="1:16" x14ac:dyDescent="0.35">
      <c r="A14" s="12">
        <v>4</v>
      </c>
      <c r="B14" s="11" t="s">
        <v>53</v>
      </c>
      <c r="C14" s="10">
        <v>22.2</v>
      </c>
      <c r="D14" s="9" t="s">
        <v>33</v>
      </c>
      <c r="E14" s="8" t="str">
        <f t="shared" si="0"/>
        <v>Significantly Different</v>
      </c>
      <c r="G14">
        <f t="shared" si="1"/>
        <v>22.2</v>
      </c>
      <c r="H14">
        <f t="shared" si="2"/>
        <v>6</v>
      </c>
      <c r="I14" t="str">
        <f t="shared" si="3"/>
        <v>+/-</v>
      </c>
      <c r="J14" t="str">
        <f t="shared" si="4"/>
        <v>0.1</v>
      </c>
      <c r="K14" s="1">
        <f t="shared" si="5"/>
        <v>6.0790273556231005E-2</v>
      </c>
      <c r="L14" s="1">
        <f t="shared" si="6"/>
        <v>-8.8999999999999986</v>
      </c>
      <c r="M14" s="1">
        <f t="shared" si="7"/>
        <v>8.5970429323592404E-2</v>
      </c>
      <c r="N14" s="1">
        <f t="shared" si="8"/>
        <v>-103.52396829961647</v>
      </c>
      <c r="O14" t="s">
        <v>72</v>
      </c>
    </row>
    <row r="15" spans="1:16" x14ac:dyDescent="0.35">
      <c r="A15" s="12">
        <v>5</v>
      </c>
      <c r="B15" s="11" t="s">
        <v>44</v>
      </c>
      <c r="C15" s="10">
        <v>20.6</v>
      </c>
      <c r="D15" s="9" t="s">
        <v>43</v>
      </c>
      <c r="E15" s="8" t="str">
        <f t="shared" si="0"/>
        <v>Significantly Different</v>
      </c>
      <c r="G15">
        <f t="shared" si="1"/>
        <v>20.6</v>
      </c>
      <c r="H15">
        <f t="shared" si="2"/>
        <v>6</v>
      </c>
      <c r="I15" t="str">
        <f t="shared" si="3"/>
        <v>+/-</v>
      </c>
      <c r="J15" t="str">
        <f t="shared" si="4"/>
        <v>0.4</v>
      </c>
      <c r="K15" s="1">
        <f t="shared" si="5"/>
        <v>0.24316109422492402</v>
      </c>
      <c r="L15" s="1">
        <f t="shared" si="6"/>
        <v>-7.3000000000000007</v>
      </c>
      <c r="M15" s="1">
        <f t="shared" si="7"/>
        <v>0.25064471888253259</v>
      </c>
      <c r="N15" s="1">
        <f t="shared" si="8"/>
        <v>-29.124890532488045</v>
      </c>
      <c r="O15" t="s">
        <v>34</v>
      </c>
    </row>
    <row r="16" spans="1:16" x14ac:dyDescent="0.35">
      <c r="A16" s="12">
        <v>6</v>
      </c>
      <c r="B16" s="11" t="s">
        <v>57</v>
      </c>
      <c r="C16" s="10">
        <v>19.8</v>
      </c>
      <c r="D16" s="9" t="s">
        <v>27</v>
      </c>
      <c r="E16" s="8" t="str">
        <f t="shared" si="0"/>
        <v>Significantly Different</v>
      </c>
      <c r="G16">
        <f t="shared" si="1"/>
        <v>19.8</v>
      </c>
      <c r="H16">
        <f t="shared" si="2"/>
        <v>6</v>
      </c>
      <c r="I16" t="str">
        <f t="shared" si="3"/>
        <v>+/-</v>
      </c>
      <c r="J16" t="str">
        <f t="shared" si="4"/>
        <v>0.3</v>
      </c>
      <c r="K16" s="1">
        <f t="shared" si="5"/>
        <v>0.18237082066869301</v>
      </c>
      <c r="L16" s="1">
        <f t="shared" si="6"/>
        <v>-6.5</v>
      </c>
      <c r="M16" s="1">
        <f t="shared" si="7"/>
        <v>0.19223572402239389</v>
      </c>
      <c r="N16" s="1">
        <f t="shared" si="8"/>
        <v>-33.812653881350393</v>
      </c>
      <c r="O16" t="s">
        <v>73</v>
      </c>
    </row>
    <row r="17" spans="1:15" x14ac:dyDescent="0.35">
      <c r="A17" s="12">
        <v>7</v>
      </c>
      <c r="B17" s="11" t="s">
        <v>47</v>
      </c>
      <c r="C17" s="10">
        <v>16.7</v>
      </c>
      <c r="D17" s="9" t="s">
        <v>38</v>
      </c>
      <c r="E17" s="8" t="str">
        <f t="shared" si="0"/>
        <v>Significantly Different</v>
      </c>
      <c r="G17">
        <f t="shared" si="1"/>
        <v>16.7</v>
      </c>
      <c r="H17">
        <f t="shared" si="2"/>
        <v>6</v>
      </c>
      <c r="I17" t="str">
        <f t="shared" si="3"/>
        <v>+/-</v>
      </c>
      <c r="J17" t="str">
        <f t="shared" si="4"/>
        <v>0.2</v>
      </c>
      <c r="K17" s="1">
        <f t="shared" si="5"/>
        <v>0.12158054711246201</v>
      </c>
      <c r="L17" s="1">
        <f t="shared" si="6"/>
        <v>-3.3999999999999986</v>
      </c>
      <c r="M17" s="1">
        <f t="shared" si="7"/>
        <v>0.1359311840425404</v>
      </c>
      <c r="N17" s="1">
        <f t="shared" si="8"/>
        <v>-25.012656396312639</v>
      </c>
      <c r="O17" t="s">
        <v>65</v>
      </c>
    </row>
    <row r="18" spans="1:15" x14ac:dyDescent="0.35">
      <c r="A18" s="12">
        <v>8</v>
      </c>
      <c r="B18" s="11" t="s">
        <v>49</v>
      </c>
      <c r="C18" s="10">
        <v>14.6</v>
      </c>
      <c r="D18" s="9" t="s">
        <v>33</v>
      </c>
      <c r="E18" s="8" t="str">
        <f t="shared" si="0"/>
        <v>Significantly Different</v>
      </c>
      <c r="G18">
        <f t="shared" si="1"/>
        <v>14.6</v>
      </c>
      <c r="H18">
        <f t="shared" si="2"/>
        <v>6</v>
      </c>
      <c r="I18" t="str">
        <f t="shared" si="3"/>
        <v>+/-</v>
      </c>
      <c r="J18" t="str">
        <f t="shared" si="4"/>
        <v>0.1</v>
      </c>
      <c r="K18" s="1">
        <f t="shared" si="5"/>
        <v>6.0790273556231005E-2</v>
      </c>
      <c r="L18" s="1">
        <f t="shared" si="6"/>
        <v>-1.2999999999999989</v>
      </c>
      <c r="M18" s="1">
        <f t="shared" si="7"/>
        <v>8.5970429323592404E-2</v>
      </c>
      <c r="N18" s="1">
        <f t="shared" si="8"/>
        <v>-15.121478515674307</v>
      </c>
      <c r="O18" t="s">
        <v>61</v>
      </c>
    </row>
    <row r="19" spans="1:15" x14ac:dyDescent="0.35">
      <c r="A19" s="12">
        <v>9</v>
      </c>
      <c r="B19" s="11" t="s">
        <v>64</v>
      </c>
      <c r="C19" s="10">
        <v>13.8</v>
      </c>
      <c r="D19" s="9" t="s">
        <v>38</v>
      </c>
      <c r="E19" s="8" t="str">
        <f t="shared" si="0"/>
        <v>Significantly Different</v>
      </c>
      <c r="G19">
        <f t="shared" si="1"/>
        <v>13.8</v>
      </c>
      <c r="H19">
        <f t="shared" si="2"/>
        <v>6</v>
      </c>
      <c r="I19" t="str">
        <f t="shared" si="3"/>
        <v>+/-</v>
      </c>
      <c r="J19" t="str">
        <f t="shared" si="4"/>
        <v>0.2</v>
      </c>
      <c r="K19" s="1">
        <f t="shared" si="5"/>
        <v>0.12158054711246201</v>
      </c>
      <c r="L19" s="1">
        <f t="shared" si="6"/>
        <v>-0.5</v>
      </c>
      <c r="M19" s="1">
        <f t="shared" si="7"/>
        <v>0.1359311840425404</v>
      </c>
      <c r="N19" s="1">
        <f t="shared" si="8"/>
        <v>-3.6783318229871544</v>
      </c>
      <c r="O19" t="s">
        <v>31</v>
      </c>
    </row>
    <row r="20" spans="1:15" x14ac:dyDescent="0.35">
      <c r="A20" s="12">
        <v>10</v>
      </c>
      <c r="B20" s="11" t="s">
        <v>65</v>
      </c>
      <c r="C20" s="10">
        <v>12.8</v>
      </c>
      <c r="D20" s="13" t="s">
        <v>27</v>
      </c>
      <c r="E20" s="8" t="str">
        <f t="shared" si="0"/>
        <v>Significantly Different</v>
      </c>
      <c r="G20">
        <f t="shared" si="1"/>
        <v>12.8</v>
      </c>
      <c r="H20">
        <f t="shared" si="2"/>
        <v>6</v>
      </c>
      <c r="I20" t="str">
        <f t="shared" si="3"/>
        <v>+/-</v>
      </c>
      <c r="J20" t="str">
        <f t="shared" si="4"/>
        <v>0.3</v>
      </c>
      <c r="K20" s="1">
        <f t="shared" si="5"/>
        <v>0.18237082066869301</v>
      </c>
      <c r="L20" s="1">
        <f t="shared" si="6"/>
        <v>0.5</v>
      </c>
      <c r="M20" s="1">
        <f t="shared" si="7"/>
        <v>0.19223572402239389</v>
      </c>
      <c r="N20" s="1">
        <f t="shared" si="8"/>
        <v>2.6009733754884921</v>
      </c>
      <c r="O20" t="s">
        <v>53</v>
      </c>
    </row>
    <row r="21" spans="1:15" x14ac:dyDescent="0.35">
      <c r="A21" s="12">
        <v>11</v>
      </c>
      <c r="B21" s="11" t="s">
        <v>52</v>
      </c>
      <c r="C21" s="10">
        <v>12.7</v>
      </c>
      <c r="D21" s="9" t="s">
        <v>109</v>
      </c>
      <c r="E21" s="8" t="str">
        <f t="shared" si="0"/>
        <v>Not Significantly Different</v>
      </c>
      <c r="G21">
        <f t="shared" si="1"/>
        <v>12.7</v>
      </c>
      <c r="H21">
        <f t="shared" si="2"/>
        <v>6</v>
      </c>
      <c r="I21" t="str">
        <f t="shared" si="3"/>
        <v>+/-</v>
      </c>
      <c r="J21" t="str">
        <f t="shared" si="4"/>
        <v>0.6</v>
      </c>
      <c r="K21" s="1">
        <f t="shared" si="5"/>
        <v>0.36474164133738601</v>
      </c>
      <c r="L21" s="1">
        <f t="shared" si="6"/>
        <v>0.60000000000000142</v>
      </c>
      <c r="M21" s="1">
        <f t="shared" si="7"/>
        <v>0.36977279819442066</v>
      </c>
      <c r="N21" s="1">
        <f t="shared" si="8"/>
        <v>1.6226180047038803</v>
      </c>
      <c r="O21" t="s">
        <v>45</v>
      </c>
    </row>
    <row r="22" spans="1:15" x14ac:dyDescent="0.35">
      <c r="A22" s="12">
        <v>12</v>
      </c>
      <c r="B22" s="11" t="s">
        <v>73</v>
      </c>
      <c r="C22" s="10">
        <v>11</v>
      </c>
      <c r="D22" s="9" t="s">
        <v>27</v>
      </c>
      <c r="E22" s="8" t="str">
        <f t="shared" si="0"/>
        <v>Significantly Different</v>
      </c>
      <c r="G22">
        <f t="shared" si="1"/>
        <v>11</v>
      </c>
      <c r="H22">
        <f t="shared" si="2"/>
        <v>6</v>
      </c>
      <c r="I22" t="str">
        <f t="shared" si="3"/>
        <v>+/-</v>
      </c>
      <c r="J22" t="str">
        <f t="shared" si="4"/>
        <v>0.3</v>
      </c>
      <c r="K22" s="1">
        <f t="shared" si="5"/>
        <v>0.18237082066869301</v>
      </c>
      <c r="L22" s="1">
        <f t="shared" si="6"/>
        <v>2.3000000000000007</v>
      </c>
      <c r="M22" s="1">
        <f t="shared" si="7"/>
        <v>0.19223572402239389</v>
      </c>
      <c r="N22" s="1">
        <f t="shared" si="8"/>
        <v>11.964477527247066</v>
      </c>
      <c r="O22" t="s">
        <v>28</v>
      </c>
    </row>
    <row r="23" spans="1:15" x14ac:dyDescent="0.35">
      <c r="A23" s="12">
        <v>13</v>
      </c>
      <c r="B23" s="11" t="s">
        <v>42</v>
      </c>
      <c r="C23" s="10">
        <v>10.6</v>
      </c>
      <c r="D23" s="9" t="s">
        <v>27</v>
      </c>
      <c r="E23" s="8" t="str">
        <f t="shared" si="0"/>
        <v>Significantly Different</v>
      </c>
      <c r="G23">
        <f t="shared" si="1"/>
        <v>10.6</v>
      </c>
      <c r="H23">
        <f t="shared" si="2"/>
        <v>6</v>
      </c>
      <c r="I23" t="str">
        <f t="shared" si="3"/>
        <v>+/-</v>
      </c>
      <c r="J23" t="str">
        <f t="shared" si="4"/>
        <v>0.3</v>
      </c>
      <c r="K23" s="1">
        <f t="shared" si="5"/>
        <v>0.18237082066869301</v>
      </c>
      <c r="L23" s="1">
        <f t="shared" si="6"/>
        <v>2.7000000000000011</v>
      </c>
      <c r="M23" s="1">
        <f t="shared" si="7"/>
        <v>0.19223572402239389</v>
      </c>
      <c r="N23" s="1">
        <f t="shared" si="8"/>
        <v>14.045256227637863</v>
      </c>
      <c r="O23" t="s">
        <v>81</v>
      </c>
    </row>
    <row r="24" spans="1:15" x14ac:dyDescent="0.35">
      <c r="A24" s="12">
        <v>14</v>
      </c>
      <c r="B24" s="11" t="s">
        <v>70</v>
      </c>
      <c r="C24" s="10">
        <v>9.6</v>
      </c>
      <c r="D24" s="9" t="s">
        <v>38</v>
      </c>
      <c r="E24" s="8" t="str">
        <f t="shared" si="0"/>
        <v>Significantly Different</v>
      </c>
      <c r="G24">
        <f t="shared" si="1"/>
        <v>9.6</v>
      </c>
      <c r="H24">
        <f t="shared" si="2"/>
        <v>6</v>
      </c>
      <c r="I24" t="str">
        <f t="shared" si="3"/>
        <v>+/-</v>
      </c>
      <c r="J24" t="str">
        <f t="shared" si="4"/>
        <v>0.2</v>
      </c>
      <c r="K24" s="1">
        <f t="shared" si="5"/>
        <v>0.12158054711246201</v>
      </c>
      <c r="L24" s="1">
        <f t="shared" si="6"/>
        <v>3.7000000000000011</v>
      </c>
      <c r="M24" s="1">
        <f t="shared" si="7"/>
        <v>0.1359311840425404</v>
      </c>
      <c r="N24" s="1">
        <f t="shared" si="8"/>
        <v>27.219655490104948</v>
      </c>
      <c r="O24" t="s">
        <v>64</v>
      </c>
    </row>
    <row r="25" spans="1:15" x14ac:dyDescent="0.35">
      <c r="A25" s="12">
        <v>15</v>
      </c>
      <c r="B25" s="11" t="s">
        <v>31</v>
      </c>
      <c r="C25" s="10">
        <v>9.4</v>
      </c>
      <c r="D25" s="9" t="s">
        <v>30</v>
      </c>
      <c r="E25" s="8" t="str">
        <f t="shared" si="0"/>
        <v>Significantly Different</v>
      </c>
      <c r="G25">
        <f t="shared" si="1"/>
        <v>9.4</v>
      </c>
      <c r="H25">
        <f t="shared" si="2"/>
        <v>6</v>
      </c>
      <c r="I25" t="str">
        <f t="shared" si="3"/>
        <v>+/-</v>
      </c>
      <c r="J25" t="str">
        <f t="shared" si="4"/>
        <v>0.5</v>
      </c>
      <c r="K25" s="1">
        <f t="shared" si="5"/>
        <v>0.303951367781155</v>
      </c>
      <c r="L25" s="1">
        <f t="shared" si="6"/>
        <v>3.9000000000000004</v>
      </c>
      <c r="M25" s="1">
        <f t="shared" si="7"/>
        <v>0.30997079109986531</v>
      </c>
      <c r="N25" s="1">
        <f t="shared" si="8"/>
        <v>12.581830649790199</v>
      </c>
      <c r="O25" t="s">
        <v>80</v>
      </c>
    </row>
    <row r="26" spans="1:15" x14ac:dyDescent="0.35">
      <c r="A26" s="12">
        <v>16</v>
      </c>
      <c r="B26" s="11" t="s">
        <v>56</v>
      </c>
      <c r="C26" s="10">
        <v>9</v>
      </c>
      <c r="D26" s="9" t="s">
        <v>27</v>
      </c>
      <c r="E26" s="8" t="str">
        <f t="shared" si="0"/>
        <v>Significantly Different</v>
      </c>
      <c r="G26">
        <f t="shared" si="1"/>
        <v>9</v>
      </c>
      <c r="H26">
        <f t="shared" si="2"/>
        <v>6</v>
      </c>
      <c r="I26" t="str">
        <f t="shared" si="3"/>
        <v>+/-</v>
      </c>
      <c r="J26" t="str">
        <f t="shared" si="4"/>
        <v>0.3</v>
      </c>
      <c r="K26" s="1">
        <f t="shared" si="5"/>
        <v>0.18237082066869301</v>
      </c>
      <c r="L26" s="1">
        <f t="shared" si="6"/>
        <v>4.3000000000000007</v>
      </c>
      <c r="M26" s="1">
        <f t="shared" si="7"/>
        <v>0.19223572402239389</v>
      </c>
      <c r="N26" s="1">
        <f t="shared" si="8"/>
        <v>22.368371029201032</v>
      </c>
      <c r="O26" t="s">
        <v>79</v>
      </c>
    </row>
    <row r="27" spans="1:15" x14ac:dyDescent="0.35">
      <c r="A27" s="12">
        <v>17</v>
      </c>
      <c r="B27" s="11" t="s">
        <v>41</v>
      </c>
      <c r="C27" s="10">
        <v>8.9</v>
      </c>
      <c r="D27" s="9" t="s">
        <v>38</v>
      </c>
      <c r="E27" s="8" t="str">
        <f t="shared" si="0"/>
        <v>Significantly Different</v>
      </c>
      <c r="G27">
        <f t="shared" si="1"/>
        <v>8.9</v>
      </c>
      <c r="H27">
        <f t="shared" si="2"/>
        <v>6</v>
      </c>
      <c r="I27" t="str">
        <f t="shared" si="3"/>
        <v>+/-</v>
      </c>
      <c r="J27" t="str">
        <f t="shared" si="4"/>
        <v>0.2</v>
      </c>
      <c r="K27" s="1">
        <f t="shared" si="5"/>
        <v>0.12158054711246201</v>
      </c>
      <c r="L27" s="1">
        <f t="shared" si="6"/>
        <v>4.4000000000000004</v>
      </c>
      <c r="M27" s="1">
        <f t="shared" si="7"/>
        <v>0.1359311840425404</v>
      </c>
      <c r="N27" s="1">
        <f t="shared" si="8"/>
        <v>32.369320042286958</v>
      </c>
      <c r="O27" t="s">
        <v>77</v>
      </c>
    </row>
    <row r="28" spans="1:15" x14ac:dyDescent="0.35">
      <c r="A28" s="12">
        <v>18</v>
      </c>
      <c r="B28" s="11" t="s">
        <v>35</v>
      </c>
      <c r="C28" s="10">
        <v>8.8000000000000007</v>
      </c>
      <c r="D28" s="9" t="s">
        <v>38</v>
      </c>
      <c r="E28" s="8" t="str">
        <f t="shared" si="0"/>
        <v>Significantly Different</v>
      </c>
      <c r="G28">
        <f t="shared" si="1"/>
        <v>8.8000000000000007</v>
      </c>
      <c r="H28">
        <f t="shared" si="2"/>
        <v>6</v>
      </c>
      <c r="I28" t="str">
        <f t="shared" si="3"/>
        <v>+/-</v>
      </c>
      <c r="J28" t="str">
        <f t="shared" si="4"/>
        <v>0.2</v>
      </c>
      <c r="K28" s="1">
        <f t="shared" si="5"/>
        <v>0.12158054711246201</v>
      </c>
      <c r="L28" s="1">
        <f t="shared" si="6"/>
        <v>4.5</v>
      </c>
      <c r="M28" s="1">
        <f t="shared" si="7"/>
        <v>0.1359311840425404</v>
      </c>
      <c r="N28" s="1">
        <f t="shared" si="8"/>
        <v>33.104986406884386</v>
      </c>
      <c r="O28" t="s">
        <v>78</v>
      </c>
    </row>
    <row r="29" spans="1:15" x14ac:dyDescent="0.35">
      <c r="A29" s="12">
        <v>19</v>
      </c>
      <c r="B29" s="11" t="s">
        <v>45</v>
      </c>
      <c r="C29" s="10">
        <v>8.1</v>
      </c>
      <c r="D29" s="9" t="s">
        <v>33</v>
      </c>
      <c r="E29" s="8" t="str">
        <f t="shared" si="0"/>
        <v>Significantly Different</v>
      </c>
      <c r="G29">
        <f t="shared" si="1"/>
        <v>8.1</v>
      </c>
      <c r="H29">
        <f t="shared" si="2"/>
        <v>6</v>
      </c>
      <c r="I29" t="str">
        <f t="shared" si="3"/>
        <v>+/-</v>
      </c>
      <c r="J29" t="str">
        <f t="shared" si="4"/>
        <v>0.1</v>
      </c>
      <c r="K29" s="1">
        <f t="shared" si="5"/>
        <v>6.0790273556231005E-2</v>
      </c>
      <c r="L29" s="1">
        <f t="shared" si="6"/>
        <v>5.2000000000000011</v>
      </c>
      <c r="M29" s="1">
        <f t="shared" si="7"/>
        <v>8.5970429323592404E-2</v>
      </c>
      <c r="N29" s="1">
        <f t="shared" si="8"/>
        <v>60.48591406269729</v>
      </c>
      <c r="O29" t="s">
        <v>55</v>
      </c>
    </row>
    <row r="30" spans="1:15" x14ac:dyDescent="0.35">
      <c r="A30" s="12">
        <v>20</v>
      </c>
      <c r="B30" s="11" t="s">
        <v>81</v>
      </c>
      <c r="C30" s="10">
        <v>8</v>
      </c>
      <c r="D30" s="9" t="s">
        <v>27</v>
      </c>
      <c r="E30" s="8" t="str">
        <f t="shared" si="0"/>
        <v>Significantly Different</v>
      </c>
      <c r="G30">
        <f t="shared" si="1"/>
        <v>8</v>
      </c>
      <c r="H30">
        <f t="shared" si="2"/>
        <v>6</v>
      </c>
      <c r="I30" t="str">
        <f t="shared" si="3"/>
        <v>+/-</v>
      </c>
      <c r="J30" t="str">
        <f t="shared" si="4"/>
        <v>0.3</v>
      </c>
      <c r="K30" s="1">
        <f t="shared" si="5"/>
        <v>0.18237082066869301</v>
      </c>
      <c r="L30" s="1">
        <f t="shared" si="6"/>
        <v>5.3000000000000007</v>
      </c>
      <c r="M30" s="1">
        <f t="shared" si="7"/>
        <v>0.19223572402239389</v>
      </c>
      <c r="N30" s="1">
        <f t="shared" si="8"/>
        <v>27.570317780178019</v>
      </c>
      <c r="O30" t="s">
        <v>76</v>
      </c>
    </row>
    <row r="31" spans="1:15" x14ac:dyDescent="0.35">
      <c r="A31" s="12">
        <v>21</v>
      </c>
      <c r="B31" s="11" t="s">
        <v>63</v>
      </c>
      <c r="C31" s="10">
        <v>7.9</v>
      </c>
      <c r="D31" s="9" t="s">
        <v>33</v>
      </c>
      <c r="E31" s="8" t="str">
        <f t="shared" si="0"/>
        <v>Significantly Different</v>
      </c>
      <c r="G31">
        <f t="shared" si="1"/>
        <v>7.9</v>
      </c>
      <c r="H31">
        <f t="shared" si="2"/>
        <v>6</v>
      </c>
      <c r="I31" t="str">
        <f t="shared" si="3"/>
        <v>+/-</v>
      </c>
      <c r="J31" t="str">
        <f t="shared" si="4"/>
        <v>0.1</v>
      </c>
      <c r="K31" s="1">
        <f t="shared" si="5"/>
        <v>6.0790273556231005E-2</v>
      </c>
      <c r="L31" s="1">
        <f t="shared" si="6"/>
        <v>5.4</v>
      </c>
      <c r="M31" s="1">
        <f t="shared" si="7"/>
        <v>8.5970429323592404E-2</v>
      </c>
      <c r="N31" s="1">
        <f t="shared" si="8"/>
        <v>62.812295372801024</v>
      </c>
      <c r="O31" t="s">
        <v>41</v>
      </c>
    </row>
    <row r="32" spans="1:15" x14ac:dyDescent="0.35">
      <c r="A32" s="12">
        <v>22</v>
      </c>
      <c r="B32" s="11" t="s">
        <v>77</v>
      </c>
      <c r="C32" s="10">
        <v>7.8</v>
      </c>
      <c r="D32" s="9" t="s">
        <v>27</v>
      </c>
      <c r="E32" s="8" t="str">
        <f t="shared" si="0"/>
        <v>Significantly Different</v>
      </c>
      <c r="G32">
        <f t="shared" si="1"/>
        <v>7.8</v>
      </c>
      <c r="H32">
        <f t="shared" si="2"/>
        <v>6</v>
      </c>
      <c r="I32" t="str">
        <f t="shared" si="3"/>
        <v>+/-</v>
      </c>
      <c r="J32" t="str">
        <f t="shared" si="4"/>
        <v>0.3</v>
      </c>
      <c r="K32" s="1">
        <f t="shared" si="5"/>
        <v>0.18237082066869301</v>
      </c>
      <c r="L32" s="1">
        <f t="shared" si="6"/>
        <v>5.5000000000000009</v>
      </c>
      <c r="M32" s="1">
        <f t="shared" si="7"/>
        <v>0.19223572402239389</v>
      </c>
      <c r="N32" s="1">
        <f t="shared" si="8"/>
        <v>28.610707130373417</v>
      </c>
      <c r="O32" t="s">
        <v>70</v>
      </c>
    </row>
    <row r="33" spans="1:15" x14ac:dyDescent="0.35">
      <c r="A33" s="12">
        <v>22</v>
      </c>
      <c r="B33" s="11" t="s">
        <v>58</v>
      </c>
      <c r="C33" s="10">
        <v>7.8</v>
      </c>
      <c r="D33" s="9" t="s">
        <v>38</v>
      </c>
      <c r="E33" s="8" t="str">
        <f t="shared" si="0"/>
        <v>Significantly Different</v>
      </c>
      <c r="G33">
        <f t="shared" si="1"/>
        <v>7.8</v>
      </c>
      <c r="H33">
        <f t="shared" si="2"/>
        <v>6</v>
      </c>
      <c r="I33" t="str">
        <f t="shared" si="3"/>
        <v>+/-</v>
      </c>
      <c r="J33" t="str">
        <f t="shared" si="4"/>
        <v>0.2</v>
      </c>
      <c r="K33" s="1">
        <f t="shared" si="5"/>
        <v>0.12158054711246201</v>
      </c>
      <c r="L33" s="1">
        <f t="shared" si="6"/>
        <v>5.5000000000000009</v>
      </c>
      <c r="M33" s="1">
        <f t="shared" si="7"/>
        <v>0.1359311840425404</v>
      </c>
      <c r="N33" s="1">
        <f t="shared" si="8"/>
        <v>40.461650052858701</v>
      </c>
      <c r="O33" t="s">
        <v>75</v>
      </c>
    </row>
    <row r="34" spans="1:15" x14ac:dyDescent="0.35">
      <c r="A34" s="12">
        <v>24</v>
      </c>
      <c r="B34" s="11" t="s">
        <v>37</v>
      </c>
      <c r="C34" s="10">
        <v>7.5</v>
      </c>
      <c r="D34" s="9" t="s">
        <v>33</v>
      </c>
      <c r="E34" s="8" t="str">
        <f t="shared" si="0"/>
        <v>Significantly Different</v>
      </c>
      <c r="G34">
        <f t="shared" si="1"/>
        <v>7.5</v>
      </c>
      <c r="H34">
        <f t="shared" si="2"/>
        <v>6</v>
      </c>
      <c r="I34" t="str">
        <f t="shared" si="3"/>
        <v>+/-</v>
      </c>
      <c r="J34" t="str">
        <f t="shared" si="4"/>
        <v>0.1</v>
      </c>
      <c r="K34" s="1">
        <f t="shared" si="5"/>
        <v>6.0790273556231005E-2</v>
      </c>
      <c r="L34" s="1">
        <f t="shared" si="6"/>
        <v>5.8000000000000007</v>
      </c>
      <c r="M34" s="1">
        <f t="shared" si="7"/>
        <v>8.5970429323592404E-2</v>
      </c>
      <c r="N34" s="1">
        <f t="shared" si="8"/>
        <v>67.465057993008514</v>
      </c>
      <c r="O34" t="s">
        <v>74</v>
      </c>
    </row>
    <row r="35" spans="1:15" x14ac:dyDescent="0.35">
      <c r="A35" s="12">
        <v>25</v>
      </c>
      <c r="B35" s="11" t="s">
        <v>68</v>
      </c>
      <c r="C35" s="10">
        <v>7.3</v>
      </c>
      <c r="D35" s="9" t="s">
        <v>43</v>
      </c>
      <c r="E35" s="8" t="str">
        <f t="shared" si="0"/>
        <v>Significantly Different</v>
      </c>
      <c r="G35">
        <f t="shared" si="1"/>
        <v>7.3</v>
      </c>
      <c r="H35">
        <f t="shared" si="2"/>
        <v>6</v>
      </c>
      <c r="I35" t="str">
        <f t="shared" si="3"/>
        <v>+/-</v>
      </c>
      <c r="J35" t="str">
        <f t="shared" si="4"/>
        <v>0.4</v>
      </c>
      <c r="K35" s="1">
        <f t="shared" si="5"/>
        <v>0.24316109422492402</v>
      </c>
      <c r="L35" s="1">
        <f t="shared" si="6"/>
        <v>6.0000000000000009</v>
      </c>
      <c r="M35" s="1">
        <f t="shared" si="7"/>
        <v>0.25064471888253259</v>
      </c>
      <c r="N35" s="1">
        <f t="shared" si="8"/>
        <v>23.938266191086065</v>
      </c>
      <c r="O35" t="s">
        <v>51</v>
      </c>
    </row>
    <row r="36" spans="1:15" x14ac:dyDescent="0.35">
      <c r="A36" s="12">
        <v>26</v>
      </c>
      <c r="B36" s="11" t="s">
        <v>61</v>
      </c>
      <c r="C36" s="10">
        <v>7.1</v>
      </c>
      <c r="D36" s="9" t="s">
        <v>43</v>
      </c>
      <c r="E36" s="8" t="str">
        <f t="shared" si="0"/>
        <v>Significantly Different</v>
      </c>
      <c r="G36">
        <f t="shared" si="1"/>
        <v>7.1</v>
      </c>
      <c r="H36">
        <f t="shared" si="2"/>
        <v>6</v>
      </c>
      <c r="I36" t="str">
        <f t="shared" si="3"/>
        <v>+/-</v>
      </c>
      <c r="J36" t="str">
        <f t="shared" si="4"/>
        <v>0.4</v>
      </c>
      <c r="K36" s="1">
        <f t="shared" si="5"/>
        <v>0.24316109422492402</v>
      </c>
      <c r="L36" s="1">
        <f t="shared" si="6"/>
        <v>6.2000000000000011</v>
      </c>
      <c r="M36" s="1">
        <f t="shared" si="7"/>
        <v>0.25064471888253259</v>
      </c>
      <c r="N36" s="1">
        <f t="shared" si="8"/>
        <v>24.736208397455602</v>
      </c>
      <c r="O36" t="s">
        <v>71</v>
      </c>
    </row>
    <row r="37" spans="1:15" x14ac:dyDescent="0.35">
      <c r="A37" s="12">
        <v>27</v>
      </c>
      <c r="B37" s="11" t="s">
        <v>72</v>
      </c>
      <c r="C37" s="10">
        <v>6</v>
      </c>
      <c r="D37" s="9" t="s">
        <v>27</v>
      </c>
      <c r="E37" s="8" t="str">
        <f t="shared" si="0"/>
        <v>Significantly Different</v>
      </c>
      <c r="G37">
        <f t="shared" si="1"/>
        <v>6</v>
      </c>
      <c r="H37">
        <f t="shared" si="2"/>
        <v>6</v>
      </c>
      <c r="I37" t="str">
        <f t="shared" si="3"/>
        <v>+/-</v>
      </c>
      <c r="J37" t="str">
        <f t="shared" si="4"/>
        <v>0.3</v>
      </c>
      <c r="K37" s="1">
        <f t="shared" si="5"/>
        <v>0.18237082066869301</v>
      </c>
      <c r="L37" s="1">
        <f t="shared" si="6"/>
        <v>7.3000000000000007</v>
      </c>
      <c r="M37" s="1">
        <f t="shared" si="7"/>
        <v>0.19223572402239389</v>
      </c>
      <c r="N37" s="1">
        <f t="shared" si="8"/>
        <v>37.974211282131982</v>
      </c>
      <c r="O37" t="s">
        <v>69</v>
      </c>
    </row>
    <row r="38" spans="1:15" x14ac:dyDescent="0.35">
      <c r="A38" s="12">
        <v>28</v>
      </c>
      <c r="B38" s="11" t="s">
        <v>54</v>
      </c>
      <c r="C38" s="10">
        <v>5.6</v>
      </c>
      <c r="D38" s="9" t="s">
        <v>33</v>
      </c>
      <c r="E38" s="8" t="str">
        <f t="shared" si="0"/>
        <v>Significantly Different</v>
      </c>
      <c r="G38">
        <f t="shared" si="1"/>
        <v>5.6</v>
      </c>
      <c r="H38">
        <f t="shared" si="2"/>
        <v>6</v>
      </c>
      <c r="I38" t="str">
        <f t="shared" si="3"/>
        <v>+/-</v>
      </c>
      <c r="J38" t="str">
        <f t="shared" si="4"/>
        <v>0.1</v>
      </c>
      <c r="K38" s="1">
        <f t="shared" si="5"/>
        <v>6.0790273556231005E-2</v>
      </c>
      <c r="L38" s="1">
        <f t="shared" si="6"/>
        <v>7.7000000000000011</v>
      </c>
      <c r="M38" s="1">
        <f t="shared" si="7"/>
        <v>8.5970429323592404E-2</v>
      </c>
      <c r="N38" s="1">
        <f t="shared" si="8"/>
        <v>89.56568043899405</v>
      </c>
      <c r="O38" t="s">
        <v>68</v>
      </c>
    </row>
    <row r="39" spans="1:15" x14ac:dyDescent="0.35">
      <c r="A39" s="12">
        <v>29</v>
      </c>
      <c r="B39" s="11" t="s">
        <v>80</v>
      </c>
      <c r="C39" s="10">
        <v>5.0999999999999996</v>
      </c>
      <c r="D39" s="9" t="s">
        <v>38</v>
      </c>
      <c r="E39" s="8" t="str">
        <f t="shared" si="0"/>
        <v>Significantly Different</v>
      </c>
      <c r="G39">
        <f t="shared" si="1"/>
        <v>5.0999999999999996</v>
      </c>
      <c r="H39">
        <f t="shared" si="2"/>
        <v>6</v>
      </c>
      <c r="I39" t="str">
        <f t="shared" si="3"/>
        <v>+/-</v>
      </c>
      <c r="J39" t="str">
        <f t="shared" si="4"/>
        <v>0.2</v>
      </c>
      <c r="K39" s="1">
        <f t="shared" si="5"/>
        <v>0.12158054711246201</v>
      </c>
      <c r="L39" s="1">
        <f t="shared" si="6"/>
        <v>8.2000000000000011</v>
      </c>
      <c r="M39" s="1">
        <f t="shared" si="7"/>
        <v>0.1359311840425404</v>
      </c>
      <c r="N39" s="1">
        <f t="shared" si="8"/>
        <v>60.324641896989341</v>
      </c>
      <c r="O39" t="s">
        <v>44</v>
      </c>
    </row>
    <row r="40" spans="1:15" x14ac:dyDescent="0.35">
      <c r="A40" s="12">
        <v>30</v>
      </c>
      <c r="B40" s="11" t="s">
        <v>26</v>
      </c>
      <c r="C40" s="10">
        <v>4.8</v>
      </c>
      <c r="D40" s="9" t="s">
        <v>109</v>
      </c>
      <c r="E40" s="8" t="str">
        <f t="shared" si="0"/>
        <v>Significantly Different</v>
      </c>
      <c r="G40">
        <f t="shared" si="1"/>
        <v>4.8</v>
      </c>
      <c r="H40">
        <f t="shared" si="2"/>
        <v>6</v>
      </c>
      <c r="I40" t="str">
        <f t="shared" si="3"/>
        <v>+/-</v>
      </c>
      <c r="J40" t="str">
        <f t="shared" si="4"/>
        <v>0.6</v>
      </c>
      <c r="K40" s="1">
        <f t="shared" si="5"/>
        <v>0.36474164133738601</v>
      </c>
      <c r="L40" s="1">
        <f t="shared" si="6"/>
        <v>8.5</v>
      </c>
      <c r="M40" s="1">
        <f t="shared" si="7"/>
        <v>0.36977279819442066</v>
      </c>
      <c r="N40" s="1">
        <f t="shared" si="8"/>
        <v>22.987088399971583</v>
      </c>
      <c r="O40" t="s">
        <v>66</v>
      </c>
    </row>
    <row r="41" spans="1:15" x14ac:dyDescent="0.35">
      <c r="A41" s="12">
        <v>31</v>
      </c>
      <c r="B41" s="11" t="s">
        <v>50</v>
      </c>
      <c r="C41" s="10">
        <v>4.7</v>
      </c>
      <c r="D41" s="9" t="s">
        <v>38</v>
      </c>
      <c r="E41" s="8" t="str">
        <f t="shared" si="0"/>
        <v>Significantly Different</v>
      </c>
      <c r="G41">
        <f t="shared" si="1"/>
        <v>4.7</v>
      </c>
      <c r="H41">
        <f t="shared" si="2"/>
        <v>6</v>
      </c>
      <c r="I41" t="str">
        <f t="shared" si="3"/>
        <v>+/-</v>
      </c>
      <c r="J41" t="str">
        <f t="shared" si="4"/>
        <v>0.2</v>
      </c>
      <c r="K41" s="1">
        <f t="shared" si="5"/>
        <v>0.12158054711246201</v>
      </c>
      <c r="L41" s="1">
        <f t="shared" si="6"/>
        <v>8.6000000000000014</v>
      </c>
      <c r="M41" s="1">
        <f t="shared" si="7"/>
        <v>0.1359311840425404</v>
      </c>
      <c r="N41" s="1">
        <f t="shared" si="8"/>
        <v>63.267307355379067</v>
      </c>
      <c r="O41" t="s">
        <v>47</v>
      </c>
    </row>
    <row r="42" spans="1:15" x14ac:dyDescent="0.35">
      <c r="A42" s="12">
        <v>32</v>
      </c>
      <c r="B42" s="11" t="s">
        <v>29</v>
      </c>
      <c r="C42" s="10">
        <v>4.5999999999999996</v>
      </c>
      <c r="D42" s="9" t="s">
        <v>38</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4.5999999999999996</v>
      </c>
      <c r="H42">
        <f t="shared" ref="H42:H62" si="11">LEN(TRIM(D42))</f>
        <v>6</v>
      </c>
      <c r="I42" t="str">
        <f t="shared" ref="I42:I73" si="12">IF(H42&gt;=3,MID(TRIM(D42),1,3),"NO")</f>
        <v>+/-</v>
      </c>
      <c r="J42" t="str">
        <f t="shared" ref="J42:J73" si="13">IF(TRIM(I42)="+/-",MID(TRIM(D42),4,H42-3),D42)</f>
        <v>0.2</v>
      </c>
      <c r="K42" s="1">
        <f t="shared" ref="K42:K73" si="14">IF(TRIM(J42)="*****",0,IF(ISERROR(VALUE(J42)),"NA",VALUE(J42/$I$4)))</f>
        <v>0.12158054711246201</v>
      </c>
      <c r="L42" s="1">
        <f t="shared" ref="L42:L62" si="15">IF(AND(ISNUMBER(G42),ISNUMBER($I$6)),$I$6-G42,"N/A")</f>
        <v>8.7000000000000011</v>
      </c>
      <c r="M42" s="1">
        <f t="shared" ref="M42:M62" si="16">IF(AND(ISNUMBER(K42),ISNUMBER($I$7)),SQRT(K42^2+($I$7)^2),"N/A")</f>
        <v>0.1359311840425404</v>
      </c>
      <c r="N42" s="1">
        <f t="shared" ref="N42:N73" si="17">IF(AND(ISNUMBER(L42),ISNUMBER(M42),M42&lt;&gt;0),L42/M42,"NA")</f>
        <v>64.002973719976495</v>
      </c>
      <c r="O42" t="s">
        <v>36</v>
      </c>
    </row>
    <row r="43" spans="1:15" x14ac:dyDescent="0.35">
      <c r="A43" s="12">
        <v>33</v>
      </c>
      <c r="B43" s="11" t="s">
        <v>79</v>
      </c>
      <c r="C43" s="10">
        <v>4.4000000000000004</v>
      </c>
      <c r="D43" s="9" t="s">
        <v>38</v>
      </c>
      <c r="E43" s="8" t="str">
        <f t="shared" si="9"/>
        <v>Significantly Different</v>
      </c>
      <c r="G43">
        <f t="shared" si="10"/>
        <v>4.4000000000000004</v>
      </c>
      <c r="H43">
        <f t="shared" si="11"/>
        <v>6</v>
      </c>
      <c r="I43" t="str">
        <f t="shared" si="12"/>
        <v>+/-</v>
      </c>
      <c r="J43" t="str">
        <f t="shared" si="13"/>
        <v>0.2</v>
      </c>
      <c r="K43" s="1">
        <f t="shared" si="14"/>
        <v>0.12158054711246201</v>
      </c>
      <c r="L43" s="1">
        <f t="shared" si="15"/>
        <v>8.9</v>
      </c>
      <c r="M43" s="1">
        <f t="shared" si="16"/>
        <v>0.1359311840425404</v>
      </c>
      <c r="N43" s="1">
        <f t="shared" si="17"/>
        <v>65.474306449171351</v>
      </c>
      <c r="O43" t="s">
        <v>49</v>
      </c>
    </row>
    <row r="44" spans="1:15" x14ac:dyDescent="0.35">
      <c r="A44" s="12">
        <v>33</v>
      </c>
      <c r="B44" s="11" t="s">
        <v>46</v>
      </c>
      <c r="C44" s="10">
        <v>4.4000000000000004</v>
      </c>
      <c r="D44" s="9" t="s">
        <v>33</v>
      </c>
      <c r="E44" s="8" t="str">
        <f t="shared" si="9"/>
        <v>Significantly Different</v>
      </c>
      <c r="G44">
        <f t="shared" si="10"/>
        <v>4.4000000000000004</v>
      </c>
      <c r="H44">
        <f t="shared" si="11"/>
        <v>6</v>
      </c>
      <c r="I44" t="str">
        <f t="shared" si="12"/>
        <v>+/-</v>
      </c>
      <c r="J44" t="str">
        <f t="shared" si="13"/>
        <v>0.1</v>
      </c>
      <c r="K44" s="1">
        <f t="shared" si="14"/>
        <v>6.0790273556231005E-2</v>
      </c>
      <c r="L44" s="1">
        <f t="shared" si="15"/>
        <v>8.9</v>
      </c>
      <c r="M44" s="1">
        <f t="shared" si="16"/>
        <v>8.5970429323592404E-2</v>
      </c>
      <c r="N44" s="1">
        <f t="shared" si="17"/>
        <v>103.5239682996165</v>
      </c>
      <c r="O44" t="s">
        <v>63</v>
      </c>
    </row>
    <row r="45" spans="1:15" x14ac:dyDescent="0.35">
      <c r="A45" s="12">
        <v>35</v>
      </c>
      <c r="B45" s="11" t="s">
        <v>74</v>
      </c>
      <c r="C45" s="10">
        <v>3.8</v>
      </c>
      <c r="D45" s="9" t="s">
        <v>33</v>
      </c>
      <c r="E45" s="8" t="str">
        <f t="shared" si="9"/>
        <v>Significantly Different</v>
      </c>
      <c r="G45">
        <f t="shared" si="10"/>
        <v>3.8</v>
      </c>
      <c r="H45">
        <f t="shared" si="11"/>
        <v>6</v>
      </c>
      <c r="I45" t="str">
        <f t="shared" si="12"/>
        <v>+/-</v>
      </c>
      <c r="J45" t="str">
        <f t="shared" si="13"/>
        <v>0.1</v>
      </c>
      <c r="K45" s="1">
        <f t="shared" si="14"/>
        <v>6.0790273556231005E-2</v>
      </c>
      <c r="L45" s="1">
        <f t="shared" si="15"/>
        <v>9.5</v>
      </c>
      <c r="M45" s="1">
        <f t="shared" si="16"/>
        <v>8.5970429323592404E-2</v>
      </c>
      <c r="N45" s="1">
        <f t="shared" si="17"/>
        <v>110.50311222992771</v>
      </c>
      <c r="O45" t="s">
        <v>62</v>
      </c>
    </row>
    <row r="46" spans="1:15" x14ac:dyDescent="0.35">
      <c r="A46" s="12">
        <v>36</v>
      </c>
      <c r="B46" s="11" t="s">
        <v>55</v>
      </c>
      <c r="C46" s="10">
        <v>3.6</v>
      </c>
      <c r="D46" s="9" t="s">
        <v>38</v>
      </c>
      <c r="E46" s="8" t="str">
        <f t="shared" si="9"/>
        <v>Significantly Different</v>
      </c>
      <c r="G46">
        <f t="shared" si="10"/>
        <v>3.6</v>
      </c>
      <c r="H46">
        <f t="shared" si="11"/>
        <v>6</v>
      </c>
      <c r="I46" t="str">
        <f t="shared" si="12"/>
        <v>+/-</v>
      </c>
      <c r="J46" t="str">
        <f t="shared" si="13"/>
        <v>0.2</v>
      </c>
      <c r="K46" s="1">
        <f t="shared" si="14"/>
        <v>0.12158054711246201</v>
      </c>
      <c r="L46" s="1">
        <f t="shared" si="15"/>
        <v>9.7000000000000011</v>
      </c>
      <c r="M46" s="1">
        <f t="shared" si="16"/>
        <v>0.1359311840425404</v>
      </c>
      <c r="N46" s="1">
        <f t="shared" si="17"/>
        <v>71.359637365950803</v>
      </c>
      <c r="O46" t="s">
        <v>60</v>
      </c>
    </row>
    <row r="47" spans="1:15" x14ac:dyDescent="0.35">
      <c r="A47" s="12">
        <v>37</v>
      </c>
      <c r="B47" s="11" t="s">
        <v>67</v>
      </c>
      <c r="C47" s="10">
        <v>3.5</v>
      </c>
      <c r="D47" s="9" t="s">
        <v>33</v>
      </c>
      <c r="E47" s="8" t="str">
        <f t="shared" si="9"/>
        <v>Significantly Different</v>
      </c>
      <c r="G47">
        <f t="shared" si="10"/>
        <v>3.5</v>
      </c>
      <c r="H47">
        <f t="shared" si="11"/>
        <v>6</v>
      </c>
      <c r="I47" t="str">
        <f t="shared" si="12"/>
        <v>+/-</v>
      </c>
      <c r="J47" t="str">
        <f t="shared" si="13"/>
        <v>0.1</v>
      </c>
      <c r="K47" s="1">
        <f t="shared" si="14"/>
        <v>6.0790273556231005E-2</v>
      </c>
      <c r="L47" s="1">
        <f t="shared" si="15"/>
        <v>9.8000000000000007</v>
      </c>
      <c r="M47" s="1">
        <f t="shared" si="16"/>
        <v>8.5970429323592404E-2</v>
      </c>
      <c r="N47" s="1">
        <f t="shared" si="17"/>
        <v>113.99268419508334</v>
      </c>
      <c r="O47" t="s">
        <v>58</v>
      </c>
    </row>
    <row r="48" spans="1:15" x14ac:dyDescent="0.35">
      <c r="A48" s="12">
        <v>37</v>
      </c>
      <c r="B48" s="11" t="s">
        <v>59</v>
      </c>
      <c r="C48" s="10">
        <v>3.5</v>
      </c>
      <c r="D48" s="9" t="s">
        <v>43</v>
      </c>
      <c r="E48" s="8" t="str">
        <f t="shared" si="9"/>
        <v>Significantly Different</v>
      </c>
      <c r="G48">
        <f t="shared" si="10"/>
        <v>3.5</v>
      </c>
      <c r="H48">
        <f t="shared" si="11"/>
        <v>6</v>
      </c>
      <c r="I48" t="str">
        <f t="shared" si="12"/>
        <v>+/-</v>
      </c>
      <c r="J48" t="str">
        <f t="shared" si="13"/>
        <v>0.4</v>
      </c>
      <c r="K48" s="1">
        <f t="shared" si="14"/>
        <v>0.24316109422492402</v>
      </c>
      <c r="L48" s="1">
        <f t="shared" si="15"/>
        <v>9.8000000000000007</v>
      </c>
      <c r="M48" s="1">
        <f t="shared" si="16"/>
        <v>0.25064471888253259</v>
      </c>
      <c r="N48" s="1">
        <f t="shared" si="17"/>
        <v>39.099168112107236</v>
      </c>
      <c r="O48" t="s">
        <v>56</v>
      </c>
    </row>
    <row r="49" spans="1:15" x14ac:dyDescent="0.35">
      <c r="A49" s="12">
        <v>39</v>
      </c>
      <c r="B49" s="11" t="s">
        <v>75</v>
      </c>
      <c r="C49" s="10">
        <v>3</v>
      </c>
      <c r="D49" s="9" t="s">
        <v>33</v>
      </c>
      <c r="E49" s="8" t="str">
        <f t="shared" si="9"/>
        <v>Significantly Different</v>
      </c>
      <c r="G49">
        <f t="shared" si="10"/>
        <v>3</v>
      </c>
      <c r="H49">
        <f t="shared" si="11"/>
        <v>6</v>
      </c>
      <c r="I49" t="str">
        <f t="shared" si="12"/>
        <v>+/-</v>
      </c>
      <c r="J49" t="str">
        <f t="shared" si="13"/>
        <v>0.1</v>
      </c>
      <c r="K49" s="1">
        <f t="shared" si="14"/>
        <v>6.0790273556231005E-2</v>
      </c>
      <c r="L49" s="1">
        <f t="shared" si="15"/>
        <v>10.3</v>
      </c>
      <c r="M49" s="1">
        <f t="shared" si="16"/>
        <v>8.5970429323592404E-2</v>
      </c>
      <c r="N49" s="1">
        <f t="shared" si="17"/>
        <v>119.80863747034269</v>
      </c>
      <c r="O49" t="s">
        <v>54</v>
      </c>
    </row>
    <row r="50" spans="1:15" x14ac:dyDescent="0.35">
      <c r="A50" s="12">
        <v>40</v>
      </c>
      <c r="B50" s="11" t="s">
        <v>78</v>
      </c>
      <c r="C50" s="10">
        <v>2.8</v>
      </c>
      <c r="D50" s="9" t="s">
        <v>33</v>
      </c>
      <c r="E50" s="8" t="str">
        <f t="shared" si="9"/>
        <v>Significantly Different</v>
      </c>
      <c r="G50">
        <f t="shared" si="10"/>
        <v>2.8</v>
      </c>
      <c r="H50">
        <f t="shared" si="11"/>
        <v>6</v>
      </c>
      <c r="I50" t="str">
        <f t="shared" si="12"/>
        <v>+/-</v>
      </c>
      <c r="J50" t="str">
        <f t="shared" si="13"/>
        <v>0.1</v>
      </c>
      <c r="K50" s="1">
        <f t="shared" si="14"/>
        <v>6.0790273556231005E-2</v>
      </c>
      <c r="L50" s="1">
        <f t="shared" si="15"/>
        <v>10.5</v>
      </c>
      <c r="M50" s="1">
        <f t="shared" si="16"/>
        <v>8.5970429323592404E-2</v>
      </c>
      <c r="N50" s="1">
        <f t="shared" si="17"/>
        <v>122.13501878044642</v>
      </c>
      <c r="O50" t="s">
        <v>52</v>
      </c>
    </row>
    <row r="51" spans="1:15" x14ac:dyDescent="0.35">
      <c r="A51" s="12">
        <v>41</v>
      </c>
      <c r="B51" s="11" t="s">
        <v>71</v>
      </c>
      <c r="C51" s="10">
        <v>2.7</v>
      </c>
      <c r="D51" s="9" t="s">
        <v>33</v>
      </c>
      <c r="E51" s="8" t="str">
        <f t="shared" si="9"/>
        <v>Significantly Different</v>
      </c>
      <c r="G51">
        <f t="shared" si="10"/>
        <v>2.7</v>
      </c>
      <c r="H51">
        <f t="shared" si="11"/>
        <v>6</v>
      </c>
      <c r="I51" t="str">
        <f t="shared" si="12"/>
        <v>+/-</v>
      </c>
      <c r="J51" t="str">
        <f t="shared" si="13"/>
        <v>0.1</v>
      </c>
      <c r="K51" s="1">
        <f t="shared" si="14"/>
        <v>6.0790273556231005E-2</v>
      </c>
      <c r="L51" s="1">
        <f t="shared" si="15"/>
        <v>10.600000000000001</v>
      </c>
      <c r="M51" s="1">
        <f t="shared" si="16"/>
        <v>8.5970429323592404E-2</v>
      </c>
      <c r="N51" s="1">
        <f t="shared" si="17"/>
        <v>123.29820943549831</v>
      </c>
      <c r="O51" t="s">
        <v>50</v>
      </c>
    </row>
    <row r="52" spans="1:15" x14ac:dyDescent="0.35">
      <c r="A52" s="12">
        <v>41</v>
      </c>
      <c r="B52" s="11" t="s">
        <v>66</v>
      </c>
      <c r="C52" s="10">
        <v>2.7</v>
      </c>
      <c r="D52" s="9" t="s">
        <v>27</v>
      </c>
      <c r="E52" s="8" t="str">
        <f t="shared" si="9"/>
        <v>Significantly Different</v>
      </c>
      <c r="G52">
        <f t="shared" si="10"/>
        <v>2.7</v>
      </c>
      <c r="H52">
        <f t="shared" si="11"/>
        <v>6</v>
      </c>
      <c r="I52" t="str">
        <f t="shared" si="12"/>
        <v>+/-</v>
      </c>
      <c r="J52" t="str">
        <f t="shared" si="13"/>
        <v>0.3</v>
      </c>
      <c r="K52" s="1">
        <f t="shared" si="14"/>
        <v>0.18237082066869301</v>
      </c>
      <c r="L52" s="1">
        <f t="shared" si="15"/>
        <v>10.600000000000001</v>
      </c>
      <c r="M52" s="1">
        <f t="shared" si="16"/>
        <v>0.19223572402239389</v>
      </c>
      <c r="N52" s="1">
        <f t="shared" si="17"/>
        <v>55.140635560356039</v>
      </c>
      <c r="O52" t="s">
        <v>48</v>
      </c>
    </row>
    <row r="53" spans="1:15" x14ac:dyDescent="0.35">
      <c r="A53" s="12">
        <v>43</v>
      </c>
      <c r="B53" s="11" t="s">
        <v>60</v>
      </c>
      <c r="C53" s="10">
        <v>2.5</v>
      </c>
      <c r="D53" s="9" t="s">
        <v>33</v>
      </c>
      <c r="E53" s="8" t="str">
        <f t="shared" si="9"/>
        <v>Significantly Different</v>
      </c>
      <c r="G53">
        <f t="shared" si="10"/>
        <v>2.5</v>
      </c>
      <c r="H53">
        <f t="shared" si="11"/>
        <v>6</v>
      </c>
      <c r="I53" t="str">
        <f t="shared" si="12"/>
        <v>+/-</v>
      </c>
      <c r="J53" t="str">
        <f t="shared" si="13"/>
        <v>0.1</v>
      </c>
      <c r="K53" s="1">
        <f t="shared" si="14"/>
        <v>6.0790273556231005E-2</v>
      </c>
      <c r="L53" s="1">
        <f t="shared" si="15"/>
        <v>10.8</v>
      </c>
      <c r="M53" s="1">
        <f t="shared" si="16"/>
        <v>8.5970429323592404E-2</v>
      </c>
      <c r="N53" s="1">
        <f t="shared" si="17"/>
        <v>125.62459074560205</v>
      </c>
      <c r="O53" t="s">
        <v>46</v>
      </c>
    </row>
    <row r="54" spans="1:15" x14ac:dyDescent="0.35">
      <c r="A54" s="12">
        <v>44</v>
      </c>
      <c r="B54" s="11" t="s">
        <v>51</v>
      </c>
      <c r="C54" s="10">
        <v>2.4</v>
      </c>
      <c r="D54" s="9" t="s">
        <v>38</v>
      </c>
      <c r="E54" s="8" t="str">
        <f t="shared" si="9"/>
        <v>Significantly Different</v>
      </c>
      <c r="G54">
        <f t="shared" si="10"/>
        <v>2.4</v>
      </c>
      <c r="H54">
        <f t="shared" si="11"/>
        <v>6</v>
      </c>
      <c r="I54" t="str">
        <f t="shared" si="12"/>
        <v>+/-</v>
      </c>
      <c r="J54" t="str">
        <f t="shared" si="13"/>
        <v>0.2</v>
      </c>
      <c r="K54" s="1">
        <f t="shared" si="14"/>
        <v>0.12158054711246201</v>
      </c>
      <c r="L54" s="1">
        <f t="shared" si="15"/>
        <v>10.9</v>
      </c>
      <c r="M54" s="1">
        <f t="shared" si="16"/>
        <v>0.1359311840425404</v>
      </c>
      <c r="N54" s="1">
        <f t="shared" si="17"/>
        <v>80.187633741119967</v>
      </c>
      <c r="O54" t="s">
        <v>39</v>
      </c>
    </row>
    <row r="55" spans="1:15" x14ac:dyDescent="0.35">
      <c r="A55" s="12">
        <v>44</v>
      </c>
      <c r="B55" s="11" t="s">
        <v>48</v>
      </c>
      <c r="C55" s="10">
        <v>2.4</v>
      </c>
      <c r="D55" s="9" t="s">
        <v>27</v>
      </c>
      <c r="E55" s="8" t="str">
        <f t="shared" si="9"/>
        <v>Significantly Different</v>
      </c>
      <c r="G55">
        <f t="shared" si="10"/>
        <v>2.4</v>
      </c>
      <c r="H55">
        <f t="shared" si="11"/>
        <v>6</v>
      </c>
      <c r="I55" t="str">
        <f t="shared" si="12"/>
        <v>+/-</v>
      </c>
      <c r="J55" t="str">
        <f t="shared" si="13"/>
        <v>0.3</v>
      </c>
      <c r="K55" s="1">
        <f t="shared" si="14"/>
        <v>0.18237082066869301</v>
      </c>
      <c r="L55" s="1">
        <f t="shared" si="15"/>
        <v>10.9</v>
      </c>
      <c r="M55" s="1">
        <f t="shared" si="16"/>
        <v>0.19223572402239389</v>
      </c>
      <c r="N55" s="1">
        <f t="shared" si="17"/>
        <v>56.701219585649127</v>
      </c>
      <c r="O55" t="s">
        <v>42</v>
      </c>
    </row>
    <row r="56" spans="1:15" x14ac:dyDescent="0.35">
      <c r="A56" s="12">
        <v>46</v>
      </c>
      <c r="B56" s="11" t="s">
        <v>62</v>
      </c>
      <c r="C56" s="10">
        <v>2.2999999999999998</v>
      </c>
      <c r="D56" s="9" t="s">
        <v>43</v>
      </c>
      <c r="E56" s="8" t="str">
        <f t="shared" si="9"/>
        <v>Significantly Different</v>
      </c>
      <c r="G56">
        <f t="shared" si="10"/>
        <v>2.2999999999999998</v>
      </c>
      <c r="H56">
        <f t="shared" si="11"/>
        <v>6</v>
      </c>
      <c r="I56" t="str">
        <f t="shared" si="12"/>
        <v>+/-</v>
      </c>
      <c r="J56" t="str">
        <f t="shared" si="13"/>
        <v>0.4</v>
      </c>
      <c r="K56" s="1">
        <f t="shared" si="14"/>
        <v>0.24316109422492402</v>
      </c>
      <c r="L56" s="1">
        <f t="shared" si="15"/>
        <v>11</v>
      </c>
      <c r="M56" s="1">
        <f t="shared" si="16"/>
        <v>0.25064471888253259</v>
      </c>
      <c r="N56" s="1">
        <f t="shared" si="17"/>
        <v>43.886821350324446</v>
      </c>
      <c r="O56" t="s">
        <v>40</v>
      </c>
    </row>
    <row r="57" spans="1:15" x14ac:dyDescent="0.35">
      <c r="A57" s="12">
        <v>47</v>
      </c>
      <c r="B57" s="11" t="s">
        <v>28</v>
      </c>
      <c r="C57" s="10">
        <v>2.1</v>
      </c>
      <c r="D57" s="9" t="s">
        <v>38</v>
      </c>
      <c r="E57" s="8" t="str">
        <f t="shared" si="9"/>
        <v>Significantly Different</v>
      </c>
      <c r="G57">
        <f t="shared" si="10"/>
        <v>2.1</v>
      </c>
      <c r="H57">
        <f t="shared" si="11"/>
        <v>6</v>
      </c>
      <c r="I57" t="str">
        <f t="shared" si="12"/>
        <v>+/-</v>
      </c>
      <c r="J57" t="str">
        <f t="shared" si="13"/>
        <v>0.2</v>
      </c>
      <c r="K57" s="1">
        <f t="shared" si="14"/>
        <v>0.12158054711246201</v>
      </c>
      <c r="L57" s="1">
        <f t="shared" si="15"/>
        <v>11.200000000000001</v>
      </c>
      <c r="M57" s="1">
        <f t="shared" si="16"/>
        <v>0.1359311840425404</v>
      </c>
      <c r="N57" s="1">
        <f t="shared" si="17"/>
        <v>82.394632834912258</v>
      </c>
      <c r="O57" t="s">
        <v>37</v>
      </c>
    </row>
    <row r="58" spans="1:15" x14ac:dyDescent="0.35">
      <c r="A58" s="12">
        <v>48</v>
      </c>
      <c r="B58" s="11" t="s">
        <v>69</v>
      </c>
      <c r="C58" s="10">
        <v>1.4</v>
      </c>
      <c r="D58" s="9" t="s">
        <v>38</v>
      </c>
      <c r="E58" s="8" t="str">
        <f t="shared" si="9"/>
        <v>Significantly Different</v>
      </c>
      <c r="G58">
        <f t="shared" si="10"/>
        <v>1.4</v>
      </c>
      <c r="H58">
        <f t="shared" si="11"/>
        <v>6</v>
      </c>
      <c r="I58" t="str">
        <f t="shared" si="12"/>
        <v>+/-</v>
      </c>
      <c r="J58" t="str">
        <f t="shared" si="13"/>
        <v>0.2</v>
      </c>
      <c r="K58" s="1">
        <f t="shared" si="14"/>
        <v>0.12158054711246201</v>
      </c>
      <c r="L58" s="1">
        <f t="shared" si="15"/>
        <v>11.9</v>
      </c>
      <c r="M58" s="1">
        <f t="shared" si="16"/>
        <v>0.1359311840425404</v>
      </c>
      <c r="N58" s="1">
        <f t="shared" si="17"/>
        <v>87.544297387094275</v>
      </c>
      <c r="O58" t="s">
        <v>35</v>
      </c>
    </row>
    <row r="59" spans="1:15" x14ac:dyDescent="0.35">
      <c r="A59" s="12">
        <v>49</v>
      </c>
      <c r="B59" s="11" t="s">
        <v>40</v>
      </c>
      <c r="C59" s="10">
        <v>1.2</v>
      </c>
      <c r="D59" s="9" t="s">
        <v>38</v>
      </c>
      <c r="E59" s="8" t="str">
        <f t="shared" si="9"/>
        <v>Significantly Different</v>
      </c>
      <c r="G59">
        <f t="shared" si="10"/>
        <v>1.2</v>
      </c>
      <c r="H59">
        <f t="shared" si="11"/>
        <v>6</v>
      </c>
      <c r="I59" t="str">
        <f t="shared" si="12"/>
        <v>+/-</v>
      </c>
      <c r="J59" t="str">
        <f t="shared" si="13"/>
        <v>0.2</v>
      </c>
      <c r="K59" s="1">
        <f t="shared" si="14"/>
        <v>0.12158054711246201</v>
      </c>
      <c r="L59" s="1">
        <f t="shared" si="15"/>
        <v>12.100000000000001</v>
      </c>
      <c r="M59" s="1">
        <f t="shared" si="16"/>
        <v>0.1359311840425404</v>
      </c>
      <c r="N59" s="1">
        <f t="shared" si="17"/>
        <v>89.015630116289145</v>
      </c>
      <c r="O59" t="s">
        <v>32</v>
      </c>
    </row>
    <row r="60" spans="1:15" x14ac:dyDescent="0.35">
      <c r="A60" s="12">
        <v>49</v>
      </c>
      <c r="B60" s="11" t="s">
        <v>32</v>
      </c>
      <c r="C60" s="10">
        <v>1.2</v>
      </c>
      <c r="D60" s="9" t="s">
        <v>33</v>
      </c>
      <c r="E60" s="8" t="str">
        <f t="shared" si="9"/>
        <v>Significantly Different</v>
      </c>
      <c r="G60">
        <f t="shared" si="10"/>
        <v>1.2</v>
      </c>
      <c r="H60">
        <f t="shared" si="11"/>
        <v>6</v>
      </c>
      <c r="I60" t="str">
        <f t="shared" si="12"/>
        <v>+/-</v>
      </c>
      <c r="J60" t="str">
        <f t="shared" si="13"/>
        <v>0.1</v>
      </c>
      <c r="K60" s="1">
        <f t="shared" si="14"/>
        <v>6.0790273556231005E-2</v>
      </c>
      <c r="L60" s="1">
        <f t="shared" si="15"/>
        <v>12.100000000000001</v>
      </c>
      <c r="M60" s="1">
        <f t="shared" si="16"/>
        <v>8.5970429323592404E-2</v>
      </c>
      <c r="N60" s="1">
        <f t="shared" si="17"/>
        <v>140.74606926127638</v>
      </c>
      <c r="O60" t="s">
        <v>29</v>
      </c>
    </row>
    <row r="61" spans="1:15" x14ac:dyDescent="0.35">
      <c r="A61" s="12">
        <v>51</v>
      </c>
      <c r="B61" s="11" t="s">
        <v>76</v>
      </c>
      <c r="C61" s="10">
        <v>0.8</v>
      </c>
      <c r="D61" s="9" t="s">
        <v>38</v>
      </c>
      <c r="E61" s="8" t="str">
        <f t="shared" si="9"/>
        <v>Significantly Different</v>
      </c>
      <c r="G61">
        <f t="shared" si="10"/>
        <v>0.8</v>
      </c>
      <c r="H61">
        <f t="shared" si="11"/>
        <v>6</v>
      </c>
      <c r="I61" t="str">
        <f t="shared" si="12"/>
        <v>+/-</v>
      </c>
      <c r="J61" t="str">
        <f t="shared" si="13"/>
        <v>0.2</v>
      </c>
      <c r="K61" s="1">
        <f t="shared" si="14"/>
        <v>0.12158054711246201</v>
      </c>
      <c r="L61" s="1">
        <f t="shared" si="15"/>
        <v>12.5</v>
      </c>
      <c r="M61" s="1">
        <f t="shared" si="16"/>
        <v>0.1359311840425404</v>
      </c>
      <c r="N61" s="1">
        <f t="shared" si="17"/>
        <v>91.958295574678857</v>
      </c>
      <c r="O61" t="s">
        <v>26</v>
      </c>
    </row>
    <row r="62" spans="1:15" ht="15" thickBot="1" x14ac:dyDescent="0.4">
      <c r="A62" s="7"/>
      <c r="B62" s="6" t="s">
        <v>24</v>
      </c>
      <c r="C62" s="5">
        <v>95.1</v>
      </c>
      <c r="D62" s="4" t="s">
        <v>27</v>
      </c>
      <c r="E62" s="3" t="str">
        <f t="shared" si="9"/>
        <v>Significantly Different</v>
      </c>
      <c r="G62">
        <f t="shared" si="10"/>
        <v>95.1</v>
      </c>
      <c r="H62">
        <f t="shared" si="11"/>
        <v>6</v>
      </c>
      <c r="I62" t="str">
        <f t="shared" si="12"/>
        <v>+/-</v>
      </c>
      <c r="J62" t="str">
        <f t="shared" si="13"/>
        <v>0.3</v>
      </c>
      <c r="K62" s="1">
        <f t="shared" si="14"/>
        <v>0.18237082066869301</v>
      </c>
      <c r="L62" s="1">
        <f t="shared" si="15"/>
        <v>-81.8</v>
      </c>
      <c r="M62" s="1">
        <f t="shared" si="16"/>
        <v>0.19223572402239389</v>
      </c>
      <c r="N62" s="1">
        <f t="shared" si="17"/>
        <v>-425.51924422991726</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219" priority="1" operator="equal">
      <formula>"OTHER ERROR"</formula>
    </cfRule>
    <cfRule type="cellIs" dxfId="218" priority="2" operator="equal">
      <formula>"Statistical Test not applicable"</formula>
    </cfRule>
    <cfRule type="cellIs" dxfId="217" priority="3" operator="equal">
      <formula>"Geography Selected"</formula>
    </cfRule>
  </conditionalFormatting>
  <conditionalFormatting sqref="E10:J62">
    <cfRule type="cellIs" dxfId="216" priority="4" operator="equal">
      <formula>"Not Significantly Different"</formula>
    </cfRule>
  </conditionalFormatting>
  <conditionalFormatting sqref="F10:J62">
    <cfRule type="cellIs" dxfId="21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63589A3E-F81C-46C8-BD2C-6D617BA83C4C}">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179987E8-95BB-40EF-A2E0-ED2B5AD73A3A}"/>
    <hyperlink ref="A68" r:id="rId2" xr:uid="{0295A66F-167A-4F6E-A1DE-24CBD1BDDA7A}"/>
    <hyperlink ref="A66" r:id="rId3" xr:uid="{6F85F261-DC4C-4B09-B275-DE42F7E8C673}"/>
    <hyperlink ref="A67" r:id="rId4" xr:uid="{3FC67F2B-F185-4302-ABD3-20CFB22479B1}"/>
  </hyperlinks>
  <pageMargins left="0.7" right="0.7" top="0.75" bottom="0.75" header="0.3" footer="0.3"/>
  <pageSetup orientation="portrait" r:id="rId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EA509-BB2C-43AB-99B6-AADE6074BB08}">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337</v>
      </c>
    </row>
    <row r="2" spans="1:16" x14ac:dyDescent="0.35">
      <c r="A2" s="26" t="s">
        <v>106</v>
      </c>
      <c r="B2" t="s">
        <v>336</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8.4</v>
      </c>
      <c r="C6" t="s">
        <v>100</v>
      </c>
      <c r="H6" s="14" t="s">
        <v>99</v>
      </c>
      <c r="I6">
        <f>VLOOKUP($B$4,$B$9:$K$62,6,FALSE)</f>
        <v>8.4</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8.4</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8.4</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34</v>
      </c>
      <c r="C11" s="10">
        <v>17.399999999999999</v>
      </c>
      <c r="D11" s="13" t="s">
        <v>33</v>
      </c>
      <c r="E11" s="8" t="str">
        <f t="shared" si="0"/>
        <v>Significantly Different</v>
      </c>
      <c r="G11">
        <f t="shared" si="1"/>
        <v>17.399999999999999</v>
      </c>
      <c r="H11">
        <f t="shared" si="2"/>
        <v>6</v>
      </c>
      <c r="I11" t="str">
        <f t="shared" si="3"/>
        <v>+/-</v>
      </c>
      <c r="J11" t="str">
        <f t="shared" si="4"/>
        <v>0.1</v>
      </c>
      <c r="K11" s="1">
        <f t="shared" si="5"/>
        <v>6.0790273556231005E-2</v>
      </c>
      <c r="L11" s="1">
        <f t="shared" si="6"/>
        <v>-8.9999999999999982</v>
      </c>
      <c r="M11" s="1">
        <f t="shared" si="7"/>
        <v>8.5970429323592404E-2</v>
      </c>
      <c r="N11" s="1">
        <f t="shared" si="8"/>
        <v>-104.68715895466833</v>
      </c>
      <c r="O11" t="s">
        <v>67</v>
      </c>
    </row>
    <row r="12" spans="1:16" x14ac:dyDescent="0.35">
      <c r="A12" s="12">
        <v>2</v>
      </c>
      <c r="B12" s="11" t="s">
        <v>49</v>
      </c>
      <c r="C12" s="10">
        <v>13.5</v>
      </c>
      <c r="D12" s="9" t="s">
        <v>38</v>
      </c>
      <c r="E12" s="8" t="str">
        <f t="shared" si="0"/>
        <v>Significantly Different</v>
      </c>
      <c r="G12">
        <f t="shared" si="1"/>
        <v>13.5</v>
      </c>
      <c r="H12">
        <f t="shared" si="2"/>
        <v>6</v>
      </c>
      <c r="I12" t="str">
        <f t="shared" si="3"/>
        <v>+/-</v>
      </c>
      <c r="J12" t="str">
        <f t="shared" si="4"/>
        <v>0.2</v>
      </c>
      <c r="K12" s="1">
        <f t="shared" si="5"/>
        <v>0.12158054711246201</v>
      </c>
      <c r="L12" s="1">
        <f t="shared" si="6"/>
        <v>-5.0999999999999996</v>
      </c>
      <c r="M12" s="1">
        <f t="shared" si="7"/>
        <v>0.1359311840425404</v>
      </c>
      <c r="N12" s="1">
        <f t="shared" si="8"/>
        <v>-37.518984594468968</v>
      </c>
      <c r="O12" t="s">
        <v>59</v>
      </c>
    </row>
    <row r="13" spans="1:16" x14ac:dyDescent="0.35">
      <c r="A13" s="12">
        <v>3</v>
      </c>
      <c r="B13" s="11" t="s">
        <v>47</v>
      </c>
      <c r="C13" s="10">
        <v>12.8</v>
      </c>
      <c r="D13" s="9" t="s">
        <v>38</v>
      </c>
      <c r="E13" s="8" t="str">
        <f t="shared" si="0"/>
        <v>Significantly Different</v>
      </c>
      <c r="G13">
        <f t="shared" si="1"/>
        <v>12.8</v>
      </c>
      <c r="H13">
        <f t="shared" si="2"/>
        <v>6</v>
      </c>
      <c r="I13" t="str">
        <f t="shared" si="3"/>
        <v>+/-</v>
      </c>
      <c r="J13" t="str">
        <f t="shared" si="4"/>
        <v>0.2</v>
      </c>
      <c r="K13" s="1">
        <f t="shared" si="5"/>
        <v>0.12158054711246201</v>
      </c>
      <c r="L13" s="1">
        <f t="shared" si="6"/>
        <v>-4.4000000000000004</v>
      </c>
      <c r="M13" s="1">
        <f t="shared" si="7"/>
        <v>0.1359311840425404</v>
      </c>
      <c r="N13" s="1">
        <f t="shared" si="8"/>
        <v>-32.369320042286958</v>
      </c>
      <c r="O13" t="s">
        <v>57</v>
      </c>
    </row>
    <row r="14" spans="1:16" x14ac:dyDescent="0.35">
      <c r="A14" s="12">
        <v>3</v>
      </c>
      <c r="B14" s="11" t="s">
        <v>39</v>
      </c>
      <c r="C14" s="10">
        <v>12.8</v>
      </c>
      <c r="D14" s="9" t="s">
        <v>38</v>
      </c>
      <c r="E14" s="8" t="str">
        <f t="shared" si="0"/>
        <v>Significantly Different</v>
      </c>
      <c r="G14">
        <f t="shared" si="1"/>
        <v>12.8</v>
      </c>
      <c r="H14">
        <f t="shared" si="2"/>
        <v>6</v>
      </c>
      <c r="I14" t="str">
        <f t="shared" si="3"/>
        <v>+/-</v>
      </c>
      <c r="J14" t="str">
        <f t="shared" si="4"/>
        <v>0.2</v>
      </c>
      <c r="K14" s="1">
        <f t="shared" si="5"/>
        <v>0.12158054711246201</v>
      </c>
      <c r="L14" s="1">
        <f t="shared" si="6"/>
        <v>-4.4000000000000004</v>
      </c>
      <c r="M14" s="1">
        <f t="shared" si="7"/>
        <v>0.1359311840425404</v>
      </c>
      <c r="N14" s="1">
        <f t="shared" si="8"/>
        <v>-32.369320042286958</v>
      </c>
      <c r="O14" t="s">
        <v>72</v>
      </c>
    </row>
    <row r="15" spans="1:16" x14ac:dyDescent="0.35">
      <c r="A15" s="12">
        <v>5</v>
      </c>
      <c r="B15" s="11" t="s">
        <v>53</v>
      </c>
      <c r="C15" s="10">
        <v>12.3</v>
      </c>
      <c r="D15" s="9" t="s">
        <v>38</v>
      </c>
      <c r="E15" s="8" t="str">
        <f t="shared" si="0"/>
        <v>Significantly Different</v>
      </c>
      <c r="G15">
        <f t="shared" si="1"/>
        <v>12.3</v>
      </c>
      <c r="H15">
        <f t="shared" si="2"/>
        <v>6</v>
      </c>
      <c r="I15" t="str">
        <f t="shared" si="3"/>
        <v>+/-</v>
      </c>
      <c r="J15" t="str">
        <f t="shared" si="4"/>
        <v>0.2</v>
      </c>
      <c r="K15" s="1">
        <f t="shared" si="5"/>
        <v>0.12158054711246201</v>
      </c>
      <c r="L15" s="1">
        <f t="shared" si="6"/>
        <v>-3.9000000000000004</v>
      </c>
      <c r="M15" s="1">
        <f t="shared" si="7"/>
        <v>0.1359311840425404</v>
      </c>
      <c r="N15" s="1">
        <f t="shared" si="8"/>
        <v>-28.690988219299808</v>
      </c>
      <c r="O15" t="s">
        <v>34</v>
      </c>
    </row>
    <row r="16" spans="1:16" x14ac:dyDescent="0.35">
      <c r="A16" s="12">
        <v>6</v>
      </c>
      <c r="B16" s="11" t="s">
        <v>44</v>
      </c>
      <c r="C16" s="10">
        <v>11</v>
      </c>
      <c r="D16" s="9" t="s">
        <v>43</v>
      </c>
      <c r="E16" s="8" t="str">
        <f t="shared" si="0"/>
        <v>Significantly Different</v>
      </c>
      <c r="G16">
        <f t="shared" si="1"/>
        <v>11</v>
      </c>
      <c r="H16">
        <f t="shared" si="2"/>
        <v>6</v>
      </c>
      <c r="I16" t="str">
        <f t="shared" si="3"/>
        <v>+/-</v>
      </c>
      <c r="J16" t="str">
        <f t="shared" si="4"/>
        <v>0.4</v>
      </c>
      <c r="K16" s="1">
        <f t="shared" si="5"/>
        <v>0.24316109422492402</v>
      </c>
      <c r="L16" s="1">
        <f t="shared" si="6"/>
        <v>-2.5999999999999996</v>
      </c>
      <c r="M16" s="1">
        <f t="shared" si="7"/>
        <v>0.25064471888253259</v>
      </c>
      <c r="N16" s="1">
        <f t="shared" si="8"/>
        <v>-10.373248682803958</v>
      </c>
      <c r="O16" t="s">
        <v>73</v>
      </c>
    </row>
    <row r="17" spans="1:15" x14ac:dyDescent="0.35">
      <c r="A17" s="12">
        <v>7</v>
      </c>
      <c r="B17" s="11" t="s">
        <v>28</v>
      </c>
      <c r="C17" s="10">
        <v>10.3</v>
      </c>
      <c r="D17" s="9" t="s">
        <v>25</v>
      </c>
      <c r="E17" s="8" t="str">
        <f t="shared" si="0"/>
        <v>Significantly Different</v>
      </c>
      <c r="G17">
        <f t="shared" si="1"/>
        <v>10.3</v>
      </c>
      <c r="H17">
        <f t="shared" si="2"/>
        <v>6</v>
      </c>
      <c r="I17" t="str">
        <f t="shared" si="3"/>
        <v>+/-</v>
      </c>
      <c r="J17" t="str">
        <f t="shared" si="4"/>
        <v>0.7</v>
      </c>
      <c r="K17" s="1">
        <f t="shared" si="5"/>
        <v>0.42553191489361697</v>
      </c>
      <c r="L17" s="1">
        <f t="shared" si="6"/>
        <v>-1.9000000000000004</v>
      </c>
      <c r="M17" s="1">
        <f t="shared" si="7"/>
        <v>0.42985214661796195</v>
      </c>
      <c r="N17" s="1">
        <f t="shared" si="8"/>
        <v>-4.4201244891971099</v>
      </c>
      <c r="O17" t="s">
        <v>65</v>
      </c>
    </row>
    <row r="18" spans="1:15" x14ac:dyDescent="0.35">
      <c r="A18" s="12">
        <v>8</v>
      </c>
      <c r="B18" s="11" t="s">
        <v>70</v>
      </c>
      <c r="C18" s="10">
        <v>10.1</v>
      </c>
      <c r="D18" s="9" t="s">
        <v>27</v>
      </c>
      <c r="E18" s="8" t="str">
        <f t="shared" si="0"/>
        <v>Significantly Different</v>
      </c>
      <c r="G18">
        <f t="shared" si="1"/>
        <v>10.1</v>
      </c>
      <c r="H18">
        <f t="shared" si="2"/>
        <v>6</v>
      </c>
      <c r="I18" t="str">
        <f t="shared" si="3"/>
        <v>+/-</v>
      </c>
      <c r="J18" t="str">
        <f t="shared" si="4"/>
        <v>0.3</v>
      </c>
      <c r="K18" s="1">
        <f t="shared" si="5"/>
        <v>0.18237082066869301</v>
      </c>
      <c r="L18" s="1">
        <f t="shared" si="6"/>
        <v>-1.6999999999999993</v>
      </c>
      <c r="M18" s="1">
        <f t="shared" si="7"/>
        <v>0.19223572402239389</v>
      </c>
      <c r="N18" s="1">
        <f t="shared" si="8"/>
        <v>-8.8433094766608686</v>
      </c>
      <c r="O18" t="s">
        <v>61</v>
      </c>
    </row>
    <row r="19" spans="1:15" x14ac:dyDescent="0.35">
      <c r="A19" s="12">
        <v>9</v>
      </c>
      <c r="B19" s="11" t="s">
        <v>36</v>
      </c>
      <c r="C19" s="10">
        <v>9.3000000000000007</v>
      </c>
      <c r="D19" s="9" t="s">
        <v>30</v>
      </c>
      <c r="E19" s="8" t="str">
        <f t="shared" si="0"/>
        <v>Significantly Different</v>
      </c>
      <c r="G19">
        <f t="shared" si="1"/>
        <v>9.3000000000000007</v>
      </c>
      <c r="H19">
        <f t="shared" si="2"/>
        <v>6</v>
      </c>
      <c r="I19" t="str">
        <f t="shared" si="3"/>
        <v>+/-</v>
      </c>
      <c r="J19" t="str">
        <f t="shared" si="4"/>
        <v>0.5</v>
      </c>
      <c r="K19" s="1">
        <f t="shared" si="5"/>
        <v>0.303951367781155</v>
      </c>
      <c r="L19" s="1">
        <f t="shared" si="6"/>
        <v>-0.90000000000000036</v>
      </c>
      <c r="M19" s="1">
        <f t="shared" si="7"/>
        <v>0.30997079109986531</v>
      </c>
      <c r="N19" s="1">
        <f t="shared" si="8"/>
        <v>-2.9034993807208163</v>
      </c>
      <c r="O19" t="s">
        <v>31</v>
      </c>
    </row>
    <row r="20" spans="1:15" x14ac:dyDescent="0.35">
      <c r="A20" s="12">
        <v>10</v>
      </c>
      <c r="B20" s="11" t="s">
        <v>52</v>
      </c>
      <c r="C20" s="10">
        <v>9.1999999999999993</v>
      </c>
      <c r="D20" s="13" t="s">
        <v>109</v>
      </c>
      <c r="E20" s="8" t="str">
        <f t="shared" si="0"/>
        <v>Significantly Different</v>
      </c>
      <c r="G20">
        <f t="shared" si="1"/>
        <v>9.1999999999999993</v>
      </c>
      <c r="H20">
        <f t="shared" si="2"/>
        <v>6</v>
      </c>
      <c r="I20" t="str">
        <f t="shared" si="3"/>
        <v>+/-</v>
      </c>
      <c r="J20" t="str">
        <f t="shared" si="4"/>
        <v>0.6</v>
      </c>
      <c r="K20" s="1">
        <f t="shared" si="5"/>
        <v>0.36474164133738601</v>
      </c>
      <c r="L20" s="1">
        <f t="shared" si="6"/>
        <v>-0.79999999999999893</v>
      </c>
      <c r="M20" s="1">
        <f t="shared" si="7"/>
        <v>0.36977279819442066</v>
      </c>
      <c r="N20" s="1">
        <f t="shared" si="8"/>
        <v>-2.1634906729384991</v>
      </c>
      <c r="O20" t="s">
        <v>53</v>
      </c>
    </row>
    <row r="21" spans="1:15" x14ac:dyDescent="0.35">
      <c r="A21" s="12">
        <v>11</v>
      </c>
      <c r="B21" s="11" t="s">
        <v>64</v>
      </c>
      <c r="C21" s="10">
        <v>8.8000000000000007</v>
      </c>
      <c r="D21" s="9" t="s">
        <v>38</v>
      </c>
      <c r="E21" s="8" t="str">
        <f t="shared" si="0"/>
        <v>Significantly Different</v>
      </c>
      <c r="G21">
        <f t="shared" si="1"/>
        <v>8.8000000000000007</v>
      </c>
      <c r="H21">
        <f t="shared" si="2"/>
        <v>6</v>
      </c>
      <c r="I21" t="str">
        <f t="shared" si="3"/>
        <v>+/-</v>
      </c>
      <c r="J21" t="str">
        <f t="shared" si="4"/>
        <v>0.2</v>
      </c>
      <c r="K21" s="1">
        <f t="shared" si="5"/>
        <v>0.12158054711246201</v>
      </c>
      <c r="L21" s="1">
        <f t="shared" si="6"/>
        <v>-0.40000000000000036</v>
      </c>
      <c r="M21" s="1">
        <f t="shared" si="7"/>
        <v>0.1359311840425404</v>
      </c>
      <c r="N21" s="1">
        <f t="shared" si="8"/>
        <v>-2.942665458389726</v>
      </c>
      <c r="O21" t="s">
        <v>45</v>
      </c>
    </row>
    <row r="22" spans="1:15" x14ac:dyDescent="0.35">
      <c r="A22" s="12">
        <v>12</v>
      </c>
      <c r="B22" s="11" t="s">
        <v>65</v>
      </c>
      <c r="C22" s="10">
        <v>8.6999999999999993</v>
      </c>
      <c r="D22" s="9" t="s">
        <v>27</v>
      </c>
      <c r="E22" s="8" t="str">
        <f t="shared" si="0"/>
        <v>Not Significantly Different</v>
      </c>
      <c r="G22">
        <f t="shared" si="1"/>
        <v>8.6999999999999993</v>
      </c>
      <c r="H22">
        <f t="shared" si="2"/>
        <v>6</v>
      </c>
      <c r="I22" t="str">
        <f t="shared" si="3"/>
        <v>+/-</v>
      </c>
      <c r="J22" t="str">
        <f t="shared" si="4"/>
        <v>0.3</v>
      </c>
      <c r="K22" s="1">
        <f t="shared" si="5"/>
        <v>0.18237082066869301</v>
      </c>
      <c r="L22" s="1">
        <f t="shared" si="6"/>
        <v>-0.29999999999999893</v>
      </c>
      <c r="M22" s="1">
        <f t="shared" si="7"/>
        <v>0.19223572402239389</v>
      </c>
      <c r="N22" s="1">
        <f t="shared" si="8"/>
        <v>-1.5605840252930896</v>
      </c>
      <c r="O22" t="s">
        <v>28</v>
      </c>
    </row>
    <row r="23" spans="1:15" x14ac:dyDescent="0.35">
      <c r="A23" s="12">
        <v>13</v>
      </c>
      <c r="B23" s="11" t="s">
        <v>57</v>
      </c>
      <c r="C23" s="10">
        <v>8.1999999999999993</v>
      </c>
      <c r="D23" s="9" t="s">
        <v>38</v>
      </c>
      <c r="E23" s="8" t="str">
        <f t="shared" si="0"/>
        <v>Not Significantly Different</v>
      </c>
      <c r="G23">
        <f t="shared" si="1"/>
        <v>8.1999999999999993</v>
      </c>
      <c r="H23">
        <f t="shared" si="2"/>
        <v>6</v>
      </c>
      <c r="I23" t="str">
        <f t="shared" si="3"/>
        <v>+/-</v>
      </c>
      <c r="J23" t="str">
        <f t="shared" si="4"/>
        <v>0.2</v>
      </c>
      <c r="K23" s="1">
        <f t="shared" si="5"/>
        <v>0.12158054711246201</v>
      </c>
      <c r="L23" s="1">
        <f t="shared" si="6"/>
        <v>0.20000000000000107</v>
      </c>
      <c r="M23" s="1">
        <f t="shared" si="7"/>
        <v>0.1359311840425404</v>
      </c>
      <c r="N23" s="1">
        <f t="shared" si="8"/>
        <v>1.4713327291948695</v>
      </c>
      <c r="O23" t="s">
        <v>81</v>
      </c>
    </row>
    <row r="24" spans="1:15" x14ac:dyDescent="0.35">
      <c r="A24" s="12">
        <v>14</v>
      </c>
      <c r="B24" s="11" t="s">
        <v>35</v>
      </c>
      <c r="C24" s="10">
        <v>7.9</v>
      </c>
      <c r="D24" s="9" t="s">
        <v>38</v>
      </c>
      <c r="E24" s="8" t="str">
        <f t="shared" si="0"/>
        <v>Significantly Different</v>
      </c>
      <c r="G24">
        <f t="shared" si="1"/>
        <v>7.9</v>
      </c>
      <c r="H24">
        <f t="shared" si="2"/>
        <v>6</v>
      </c>
      <c r="I24" t="str">
        <f t="shared" si="3"/>
        <v>+/-</v>
      </c>
      <c r="J24" t="str">
        <f t="shared" si="4"/>
        <v>0.2</v>
      </c>
      <c r="K24" s="1">
        <f t="shared" si="5"/>
        <v>0.12158054711246201</v>
      </c>
      <c r="L24" s="1">
        <f t="shared" si="6"/>
        <v>0.5</v>
      </c>
      <c r="M24" s="1">
        <f t="shared" si="7"/>
        <v>0.1359311840425404</v>
      </c>
      <c r="N24" s="1">
        <f t="shared" si="8"/>
        <v>3.6783318229871544</v>
      </c>
      <c r="O24" t="s">
        <v>64</v>
      </c>
    </row>
    <row r="25" spans="1:15" x14ac:dyDescent="0.35">
      <c r="A25" s="12">
        <v>15</v>
      </c>
      <c r="B25" s="11" t="s">
        <v>41</v>
      </c>
      <c r="C25" s="10">
        <v>7.8</v>
      </c>
      <c r="D25" s="9" t="s">
        <v>27</v>
      </c>
      <c r="E25" s="8" t="str">
        <f t="shared" si="0"/>
        <v>Significantly Different</v>
      </c>
      <c r="G25">
        <f t="shared" si="1"/>
        <v>7.8</v>
      </c>
      <c r="H25">
        <f t="shared" si="2"/>
        <v>6</v>
      </c>
      <c r="I25" t="str">
        <f t="shared" si="3"/>
        <v>+/-</v>
      </c>
      <c r="J25" t="str">
        <f t="shared" si="4"/>
        <v>0.3</v>
      </c>
      <c r="K25" s="1">
        <f t="shared" si="5"/>
        <v>0.18237082066869301</v>
      </c>
      <c r="L25" s="1">
        <f t="shared" si="6"/>
        <v>0.60000000000000053</v>
      </c>
      <c r="M25" s="1">
        <f t="shared" si="7"/>
        <v>0.19223572402239389</v>
      </c>
      <c r="N25" s="1">
        <f t="shared" si="8"/>
        <v>3.121168050586193</v>
      </c>
      <c r="O25" t="s">
        <v>80</v>
      </c>
    </row>
    <row r="26" spans="1:15" x14ac:dyDescent="0.35">
      <c r="A26" s="12">
        <v>16</v>
      </c>
      <c r="B26" s="11" t="s">
        <v>37</v>
      </c>
      <c r="C26" s="10">
        <v>6</v>
      </c>
      <c r="D26" s="9" t="s">
        <v>38</v>
      </c>
      <c r="E26" s="8" t="str">
        <f t="shared" si="0"/>
        <v>Significantly Different</v>
      </c>
      <c r="G26">
        <f t="shared" si="1"/>
        <v>6</v>
      </c>
      <c r="H26">
        <f t="shared" si="2"/>
        <v>6</v>
      </c>
      <c r="I26" t="str">
        <f t="shared" si="3"/>
        <v>+/-</v>
      </c>
      <c r="J26" t="str">
        <f t="shared" si="4"/>
        <v>0.2</v>
      </c>
      <c r="K26" s="1">
        <f t="shared" si="5"/>
        <v>0.12158054711246201</v>
      </c>
      <c r="L26" s="1">
        <f t="shared" si="6"/>
        <v>2.4000000000000004</v>
      </c>
      <c r="M26" s="1">
        <f t="shared" si="7"/>
        <v>0.1359311840425404</v>
      </c>
      <c r="N26" s="1">
        <f t="shared" si="8"/>
        <v>17.655992750338342</v>
      </c>
      <c r="O26" t="s">
        <v>79</v>
      </c>
    </row>
    <row r="27" spans="1:15" x14ac:dyDescent="0.35">
      <c r="A27" s="12">
        <v>17</v>
      </c>
      <c r="B27" s="11" t="s">
        <v>73</v>
      </c>
      <c r="C27" s="10">
        <v>5.5</v>
      </c>
      <c r="D27" s="9" t="s">
        <v>38</v>
      </c>
      <c r="E27" s="8" t="str">
        <f t="shared" si="0"/>
        <v>Significantly Different</v>
      </c>
      <c r="G27">
        <f t="shared" si="1"/>
        <v>5.5</v>
      </c>
      <c r="H27">
        <f t="shared" si="2"/>
        <v>6</v>
      </c>
      <c r="I27" t="str">
        <f t="shared" si="3"/>
        <v>+/-</v>
      </c>
      <c r="J27" t="str">
        <f t="shared" si="4"/>
        <v>0.2</v>
      </c>
      <c r="K27" s="1">
        <f t="shared" si="5"/>
        <v>0.12158054711246201</v>
      </c>
      <c r="L27" s="1">
        <f t="shared" si="6"/>
        <v>2.9000000000000004</v>
      </c>
      <c r="M27" s="1">
        <f t="shared" si="7"/>
        <v>0.1359311840425404</v>
      </c>
      <c r="N27" s="1">
        <f t="shared" si="8"/>
        <v>21.334324573325496</v>
      </c>
      <c r="O27" t="s">
        <v>77</v>
      </c>
    </row>
    <row r="28" spans="1:15" x14ac:dyDescent="0.35">
      <c r="A28" s="12">
        <v>17</v>
      </c>
      <c r="B28" s="11" t="s">
        <v>45</v>
      </c>
      <c r="C28" s="10">
        <v>5.5</v>
      </c>
      <c r="D28" s="9" t="s">
        <v>33</v>
      </c>
      <c r="E28" s="8" t="str">
        <f t="shared" si="0"/>
        <v>Significantly Different</v>
      </c>
      <c r="G28">
        <f t="shared" si="1"/>
        <v>5.5</v>
      </c>
      <c r="H28">
        <f t="shared" si="2"/>
        <v>6</v>
      </c>
      <c r="I28" t="str">
        <f t="shared" si="3"/>
        <v>+/-</v>
      </c>
      <c r="J28" t="str">
        <f t="shared" si="4"/>
        <v>0.1</v>
      </c>
      <c r="K28" s="1">
        <f t="shared" si="5"/>
        <v>6.0790273556231005E-2</v>
      </c>
      <c r="L28" s="1">
        <f t="shared" si="6"/>
        <v>2.9000000000000004</v>
      </c>
      <c r="M28" s="1">
        <f t="shared" si="7"/>
        <v>8.5970429323592404E-2</v>
      </c>
      <c r="N28" s="1">
        <f t="shared" si="8"/>
        <v>33.732528996504257</v>
      </c>
      <c r="O28" t="s">
        <v>78</v>
      </c>
    </row>
    <row r="29" spans="1:15" x14ac:dyDescent="0.35">
      <c r="A29" s="12">
        <v>17</v>
      </c>
      <c r="B29" s="11" t="s">
        <v>56</v>
      </c>
      <c r="C29" s="10">
        <v>5.5</v>
      </c>
      <c r="D29" s="9" t="s">
        <v>27</v>
      </c>
      <c r="E29" s="8" t="str">
        <f t="shared" si="0"/>
        <v>Significantly Different</v>
      </c>
      <c r="G29">
        <f t="shared" si="1"/>
        <v>5.5</v>
      </c>
      <c r="H29">
        <f t="shared" si="2"/>
        <v>6</v>
      </c>
      <c r="I29" t="str">
        <f t="shared" si="3"/>
        <v>+/-</v>
      </c>
      <c r="J29" t="str">
        <f t="shared" si="4"/>
        <v>0.3</v>
      </c>
      <c r="K29" s="1">
        <f t="shared" si="5"/>
        <v>0.18237082066869301</v>
      </c>
      <c r="L29" s="1">
        <f t="shared" si="6"/>
        <v>2.9000000000000004</v>
      </c>
      <c r="M29" s="1">
        <f t="shared" si="7"/>
        <v>0.19223572402239389</v>
      </c>
      <c r="N29" s="1">
        <f t="shared" si="8"/>
        <v>15.085645577833255</v>
      </c>
      <c r="O29" t="s">
        <v>55</v>
      </c>
    </row>
    <row r="30" spans="1:15" x14ac:dyDescent="0.35">
      <c r="A30" s="12">
        <v>20</v>
      </c>
      <c r="B30" s="11" t="s">
        <v>42</v>
      </c>
      <c r="C30" s="10">
        <v>5.2</v>
      </c>
      <c r="D30" s="9" t="s">
        <v>27</v>
      </c>
      <c r="E30" s="8" t="str">
        <f t="shared" si="0"/>
        <v>Significantly Different</v>
      </c>
      <c r="G30">
        <f t="shared" si="1"/>
        <v>5.2</v>
      </c>
      <c r="H30">
        <f t="shared" si="2"/>
        <v>6</v>
      </c>
      <c r="I30" t="str">
        <f t="shared" si="3"/>
        <v>+/-</v>
      </c>
      <c r="J30" t="str">
        <f t="shared" si="4"/>
        <v>0.3</v>
      </c>
      <c r="K30" s="1">
        <f t="shared" si="5"/>
        <v>0.18237082066869301</v>
      </c>
      <c r="L30" s="1">
        <f t="shared" si="6"/>
        <v>3.2</v>
      </c>
      <c r="M30" s="1">
        <f t="shared" si="7"/>
        <v>0.19223572402239389</v>
      </c>
      <c r="N30" s="1">
        <f t="shared" si="8"/>
        <v>16.646229603126351</v>
      </c>
      <c r="O30" t="s">
        <v>76</v>
      </c>
    </row>
    <row r="31" spans="1:15" x14ac:dyDescent="0.35">
      <c r="A31" s="12">
        <v>21</v>
      </c>
      <c r="B31" s="11" t="s">
        <v>31</v>
      </c>
      <c r="C31" s="10">
        <v>5.0999999999999996</v>
      </c>
      <c r="D31" s="9" t="s">
        <v>122</v>
      </c>
      <c r="E31" s="8" t="str">
        <f t="shared" si="0"/>
        <v>Significantly Different</v>
      </c>
      <c r="G31">
        <f t="shared" si="1"/>
        <v>5.0999999999999996</v>
      </c>
      <c r="H31">
        <f t="shared" si="2"/>
        <v>6</v>
      </c>
      <c r="I31" t="str">
        <f t="shared" si="3"/>
        <v>+/-</v>
      </c>
      <c r="J31" t="str">
        <f t="shared" si="4"/>
        <v>1.0</v>
      </c>
      <c r="K31" s="1">
        <f t="shared" si="5"/>
        <v>0.60790273556231</v>
      </c>
      <c r="L31" s="1">
        <f t="shared" si="6"/>
        <v>3.3000000000000007</v>
      </c>
      <c r="M31" s="1">
        <f t="shared" si="7"/>
        <v>0.61093468821403585</v>
      </c>
      <c r="N31" s="1">
        <f t="shared" si="8"/>
        <v>5.4015593870549274</v>
      </c>
      <c r="O31" t="s">
        <v>41</v>
      </c>
    </row>
    <row r="32" spans="1:15" x14ac:dyDescent="0.35">
      <c r="A32" s="12">
        <v>22</v>
      </c>
      <c r="B32" s="11" t="s">
        <v>54</v>
      </c>
      <c r="C32" s="10">
        <v>5</v>
      </c>
      <c r="D32" s="9" t="s">
        <v>33</v>
      </c>
      <c r="E32" s="8" t="str">
        <f t="shared" si="0"/>
        <v>Significantly Different</v>
      </c>
      <c r="G32">
        <f t="shared" si="1"/>
        <v>5</v>
      </c>
      <c r="H32">
        <f t="shared" si="2"/>
        <v>6</v>
      </c>
      <c r="I32" t="str">
        <f t="shared" si="3"/>
        <v>+/-</v>
      </c>
      <c r="J32" t="str">
        <f t="shared" si="4"/>
        <v>0.1</v>
      </c>
      <c r="K32" s="1">
        <f t="shared" si="5"/>
        <v>6.0790273556231005E-2</v>
      </c>
      <c r="L32" s="1">
        <f t="shared" si="6"/>
        <v>3.4000000000000004</v>
      </c>
      <c r="M32" s="1">
        <f t="shared" si="7"/>
        <v>8.5970429323592404E-2</v>
      </c>
      <c r="N32" s="1">
        <f t="shared" si="8"/>
        <v>39.548482271763611</v>
      </c>
      <c r="O32" t="s">
        <v>70</v>
      </c>
    </row>
    <row r="33" spans="1:15" x14ac:dyDescent="0.35">
      <c r="A33" s="12">
        <v>23</v>
      </c>
      <c r="B33" s="11" t="s">
        <v>74</v>
      </c>
      <c r="C33" s="10">
        <v>4.8</v>
      </c>
      <c r="D33" s="9" t="s">
        <v>38</v>
      </c>
      <c r="E33" s="8" t="str">
        <f t="shared" si="0"/>
        <v>Significantly Different</v>
      </c>
      <c r="G33">
        <f t="shared" si="1"/>
        <v>4.8</v>
      </c>
      <c r="H33">
        <f t="shared" si="2"/>
        <v>6</v>
      </c>
      <c r="I33" t="str">
        <f t="shared" si="3"/>
        <v>+/-</v>
      </c>
      <c r="J33" t="str">
        <f t="shared" si="4"/>
        <v>0.2</v>
      </c>
      <c r="K33" s="1">
        <f t="shared" si="5"/>
        <v>0.12158054711246201</v>
      </c>
      <c r="L33" s="1">
        <f t="shared" si="6"/>
        <v>3.6000000000000005</v>
      </c>
      <c r="M33" s="1">
        <f t="shared" si="7"/>
        <v>0.1359311840425404</v>
      </c>
      <c r="N33" s="1">
        <f t="shared" si="8"/>
        <v>26.483989125507513</v>
      </c>
      <c r="O33" t="s">
        <v>75</v>
      </c>
    </row>
    <row r="34" spans="1:15" x14ac:dyDescent="0.35">
      <c r="A34" s="12">
        <v>23</v>
      </c>
      <c r="B34" s="11" t="s">
        <v>63</v>
      </c>
      <c r="C34" s="10">
        <v>4.8</v>
      </c>
      <c r="D34" s="9" t="s">
        <v>38</v>
      </c>
      <c r="E34" s="8" t="str">
        <f t="shared" si="0"/>
        <v>Significantly Different</v>
      </c>
      <c r="G34">
        <f t="shared" si="1"/>
        <v>4.8</v>
      </c>
      <c r="H34">
        <f t="shared" si="2"/>
        <v>6</v>
      </c>
      <c r="I34" t="str">
        <f t="shared" si="3"/>
        <v>+/-</v>
      </c>
      <c r="J34" t="str">
        <f t="shared" si="4"/>
        <v>0.2</v>
      </c>
      <c r="K34" s="1">
        <f t="shared" si="5"/>
        <v>0.12158054711246201</v>
      </c>
      <c r="L34" s="1">
        <f t="shared" si="6"/>
        <v>3.6000000000000005</v>
      </c>
      <c r="M34" s="1">
        <f t="shared" si="7"/>
        <v>0.1359311840425404</v>
      </c>
      <c r="N34" s="1">
        <f t="shared" si="8"/>
        <v>26.483989125507513</v>
      </c>
      <c r="O34" t="s">
        <v>74</v>
      </c>
    </row>
    <row r="35" spans="1:15" x14ac:dyDescent="0.35">
      <c r="A35" s="12">
        <v>25</v>
      </c>
      <c r="B35" s="11" t="s">
        <v>61</v>
      </c>
      <c r="C35" s="10">
        <v>4.7</v>
      </c>
      <c r="D35" s="9" t="s">
        <v>43</v>
      </c>
      <c r="E35" s="8" t="str">
        <f t="shared" si="0"/>
        <v>Significantly Different</v>
      </c>
      <c r="G35">
        <f t="shared" si="1"/>
        <v>4.7</v>
      </c>
      <c r="H35">
        <f t="shared" si="2"/>
        <v>6</v>
      </c>
      <c r="I35" t="str">
        <f t="shared" si="3"/>
        <v>+/-</v>
      </c>
      <c r="J35" t="str">
        <f t="shared" si="4"/>
        <v>0.4</v>
      </c>
      <c r="K35" s="1">
        <f t="shared" si="5"/>
        <v>0.24316109422492402</v>
      </c>
      <c r="L35" s="1">
        <f t="shared" si="6"/>
        <v>3.7</v>
      </c>
      <c r="M35" s="1">
        <f t="shared" si="7"/>
        <v>0.25064471888253259</v>
      </c>
      <c r="N35" s="1">
        <f t="shared" si="8"/>
        <v>14.761930817836404</v>
      </c>
      <c r="O35" t="s">
        <v>51</v>
      </c>
    </row>
    <row r="36" spans="1:15" x14ac:dyDescent="0.35">
      <c r="A36" s="12">
        <v>25</v>
      </c>
      <c r="B36" s="11" t="s">
        <v>68</v>
      </c>
      <c r="C36" s="10">
        <v>4.7</v>
      </c>
      <c r="D36" s="9" t="s">
        <v>27</v>
      </c>
      <c r="E36" s="8" t="str">
        <f t="shared" si="0"/>
        <v>Significantly Different</v>
      </c>
      <c r="G36">
        <f t="shared" si="1"/>
        <v>4.7</v>
      </c>
      <c r="H36">
        <f t="shared" si="2"/>
        <v>6</v>
      </c>
      <c r="I36" t="str">
        <f t="shared" si="3"/>
        <v>+/-</v>
      </c>
      <c r="J36" t="str">
        <f t="shared" si="4"/>
        <v>0.3</v>
      </c>
      <c r="K36" s="1">
        <f t="shared" si="5"/>
        <v>0.18237082066869301</v>
      </c>
      <c r="L36" s="1">
        <f t="shared" si="6"/>
        <v>3.7</v>
      </c>
      <c r="M36" s="1">
        <f t="shared" si="7"/>
        <v>0.19223572402239389</v>
      </c>
      <c r="N36" s="1">
        <f t="shared" si="8"/>
        <v>19.24720297861484</v>
      </c>
      <c r="O36" t="s">
        <v>71</v>
      </c>
    </row>
    <row r="37" spans="1:15" x14ac:dyDescent="0.35">
      <c r="A37" s="12">
        <v>27</v>
      </c>
      <c r="B37" s="11" t="s">
        <v>77</v>
      </c>
      <c r="C37" s="10">
        <v>4.5</v>
      </c>
      <c r="D37" s="9" t="s">
        <v>38</v>
      </c>
      <c r="E37" s="8" t="str">
        <f t="shared" si="0"/>
        <v>Significantly Different</v>
      </c>
      <c r="G37">
        <f t="shared" si="1"/>
        <v>4.5</v>
      </c>
      <c r="H37">
        <f t="shared" si="2"/>
        <v>6</v>
      </c>
      <c r="I37" t="str">
        <f t="shared" si="3"/>
        <v>+/-</v>
      </c>
      <c r="J37" t="str">
        <f t="shared" si="4"/>
        <v>0.2</v>
      </c>
      <c r="K37" s="1">
        <f t="shared" si="5"/>
        <v>0.12158054711246201</v>
      </c>
      <c r="L37" s="1">
        <f t="shared" si="6"/>
        <v>3.9000000000000004</v>
      </c>
      <c r="M37" s="1">
        <f t="shared" si="7"/>
        <v>0.1359311840425404</v>
      </c>
      <c r="N37" s="1">
        <f t="shared" si="8"/>
        <v>28.690988219299808</v>
      </c>
      <c r="O37" t="s">
        <v>69</v>
      </c>
    </row>
    <row r="38" spans="1:15" x14ac:dyDescent="0.35">
      <c r="A38" s="12">
        <v>28</v>
      </c>
      <c r="B38" s="11" t="s">
        <v>59</v>
      </c>
      <c r="C38" s="10">
        <v>4.3</v>
      </c>
      <c r="D38" s="9" t="s">
        <v>43</v>
      </c>
      <c r="E38" s="8" t="str">
        <f t="shared" si="0"/>
        <v>Significantly Different</v>
      </c>
      <c r="G38">
        <f t="shared" si="1"/>
        <v>4.3</v>
      </c>
      <c r="H38">
        <f t="shared" si="2"/>
        <v>6</v>
      </c>
      <c r="I38" t="str">
        <f t="shared" si="3"/>
        <v>+/-</v>
      </c>
      <c r="J38" t="str">
        <f t="shared" si="4"/>
        <v>0.4</v>
      </c>
      <c r="K38" s="1">
        <f t="shared" si="5"/>
        <v>0.24316109422492402</v>
      </c>
      <c r="L38" s="1">
        <f t="shared" si="6"/>
        <v>4.1000000000000005</v>
      </c>
      <c r="M38" s="1">
        <f t="shared" si="7"/>
        <v>0.25064471888253259</v>
      </c>
      <c r="N38" s="1">
        <f t="shared" si="8"/>
        <v>16.357815230575476</v>
      </c>
      <c r="O38" t="s">
        <v>68</v>
      </c>
    </row>
    <row r="39" spans="1:15" x14ac:dyDescent="0.35">
      <c r="A39" s="12">
        <v>29</v>
      </c>
      <c r="B39" s="11" t="s">
        <v>58</v>
      </c>
      <c r="C39" s="10">
        <v>4</v>
      </c>
      <c r="D39" s="9" t="s">
        <v>33</v>
      </c>
      <c r="E39" s="8" t="str">
        <f t="shared" si="0"/>
        <v>Significantly Different</v>
      </c>
      <c r="G39">
        <f t="shared" si="1"/>
        <v>4</v>
      </c>
      <c r="H39">
        <f t="shared" si="2"/>
        <v>6</v>
      </c>
      <c r="I39" t="str">
        <f t="shared" si="3"/>
        <v>+/-</v>
      </c>
      <c r="J39" t="str">
        <f t="shared" si="4"/>
        <v>0.1</v>
      </c>
      <c r="K39" s="1">
        <f t="shared" si="5"/>
        <v>6.0790273556231005E-2</v>
      </c>
      <c r="L39" s="1">
        <f t="shared" si="6"/>
        <v>4.4000000000000004</v>
      </c>
      <c r="M39" s="1">
        <f t="shared" si="7"/>
        <v>8.5970429323592404E-2</v>
      </c>
      <c r="N39" s="1">
        <f t="shared" si="8"/>
        <v>51.180388822282318</v>
      </c>
      <c r="O39" t="s">
        <v>44</v>
      </c>
    </row>
    <row r="40" spans="1:15" x14ac:dyDescent="0.35">
      <c r="A40" s="12">
        <v>30</v>
      </c>
      <c r="B40" s="11" t="s">
        <v>81</v>
      </c>
      <c r="C40" s="10">
        <v>3.8</v>
      </c>
      <c r="D40" s="9" t="s">
        <v>27</v>
      </c>
      <c r="E40" s="8" t="str">
        <f t="shared" si="0"/>
        <v>Significantly Different</v>
      </c>
      <c r="G40">
        <f t="shared" si="1"/>
        <v>3.8</v>
      </c>
      <c r="H40">
        <f t="shared" si="2"/>
        <v>6</v>
      </c>
      <c r="I40" t="str">
        <f t="shared" si="3"/>
        <v>+/-</v>
      </c>
      <c r="J40" t="str">
        <f t="shared" si="4"/>
        <v>0.3</v>
      </c>
      <c r="K40" s="1">
        <f t="shared" si="5"/>
        <v>0.18237082066869301</v>
      </c>
      <c r="L40" s="1">
        <f t="shared" si="6"/>
        <v>4.6000000000000005</v>
      </c>
      <c r="M40" s="1">
        <f t="shared" si="7"/>
        <v>0.19223572402239389</v>
      </c>
      <c r="N40" s="1">
        <f t="shared" si="8"/>
        <v>23.928955054494129</v>
      </c>
      <c r="O40" t="s">
        <v>66</v>
      </c>
    </row>
    <row r="41" spans="1:15" x14ac:dyDescent="0.35">
      <c r="A41" s="12">
        <v>31</v>
      </c>
      <c r="B41" s="11" t="s">
        <v>75</v>
      </c>
      <c r="C41" s="10">
        <v>3.7</v>
      </c>
      <c r="D41" s="9" t="s">
        <v>33</v>
      </c>
      <c r="E41" s="8" t="str">
        <f t="shared" si="0"/>
        <v>Significantly Different</v>
      </c>
      <c r="G41">
        <f t="shared" si="1"/>
        <v>3.7</v>
      </c>
      <c r="H41">
        <f t="shared" si="2"/>
        <v>6</v>
      </c>
      <c r="I41" t="str">
        <f t="shared" si="3"/>
        <v>+/-</v>
      </c>
      <c r="J41" t="str">
        <f t="shared" si="4"/>
        <v>0.1</v>
      </c>
      <c r="K41" s="1">
        <f t="shared" si="5"/>
        <v>6.0790273556231005E-2</v>
      </c>
      <c r="L41" s="1">
        <f t="shared" si="6"/>
        <v>4.7</v>
      </c>
      <c r="M41" s="1">
        <f t="shared" si="7"/>
        <v>8.5970429323592404E-2</v>
      </c>
      <c r="N41" s="1">
        <f t="shared" si="8"/>
        <v>54.669960787437923</v>
      </c>
      <c r="O41" t="s">
        <v>47</v>
      </c>
    </row>
    <row r="42" spans="1:15" x14ac:dyDescent="0.35">
      <c r="A42" s="12">
        <v>32</v>
      </c>
      <c r="B42" s="11" t="s">
        <v>80</v>
      </c>
      <c r="C42" s="10">
        <v>3.6</v>
      </c>
      <c r="D42" s="9" t="s">
        <v>38</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3.6</v>
      </c>
      <c r="H42">
        <f t="shared" ref="H42:H62" si="11">LEN(TRIM(D42))</f>
        <v>6</v>
      </c>
      <c r="I42" t="str">
        <f t="shared" ref="I42:I73" si="12">IF(H42&gt;=3,MID(TRIM(D42),1,3),"NO")</f>
        <v>+/-</v>
      </c>
      <c r="J42" t="str">
        <f t="shared" ref="J42:J73" si="13">IF(TRIM(I42)="+/-",MID(TRIM(D42),4,H42-3),D42)</f>
        <v>0.2</v>
      </c>
      <c r="K42" s="1">
        <f t="shared" ref="K42:K73" si="14">IF(TRIM(J42)="*****",0,IF(ISERROR(VALUE(J42)),"NA",VALUE(J42/$I$4)))</f>
        <v>0.12158054711246201</v>
      </c>
      <c r="L42" s="1">
        <f t="shared" ref="L42:L62" si="15">IF(AND(ISNUMBER(G42),ISNUMBER($I$6)),$I$6-G42,"N/A")</f>
        <v>4.8000000000000007</v>
      </c>
      <c r="M42" s="1">
        <f t="shared" ref="M42:M62" si="16">IF(AND(ISNUMBER(K42),ISNUMBER($I$7)),SQRT(K42^2+($I$7)^2),"N/A")</f>
        <v>0.1359311840425404</v>
      </c>
      <c r="N42" s="1">
        <f t="shared" ref="N42:N73" si="17">IF(AND(ISNUMBER(L42),ISNUMBER(M42),M42&lt;&gt;0),L42/M42,"NA")</f>
        <v>35.311985500676684</v>
      </c>
      <c r="O42" t="s">
        <v>36</v>
      </c>
    </row>
    <row r="43" spans="1:15" x14ac:dyDescent="0.35">
      <c r="A43" s="12">
        <v>32</v>
      </c>
      <c r="B43" s="11" t="s">
        <v>79</v>
      </c>
      <c r="C43" s="10">
        <v>3.6</v>
      </c>
      <c r="D43" s="9" t="s">
        <v>38</v>
      </c>
      <c r="E43" s="8" t="str">
        <f t="shared" si="9"/>
        <v>Significantly Different</v>
      </c>
      <c r="G43">
        <f t="shared" si="10"/>
        <v>3.6</v>
      </c>
      <c r="H43">
        <f t="shared" si="11"/>
        <v>6</v>
      </c>
      <c r="I43" t="str">
        <f t="shared" si="12"/>
        <v>+/-</v>
      </c>
      <c r="J43" t="str">
        <f t="shared" si="13"/>
        <v>0.2</v>
      </c>
      <c r="K43" s="1">
        <f t="shared" si="14"/>
        <v>0.12158054711246201</v>
      </c>
      <c r="L43" s="1">
        <f t="shared" si="15"/>
        <v>4.8000000000000007</v>
      </c>
      <c r="M43" s="1">
        <f t="shared" si="16"/>
        <v>0.1359311840425404</v>
      </c>
      <c r="N43" s="1">
        <f t="shared" si="17"/>
        <v>35.311985500676684</v>
      </c>
      <c r="O43" t="s">
        <v>49</v>
      </c>
    </row>
    <row r="44" spans="1:15" x14ac:dyDescent="0.35">
      <c r="A44" s="12">
        <v>34</v>
      </c>
      <c r="B44" s="11" t="s">
        <v>46</v>
      </c>
      <c r="C44" s="10">
        <v>3.2</v>
      </c>
      <c r="D44" s="9" t="s">
        <v>38</v>
      </c>
      <c r="E44" s="8" t="str">
        <f t="shared" si="9"/>
        <v>Significantly Different</v>
      </c>
      <c r="G44">
        <f t="shared" si="10"/>
        <v>3.2</v>
      </c>
      <c r="H44">
        <f t="shared" si="11"/>
        <v>6</v>
      </c>
      <c r="I44" t="str">
        <f t="shared" si="12"/>
        <v>+/-</v>
      </c>
      <c r="J44" t="str">
        <f t="shared" si="13"/>
        <v>0.2</v>
      </c>
      <c r="K44" s="1">
        <f t="shared" si="14"/>
        <v>0.12158054711246201</v>
      </c>
      <c r="L44" s="1">
        <f t="shared" si="15"/>
        <v>5.2</v>
      </c>
      <c r="M44" s="1">
        <f t="shared" si="16"/>
        <v>0.1359311840425404</v>
      </c>
      <c r="N44" s="1">
        <f t="shared" si="17"/>
        <v>38.254650959066403</v>
      </c>
      <c r="O44" t="s">
        <v>63</v>
      </c>
    </row>
    <row r="45" spans="1:15" x14ac:dyDescent="0.35">
      <c r="A45" s="12">
        <v>34</v>
      </c>
      <c r="B45" s="11" t="s">
        <v>29</v>
      </c>
      <c r="C45" s="10">
        <v>3.2</v>
      </c>
      <c r="D45" s="9" t="s">
        <v>33</v>
      </c>
      <c r="E45" s="8" t="str">
        <f t="shared" si="9"/>
        <v>Significantly Different</v>
      </c>
      <c r="G45">
        <f t="shared" si="10"/>
        <v>3.2</v>
      </c>
      <c r="H45">
        <f t="shared" si="11"/>
        <v>6</v>
      </c>
      <c r="I45" t="str">
        <f t="shared" si="12"/>
        <v>+/-</v>
      </c>
      <c r="J45" t="str">
        <f t="shared" si="13"/>
        <v>0.1</v>
      </c>
      <c r="K45" s="1">
        <f t="shared" si="14"/>
        <v>6.0790273556231005E-2</v>
      </c>
      <c r="L45" s="1">
        <f t="shared" si="15"/>
        <v>5.2</v>
      </c>
      <c r="M45" s="1">
        <f t="shared" si="16"/>
        <v>8.5970429323592404E-2</v>
      </c>
      <c r="N45" s="1">
        <f t="shared" si="17"/>
        <v>60.485914062697276</v>
      </c>
      <c r="O45" t="s">
        <v>62</v>
      </c>
    </row>
    <row r="46" spans="1:15" x14ac:dyDescent="0.35">
      <c r="A46" s="12">
        <v>36</v>
      </c>
      <c r="B46" s="11" t="s">
        <v>72</v>
      </c>
      <c r="C46" s="10">
        <v>2.9</v>
      </c>
      <c r="D46" s="9" t="s">
        <v>38</v>
      </c>
      <c r="E46" s="8" t="str">
        <f t="shared" si="9"/>
        <v>Significantly Different</v>
      </c>
      <c r="G46">
        <f t="shared" si="10"/>
        <v>2.9</v>
      </c>
      <c r="H46">
        <f t="shared" si="11"/>
        <v>6</v>
      </c>
      <c r="I46" t="str">
        <f t="shared" si="12"/>
        <v>+/-</v>
      </c>
      <c r="J46" t="str">
        <f t="shared" si="13"/>
        <v>0.2</v>
      </c>
      <c r="K46" s="1">
        <f t="shared" si="14"/>
        <v>0.12158054711246201</v>
      </c>
      <c r="L46" s="1">
        <f t="shared" si="15"/>
        <v>5.5</v>
      </c>
      <c r="M46" s="1">
        <f t="shared" si="16"/>
        <v>0.1359311840425404</v>
      </c>
      <c r="N46" s="1">
        <f t="shared" si="17"/>
        <v>40.461650052858694</v>
      </c>
      <c r="O46" t="s">
        <v>60</v>
      </c>
    </row>
    <row r="47" spans="1:15" x14ac:dyDescent="0.35">
      <c r="A47" s="12">
        <v>37</v>
      </c>
      <c r="B47" s="11" t="s">
        <v>55</v>
      </c>
      <c r="C47" s="10">
        <v>2.7</v>
      </c>
      <c r="D47" s="9" t="s">
        <v>38</v>
      </c>
      <c r="E47" s="8" t="str">
        <f t="shared" si="9"/>
        <v>Significantly Different</v>
      </c>
      <c r="G47">
        <f t="shared" si="10"/>
        <v>2.7</v>
      </c>
      <c r="H47">
        <f t="shared" si="11"/>
        <v>6</v>
      </c>
      <c r="I47" t="str">
        <f t="shared" si="12"/>
        <v>+/-</v>
      </c>
      <c r="J47" t="str">
        <f t="shared" si="13"/>
        <v>0.2</v>
      </c>
      <c r="K47" s="1">
        <f t="shared" si="14"/>
        <v>0.12158054711246201</v>
      </c>
      <c r="L47" s="1">
        <f t="shared" si="15"/>
        <v>5.7</v>
      </c>
      <c r="M47" s="1">
        <f t="shared" si="16"/>
        <v>0.1359311840425404</v>
      </c>
      <c r="N47" s="1">
        <f t="shared" si="17"/>
        <v>41.932982782053557</v>
      </c>
      <c r="O47" t="s">
        <v>58</v>
      </c>
    </row>
    <row r="48" spans="1:15" x14ac:dyDescent="0.35">
      <c r="A48" s="12">
        <v>37</v>
      </c>
      <c r="B48" s="11" t="s">
        <v>60</v>
      </c>
      <c r="C48" s="10">
        <v>2.7</v>
      </c>
      <c r="D48" s="9" t="s">
        <v>33</v>
      </c>
      <c r="E48" s="8" t="str">
        <f t="shared" si="9"/>
        <v>Significantly Different</v>
      </c>
      <c r="G48">
        <f t="shared" si="10"/>
        <v>2.7</v>
      </c>
      <c r="H48">
        <f t="shared" si="11"/>
        <v>6</v>
      </c>
      <c r="I48" t="str">
        <f t="shared" si="12"/>
        <v>+/-</v>
      </c>
      <c r="J48" t="str">
        <f t="shared" si="13"/>
        <v>0.1</v>
      </c>
      <c r="K48" s="1">
        <f t="shared" si="14"/>
        <v>6.0790273556231005E-2</v>
      </c>
      <c r="L48" s="1">
        <f t="shared" si="15"/>
        <v>5.7</v>
      </c>
      <c r="M48" s="1">
        <f t="shared" si="16"/>
        <v>8.5970429323592404E-2</v>
      </c>
      <c r="N48" s="1">
        <f t="shared" si="17"/>
        <v>66.301867337956637</v>
      </c>
      <c r="O48" t="s">
        <v>56</v>
      </c>
    </row>
    <row r="49" spans="1:15" x14ac:dyDescent="0.35">
      <c r="A49" s="12">
        <v>39</v>
      </c>
      <c r="B49" s="11" t="s">
        <v>50</v>
      </c>
      <c r="C49" s="10">
        <v>2.6</v>
      </c>
      <c r="D49" s="9" t="s">
        <v>33</v>
      </c>
      <c r="E49" s="8" t="str">
        <f t="shared" si="9"/>
        <v>Significantly Different</v>
      </c>
      <c r="G49">
        <f t="shared" si="10"/>
        <v>2.6</v>
      </c>
      <c r="H49">
        <f t="shared" si="11"/>
        <v>6</v>
      </c>
      <c r="I49" t="str">
        <f t="shared" si="12"/>
        <v>+/-</v>
      </c>
      <c r="J49" t="str">
        <f t="shared" si="13"/>
        <v>0.1</v>
      </c>
      <c r="K49" s="1">
        <f t="shared" si="14"/>
        <v>6.0790273556231005E-2</v>
      </c>
      <c r="L49" s="1">
        <f t="shared" si="15"/>
        <v>5.8000000000000007</v>
      </c>
      <c r="M49" s="1">
        <f t="shared" si="16"/>
        <v>8.5970429323592404E-2</v>
      </c>
      <c r="N49" s="1">
        <f t="shared" si="17"/>
        <v>67.465057993008514</v>
      </c>
      <c r="O49" t="s">
        <v>54</v>
      </c>
    </row>
    <row r="50" spans="1:15" x14ac:dyDescent="0.35">
      <c r="A50" s="12">
        <v>40</v>
      </c>
      <c r="B50" s="11" t="s">
        <v>78</v>
      </c>
      <c r="C50" s="10">
        <v>2.4</v>
      </c>
      <c r="D50" s="9" t="s">
        <v>33</v>
      </c>
      <c r="E50" s="8" t="str">
        <f t="shared" si="9"/>
        <v>Significantly Different</v>
      </c>
      <c r="G50">
        <f t="shared" si="10"/>
        <v>2.4</v>
      </c>
      <c r="H50">
        <f t="shared" si="11"/>
        <v>6</v>
      </c>
      <c r="I50" t="str">
        <f t="shared" si="12"/>
        <v>+/-</v>
      </c>
      <c r="J50" t="str">
        <f t="shared" si="13"/>
        <v>0.1</v>
      </c>
      <c r="K50" s="1">
        <f t="shared" si="14"/>
        <v>6.0790273556231005E-2</v>
      </c>
      <c r="L50" s="1">
        <f t="shared" si="15"/>
        <v>6</v>
      </c>
      <c r="M50" s="1">
        <f t="shared" si="16"/>
        <v>8.5970429323592404E-2</v>
      </c>
      <c r="N50" s="1">
        <f t="shared" si="17"/>
        <v>69.791439303112242</v>
      </c>
      <c r="O50" t="s">
        <v>52</v>
      </c>
    </row>
    <row r="51" spans="1:15" x14ac:dyDescent="0.35">
      <c r="A51" s="12">
        <v>40</v>
      </c>
      <c r="B51" s="11" t="s">
        <v>62</v>
      </c>
      <c r="C51" s="10">
        <v>2.4</v>
      </c>
      <c r="D51" s="9" t="s">
        <v>30</v>
      </c>
      <c r="E51" s="8" t="str">
        <f t="shared" si="9"/>
        <v>Significantly Different</v>
      </c>
      <c r="G51">
        <f t="shared" si="10"/>
        <v>2.4</v>
      </c>
      <c r="H51">
        <f t="shared" si="11"/>
        <v>6</v>
      </c>
      <c r="I51" t="str">
        <f t="shared" si="12"/>
        <v>+/-</v>
      </c>
      <c r="J51" t="str">
        <f t="shared" si="13"/>
        <v>0.5</v>
      </c>
      <c r="K51" s="1">
        <f t="shared" si="14"/>
        <v>0.303951367781155</v>
      </c>
      <c r="L51" s="1">
        <f t="shared" si="15"/>
        <v>6</v>
      </c>
      <c r="M51" s="1">
        <f t="shared" si="16"/>
        <v>0.30997079109986531</v>
      </c>
      <c r="N51" s="1">
        <f t="shared" si="17"/>
        <v>19.356662538138767</v>
      </c>
      <c r="O51" t="s">
        <v>50</v>
      </c>
    </row>
    <row r="52" spans="1:15" x14ac:dyDescent="0.35">
      <c r="A52" s="12">
        <v>42</v>
      </c>
      <c r="B52" s="11" t="s">
        <v>66</v>
      </c>
      <c r="C52" s="10">
        <v>2.2999999999999998</v>
      </c>
      <c r="D52" s="9" t="s">
        <v>27</v>
      </c>
      <c r="E52" s="8" t="str">
        <f t="shared" si="9"/>
        <v>Significantly Different</v>
      </c>
      <c r="G52">
        <f t="shared" si="10"/>
        <v>2.2999999999999998</v>
      </c>
      <c r="H52">
        <f t="shared" si="11"/>
        <v>6</v>
      </c>
      <c r="I52" t="str">
        <f t="shared" si="12"/>
        <v>+/-</v>
      </c>
      <c r="J52" t="str">
        <f t="shared" si="13"/>
        <v>0.3</v>
      </c>
      <c r="K52" s="1">
        <f t="shared" si="14"/>
        <v>0.18237082066869301</v>
      </c>
      <c r="L52" s="1">
        <f t="shared" si="15"/>
        <v>6.1000000000000005</v>
      </c>
      <c r="M52" s="1">
        <f t="shared" si="16"/>
        <v>0.19223572402239389</v>
      </c>
      <c r="N52" s="1">
        <f t="shared" si="17"/>
        <v>31.731875180959605</v>
      </c>
      <c r="O52" t="s">
        <v>48</v>
      </c>
    </row>
    <row r="53" spans="1:15" x14ac:dyDescent="0.35">
      <c r="A53" s="12">
        <v>43</v>
      </c>
      <c r="B53" s="11" t="s">
        <v>67</v>
      </c>
      <c r="C53" s="10">
        <v>2.2000000000000002</v>
      </c>
      <c r="D53" s="9" t="s">
        <v>38</v>
      </c>
      <c r="E53" s="8" t="str">
        <f t="shared" si="9"/>
        <v>Significantly Different</v>
      </c>
      <c r="G53">
        <f t="shared" si="10"/>
        <v>2.2000000000000002</v>
      </c>
      <c r="H53">
        <f t="shared" si="11"/>
        <v>6</v>
      </c>
      <c r="I53" t="str">
        <f t="shared" si="12"/>
        <v>+/-</v>
      </c>
      <c r="J53" t="str">
        <f t="shared" si="13"/>
        <v>0.2</v>
      </c>
      <c r="K53" s="1">
        <f t="shared" si="14"/>
        <v>0.12158054711246201</v>
      </c>
      <c r="L53" s="1">
        <f t="shared" si="15"/>
        <v>6.2</v>
      </c>
      <c r="M53" s="1">
        <f t="shared" si="16"/>
        <v>0.1359311840425404</v>
      </c>
      <c r="N53" s="1">
        <f t="shared" si="17"/>
        <v>45.611314605040711</v>
      </c>
      <c r="O53" t="s">
        <v>46</v>
      </c>
    </row>
    <row r="54" spans="1:15" x14ac:dyDescent="0.35">
      <c r="A54" s="12">
        <v>44</v>
      </c>
      <c r="B54" s="11" t="s">
        <v>71</v>
      </c>
      <c r="C54" s="10">
        <v>2.1</v>
      </c>
      <c r="D54" s="9" t="s">
        <v>33</v>
      </c>
      <c r="E54" s="8" t="str">
        <f t="shared" si="9"/>
        <v>Significantly Different</v>
      </c>
      <c r="G54">
        <f t="shared" si="10"/>
        <v>2.1</v>
      </c>
      <c r="H54">
        <f t="shared" si="11"/>
        <v>6</v>
      </c>
      <c r="I54" t="str">
        <f t="shared" si="12"/>
        <v>+/-</v>
      </c>
      <c r="J54" t="str">
        <f t="shared" si="13"/>
        <v>0.1</v>
      </c>
      <c r="K54" s="1">
        <f t="shared" si="14"/>
        <v>6.0790273556231005E-2</v>
      </c>
      <c r="L54" s="1">
        <f t="shared" si="15"/>
        <v>6.3000000000000007</v>
      </c>
      <c r="M54" s="1">
        <f t="shared" si="16"/>
        <v>8.5970429323592404E-2</v>
      </c>
      <c r="N54" s="1">
        <f t="shared" si="17"/>
        <v>73.281011268267861</v>
      </c>
      <c r="O54" t="s">
        <v>39</v>
      </c>
    </row>
    <row r="55" spans="1:15" x14ac:dyDescent="0.35">
      <c r="A55" s="12">
        <v>44</v>
      </c>
      <c r="B55" s="11" t="s">
        <v>48</v>
      </c>
      <c r="C55" s="10">
        <v>2.1</v>
      </c>
      <c r="D55" s="9" t="s">
        <v>27</v>
      </c>
      <c r="E55" s="8" t="str">
        <f t="shared" si="9"/>
        <v>Significantly Different</v>
      </c>
      <c r="G55">
        <f t="shared" si="10"/>
        <v>2.1</v>
      </c>
      <c r="H55">
        <f t="shared" si="11"/>
        <v>6</v>
      </c>
      <c r="I55" t="str">
        <f t="shared" si="12"/>
        <v>+/-</v>
      </c>
      <c r="J55" t="str">
        <f t="shared" si="13"/>
        <v>0.3</v>
      </c>
      <c r="K55" s="1">
        <f t="shared" si="14"/>
        <v>0.18237082066869301</v>
      </c>
      <c r="L55" s="1">
        <f t="shared" si="15"/>
        <v>6.3000000000000007</v>
      </c>
      <c r="M55" s="1">
        <f t="shared" si="16"/>
        <v>0.19223572402239389</v>
      </c>
      <c r="N55" s="1">
        <f t="shared" si="17"/>
        <v>32.772264531155002</v>
      </c>
      <c r="O55" t="s">
        <v>42</v>
      </c>
    </row>
    <row r="56" spans="1:15" x14ac:dyDescent="0.35">
      <c r="A56" s="12">
        <v>46</v>
      </c>
      <c r="B56" s="11" t="s">
        <v>26</v>
      </c>
      <c r="C56" s="10">
        <v>1.8</v>
      </c>
      <c r="D56" s="9" t="s">
        <v>27</v>
      </c>
      <c r="E56" s="8" t="str">
        <f t="shared" si="9"/>
        <v>Significantly Different</v>
      </c>
      <c r="G56">
        <f t="shared" si="10"/>
        <v>1.8</v>
      </c>
      <c r="H56">
        <f t="shared" si="11"/>
        <v>6</v>
      </c>
      <c r="I56" t="str">
        <f t="shared" si="12"/>
        <v>+/-</v>
      </c>
      <c r="J56" t="str">
        <f t="shared" si="13"/>
        <v>0.3</v>
      </c>
      <c r="K56" s="1">
        <f t="shared" si="14"/>
        <v>0.18237082066869301</v>
      </c>
      <c r="L56" s="1">
        <f t="shared" si="15"/>
        <v>6.6000000000000005</v>
      </c>
      <c r="M56" s="1">
        <f t="shared" si="16"/>
        <v>0.19223572402239389</v>
      </c>
      <c r="N56" s="1">
        <f t="shared" si="17"/>
        <v>34.332848556448099</v>
      </c>
      <c r="O56" t="s">
        <v>40</v>
      </c>
    </row>
    <row r="57" spans="1:15" x14ac:dyDescent="0.35">
      <c r="A57" s="12">
        <v>47</v>
      </c>
      <c r="B57" s="11" t="s">
        <v>76</v>
      </c>
      <c r="C57" s="10">
        <v>1.5</v>
      </c>
      <c r="D57" s="9" t="s">
        <v>38</v>
      </c>
      <c r="E57" s="8" t="str">
        <f t="shared" si="9"/>
        <v>Significantly Different</v>
      </c>
      <c r="G57">
        <f t="shared" si="10"/>
        <v>1.5</v>
      </c>
      <c r="H57">
        <f t="shared" si="11"/>
        <v>6</v>
      </c>
      <c r="I57" t="str">
        <f t="shared" si="12"/>
        <v>+/-</v>
      </c>
      <c r="J57" t="str">
        <f t="shared" si="13"/>
        <v>0.2</v>
      </c>
      <c r="K57" s="1">
        <f t="shared" si="14"/>
        <v>0.12158054711246201</v>
      </c>
      <c r="L57" s="1">
        <f t="shared" si="15"/>
        <v>6.9</v>
      </c>
      <c r="M57" s="1">
        <f t="shared" si="16"/>
        <v>0.1359311840425404</v>
      </c>
      <c r="N57" s="1">
        <f t="shared" si="17"/>
        <v>50.760979157222735</v>
      </c>
      <c r="O57" t="s">
        <v>37</v>
      </c>
    </row>
    <row r="58" spans="1:15" x14ac:dyDescent="0.35">
      <c r="A58" s="12">
        <v>47</v>
      </c>
      <c r="B58" s="11" t="s">
        <v>51</v>
      </c>
      <c r="C58" s="10">
        <v>1.5</v>
      </c>
      <c r="D58" s="9" t="s">
        <v>33</v>
      </c>
      <c r="E58" s="8" t="str">
        <f t="shared" si="9"/>
        <v>Significantly Different</v>
      </c>
      <c r="G58">
        <f t="shared" si="10"/>
        <v>1.5</v>
      </c>
      <c r="H58">
        <f t="shared" si="11"/>
        <v>6</v>
      </c>
      <c r="I58" t="str">
        <f t="shared" si="12"/>
        <v>+/-</v>
      </c>
      <c r="J58" t="str">
        <f t="shared" si="13"/>
        <v>0.1</v>
      </c>
      <c r="K58" s="1">
        <f t="shared" si="14"/>
        <v>6.0790273556231005E-2</v>
      </c>
      <c r="L58" s="1">
        <f t="shared" si="15"/>
        <v>6.9</v>
      </c>
      <c r="M58" s="1">
        <f t="shared" si="16"/>
        <v>8.5970429323592404E-2</v>
      </c>
      <c r="N58" s="1">
        <f t="shared" si="17"/>
        <v>80.260155198579085</v>
      </c>
      <c r="O58" t="s">
        <v>35</v>
      </c>
    </row>
    <row r="59" spans="1:15" x14ac:dyDescent="0.35">
      <c r="A59" s="12">
        <v>49</v>
      </c>
      <c r="B59" s="11" t="s">
        <v>40</v>
      </c>
      <c r="C59" s="10">
        <v>1.2</v>
      </c>
      <c r="D59" s="9" t="s">
        <v>27</v>
      </c>
      <c r="E59" s="8" t="str">
        <f t="shared" si="9"/>
        <v>Significantly Different</v>
      </c>
      <c r="G59">
        <f t="shared" si="10"/>
        <v>1.2</v>
      </c>
      <c r="H59">
        <f t="shared" si="11"/>
        <v>6</v>
      </c>
      <c r="I59" t="str">
        <f t="shared" si="12"/>
        <v>+/-</v>
      </c>
      <c r="J59" t="str">
        <f t="shared" si="13"/>
        <v>0.3</v>
      </c>
      <c r="K59" s="1">
        <f t="shared" si="14"/>
        <v>0.18237082066869301</v>
      </c>
      <c r="L59" s="1">
        <f t="shared" si="15"/>
        <v>7.2</v>
      </c>
      <c r="M59" s="1">
        <f t="shared" si="16"/>
        <v>0.19223572402239389</v>
      </c>
      <c r="N59" s="1">
        <f t="shared" si="17"/>
        <v>37.454016607034283</v>
      </c>
      <c r="O59" t="s">
        <v>32</v>
      </c>
    </row>
    <row r="60" spans="1:15" x14ac:dyDescent="0.35">
      <c r="A60" s="12">
        <v>50</v>
      </c>
      <c r="B60" s="11" t="s">
        <v>69</v>
      </c>
      <c r="C60" s="10">
        <v>1.1000000000000001</v>
      </c>
      <c r="D60" s="9" t="s">
        <v>27</v>
      </c>
      <c r="E60" s="8" t="str">
        <f t="shared" si="9"/>
        <v>Significantly Different</v>
      </c>
      <c r="G60">
        <f t="shared" si="10"/>
        <v>1.1000000000000001</v>
      </c>
      <c r="H60">
        <f t="shared" si="11"/>
        <v>6</v>
      </c>
      <c r="I60" t="str">
        <f t="shared" si="12"/>
        <v>+/-</v>
      </c>
      <c r="J60" t="str">
        <f t="shared" si="13"/>
        <v>0.3</v>
      </c>
      <c r="K60" s="1">
        <f t="shared" si="14"/>
        <v>0.18237082066869301</v>
      </c>
      <c r="L60" s="1">
        <f t="shared" si="15"/>
        <v>7.3000000000000007</v>
      </c>
      <c r="M60" s="1">
        <f t="shared" si="16"/>
        <v>0.19223572402239389</v>
      </c>
      <c r="N60" s="1">
        <f t="shared" si="17"/>
        <v>37.974211282131982</v>
      </c>
      <c r="O60" t="s">
        <v>29</v>
      </c>
    </row>
    <row r="61" spans="1:15" x14ac:dyDescent="0.35">
      <c r="A61" s="12">
        <v>51</v>
      </c>
      <c r="B61" s="11" t="s">
        <v>32</v>
      </c>
      <c r="C61" s="10">
        <v>0.8</v>
      </c>
      <c r="D61" s="9" t="s">
        <v>33</v>
      </c>
      <c r="E61" s="8" t="str">
        <f t="shared" si="9"/>
        <v>Significantly Different</v>
      </c>
      <c r="G61">
        <f t="shared" si="10"/>
        <v>0.8</v>
      </c>
      <c r="H61">
        <f t="shared" si="11"/>
        <v>6</v>
      </c>
      <c r="I61" t="str">
        <f t="shared" si="12"/>
        <v>+/-</v>
      </c>
      <c r="J61" t="str">
        <f t="shared" si="13"/>
        <v>0.1</v>
      </c>
      <c r="K61" s="1">
        <f t="shared" si="14"/>
        <v>6.0790273556231005E-2</v>
      </c>
      <c r="L61" s="1">
        <f t="shared" si="15"/>
        <v>7.6000000000000005</v>
      </c>
      <c r="M61" s="1">
        <f t="shared" si="16"/>
        <v>8.5970429323592404E-2</v>
      </c>
      <c r="N61" s="1">
        <f t="shared" si="17"/>
        <v>88.402489783942173</v>
      </c>
      <c r="O61" t="s">
        <v>26</v>
      </c>
    </row>
    <row r="62" spans="1:15" ht="15" thickBot="1" x14ac:dyDescent="0.4">
      <c r="A62" s="7"/>
      <c r="B62" s="6" t="s">
        <v>24</v>
      </c>
      <c r="C62" s="5">
        <v>75.099999999999994</v>
      </c>
      <c r="D62" s="4" t="s">
        <v>109</v>
      </c>
      <c r="E62" s="3" t="str">
        <f t="shared" si="9"/>
        <v>Significantly Different</v>
      </c>
      <c r="G62">
        <f t="shared" si="10"/>
        <v>75.099999999999994</v>
      </c>
      <c r="H62">
        <f t="shared" si="11"/>
        <v>6</v>
      </c>
      <c r="I62" t="str">
        <f t="shared" si="12"/>
        <v>+/-</v>
      </c>
      <c r="J62" t="str">
        <f t="shared" si="13"/>
        <v>0.6</v>
      </c>
      <c r="K62" s="1">
        <f t="shared" si="14"/>
        <v>0.36474164133738601</v>
      </c>
      <c r="L62" s="1">
        <f t="shared" si="15"/>
        <v>-66.699999999999989</v>
      </c>
      <c r="M62" s="1">
        <f t="shared" si="16"/>
        <v>0.36977279819442066</v>
      </c>
      <c r="N62" s="1">
        <f t="shared" si="17"/>
        <v>-180.38103485624757</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214" priority="1" operator="equal">
      <formula>"OTHER ERROR"</formula>
    </cfRule>
    <cfRule type="cellIs" dxfId="213" priority="2" operator="equal">
      <formula>"Statistical Test not applicable"</formula>
    </cfRule>
    <cfRule type="cellIs" dxfId="212" priority="3" operator="equal">
      <formula>"Geography Selected"</formula>
    </cfRule>
  </conditionalFormatting>
  <conditionalFormatting sqref="E10:J62">
    <cfRule type="cellIs" dxfId="211" priority="4" operator="equal">
      <formula>"Not Significantly Different"</formula>
    </cfRule>
  </conditionalFormatting>
  <conditionalFormatting sqref="F10:J62">
    <cfRule type="cellIs" dxfId="21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8E6E1CB4-0B1F-4232-8EBA-DA21984C2ADD}">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95D13963-D508-4F8A-AEB3-AD0E25FA22D8}"/>
    <hyperlink ref="A68" r:id="rId2" xr:uid="{85A03CE2-3784-40B1-848A-BD4B7A5EBF11}"/>
    <hyperlink ref="A66" r:id="rId3" xr:uid="{5D672F56-EC5A-4E4F-8EB3-498CDECE6F80}"/>
    <hyperlink ref="A67" r:id="rId4" xr:uid="{00A1C07D-8446-4694-84F3-831A472F2889}"/>
  </hyperlinks>
  <pageMargins left="0.7" right="0.7" top="0.75" bottom="0.75" header="0.3" footer="0.3"/>
  <pageSetup orientation="portrait"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9AB6A-B554-45E7-A323-C0C9ED25683F}">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113</v>
      </c>
    </row>
    <row r="2" spans="1:16" x14ac:dyDescent="0.35">
      <c r="A2" s="26" t="s">
        <v>106</v>
      </c>
      <c r="B2" t="s">
        <v>112</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1</v>
      </c>
      <c r="C6" t="s">
        <v>100</v>
      </c>
      <c r="H6" s="14" t="s">
        <v>99</v>
      </c>
      <c r="I6">
        <f>VLOOKUP($B$4,$B$9:$K$62,6,FALSE)</f>
        <v>1</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1</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59</v>
      </c>
      <c r="C11" s="10">
        <v>13</v>
      </c>
      <c r="D11" s="13" t="s">
        <v>109</v>
      </c>
      <c r="E11" s="8" t="str">
        <f t="shared" si="0"/>
        <v>Significantly Different</v>
      </c>
      <c r="G11">
        <f t="shared" si="1"/>
        <v>13</v>
      </c>
      <c r="H11">
        <f t="shared" si="2"/>
        <v>6</v>
      </c>
      <c r="I11" t="str">
        <f t="shared" si="3"/>
        <v>+/-</v>
      </c>
      <c r="J11" t="str">
        <f t="shared" si="4"/>
        <v>0.6</v>
      </c>
      <c r="K11" s="1">
        <f t="shared" si="5"/>
        <v>0.36474164133738601</v>
      </c>
      <c r="L11" s="1">
        <f t="shared" si="6"/>
        <v>-12</v>
      </c>
      <c r="M11" s="1">
        <f t="shared" si="7"/>
        <v>0.36977279819442066</v>
      </c>
      <c r="N11" s="1">
        <f t="shared" si="8"/>
        <v>-32.452360094077527</v>
      </c>
      <c r="O11" t="s">
        <v>67</v>
      </c>
    </row>
    <row r="12" spans="1:16" x14ac:dyDescent="0.35">
      <c r="A12" s="12">
        <v>2</v>
      </c>
      <c r="B12" s="11" t="s">
        <v>36</v>
      </c>
      <c r="C12" s="10">
        <v>9.1999999999999993</v>
      </c>
      <c r="D12" s="9" t="s">
        <v>38</v>
      </c>
      <c r="E12" s="8" t="str">
        <f t="shared" si="0"/>
        <v>Significantly Different</v>
      </c>
      <c r="G12">
        <f t="shared" si="1"/>
        <v>9.1999999999999993</v>
      </c>
      <c r="H12">
        <f t="shared" si="2"/>
        <v>6</v>
      </c>
      <c r="I12" t="str">
        <f t="shared" si="3"/>
        <v>+/-</v>
      </c>
      <c r="J12" t="str">
        <f t="shared" si="4"/>
        <v>0.2</v>
      </c>
      <c r="K12" s="1">
        <f t="shared" si="5"/>
        <v>0.12158054711246201</v>
      </c>
      <c r="L12" s="1">
        <f t="shared" si="6"/>
        <v>-8.1999999999999993</v>
      </c>
      <c r="M12" s="1">
        <f t="shared" si="7"/>
        <v>0.1359311840425404</v>
      </c>
      <c r="N12" s="1">
        <f t="shared" si="8"/>
        <v>-60.324641896989327</v>
      </c>
      <c r="O12" t="s">
        <v>59</v>
      </c>
    </row>
    <row r="13" spans="1:16" x14ac:dyDescent="0.35">
      <c r="A13" s="12">
        <v>3</v>
      </c>
      <c r="B13" s="11" t="s">
        <v>58</v>
      </c>
      <c r="C13" s="10">
        <v>7.5</v>
      </c>
      <c r="D13" s="9" t="s">
        <v>38</v>
      </c>
      <c r="E13" s="8" t="str">
        <f t="shared" si="0"/>
        <v>Significantly Different</v>
      </c>
      <c r="G13">
        <f t="shared" si="1"/>
        <v>7.5</v>
      </c>
      <c r="H13">
        <f t="shared" si="2"/>
        <v>6</v>
      </c>
      <c r="I13" t="str">
        <f t="shared" si="3"/>
        <v>+/-</v>
      </c>
      <c r="J13" t="str">
        <f t="shared" si="4"/>
        <v>0.2</v>
      </c>
      <c r="K13" s="1">
        <f t="shared" si="5"/>
        <v>0.12158054711246201</v>
      </c>
      <c r="L13" s="1">
        <f t="shared" si="6"/>
        <v>-6.5</v>
      </c>
      <c r="M13" s="1">
        <f t="shared" si="7"/>
        <v>0.1359311840425404</v>
      </c>
      <c r="N13" s="1">
        <f t="shared" si="8"/>
        <v>-47.818313698833009</v>
      </c>
      <c r="O13" t="s">
        <v>57</v>
      </c>
    </row>
    <row r="14" spans="1:16" x14ac:dyDescent="0.35">
      <c r="A14" s="12">
        <v>3</v>
      </c>
      <c r="B14" s="11" t="s">
        <v>48</v>
      </c>
      <c r="C14" s="10">
        <v>7.5</v>
      </c>
      <c r="D14" s="9" t="s">
        <v>27</v>
      </c>
      <c r="E14" s="8" t="str">
        <f t="shared" si="0"/>
        <v>Significantly Different</v>
      </c>
      <c r="G14">
        <f t="shared" si="1"/>
        <v>7.5</v>
      </c>
      <c r="H14">
        <f t="shared" si="2"/>
        <v>6</v>
      </c>
      <c r="I14" t="str">
        <f t="shared" si="3"/>
        <v>+/-</v>
      </c>
      <c r="J14" t="str">
        <f t="shared" si="4"/>
        <v>0.3</v>
      </c>
      <c r="K14" s="1">
        <f t="shared" si="5"/>
        <v>0.18237082066869301</v>
      </c>
      <c r="L14" s="1">
        <f t="shared" si="6"/>
        <v>-6.5</v>
      </c>
      <c r="M14" s="1">
        <f t="shared" si="7"/>
        <v>0.19223572402239389</v>
      </c>
      <c r="N14" s="1">
        <f t="shared" si="8"/>
        <v>-33.812653881350393</v>
      </c>
      <c r="O14" t="s">
        <v>72</v>
      </c>
    </row>
    <row r="15" spans="1:16" x14ac:dyDescent="0.35">
      <c r="A15" s="12">
        <v>5</v>
      </c>
      <c r="B15" s="11" t="s">
        <v>69</v>
      </c>
      <c r="C15" s="10">
        <v>5.4</v>
      </c>
      <c r="D15" s="9" t="s">
        <v>38</v>
      </c>
      <c r="E15" s="8" t="str">
        <f t="shared" si="0"/>
        <v>Significantly Different</v>
      </c>
      <c r="G15">
        <f t="shared" si="1"/>
        <v>5.4</v>
      </c>
      <c r="H15">
        <f t="shared" si="2"/>
        <v>6</v>
      </c>
      <c r="I15" t="str">
        <f t="shared" si="3"/>
        <v>+/-</v>
      </c>
      <c r="J15" t="str">
        <f t="shared" si="4"/>
        <v>0.2</v>
      </c>
      <c r="K15" s="1">
        <f t="shared" si="5"/>
        <v>0.12158054711246201</v>
      </c>
      <c r="L15" s="1">
        <f t="shared" si="6"/>
        <v>-4.4000000000000004</v>
      </c>
      <c r="M15" s="1">
        <f t="shared" si="7"/>
        <v>0.1359311840425404</v>
      </c>
      <c r="N15" s="1">
        <f t="shared" si="8"/>
        <v>-32.369320042286958</v>
      </c>
      <c r="O15" t="s">
        <v>34</v>
      </c>
    </row>
    <row r="16" spans="1:16" x14ac:dyDescent="0.35">
      <c r="A16" s="12">
        <v>6</v>
      </c>
      <c r="B16" s="11" t="s">
        <v>62</v>
      </c>
      <c r="C16" s="10">
        <v>4.4000000000000004</v>
      </c>
      <c r="D16" s="9" t="s">
        <v>27</v>
      </c>
      <c r="E16" s="8" t="str">
        <f t="shared" si="0"/>
        <v>Significantly Different</v>
      </c>
      <c r="G16">
        <f t="shared" si="1"/>
        <v>4.4000000000000004</v>
      </c>
      <c r="H16">
        <f t="shared" si="2"/>
        <v>6</v>
      </c>
      <c r="I16" t="str">
        <f t="shared" si="3"/>
        <v>+/-</v>
      </c>
      <c r="J16" t="str">
        <f t="shared" si="4"/>
        <v>0.3</v>
      </c>
      <c r="K16" s="1">
        <f t="shared" si="5"/>
        <v>0.18237082066869301</v>
      </c>
      <c r="L16" s="1">
        <f t="shared" si="6"/>
        <v>-3.4000000000000004</v>
      </c>
      <c r="M16" s="1">
        <f t="shared" si="7"/>
        <v>0.19223572402239389</v>
      </c>
      <c r="N16" s="1">
        <f t="shared" si="8"/>
        <v>-17.686618953321748</v>
      </c>
      <c r="O16" t="s">
        <v>73</v>
      </c>
    </row>
    <row r="17" spans="1:15" x14ac:dyDescent="0.35">
      <c r="A17" s="12">
        <v>7</v>
      </c>
      <c r="B17" s="11" t="s">
        <v>57</v>
      </c>
      <c r="C17" s="10">
        <v>4.0999999999999996</v>
      </c>
      <c r="D17" s="9" t="s">
        <v>38</v>
      </c>
      <c r="E17" s="8" t="str">
        <f t="shared" si="0"/>
        <v>Significantly Different</v>
      </c>
      <c r="G17">
        <f t="shared" si="1"/>
        <v>4.0999999999999996</v>
      </c>
      <c r="H17">
        <f t="shared" si="2"/>
        <v>6</v>
      </c>
      <c r="I17" t="str">
        <f t="shared" si="3"/>
        <v>+/-</v>
      </c>
      <c r="J17" t="str">
        <f t="shared" si="4"/>
        <v>0.2</v>
      </c>
      <c r="K17" s="1">
        <f t="shared" si="5"/>
        <v>0.12158054711246201</v>
      </c>
      <c r="L17" s="1">
        <f t="shared" si="6"/>
        <v>-3.0999999999999996</v>
      </c>
      <c r="M17" s="1">
        <f t="shared" si="7"/>
        <v>0.1359311840425404</v>
      </c>
      <c r="N17" s="1">
        <f t="shared" si="8"/>
        <v>-22.805657302520356</v>
      </c>
      <c r="O17" t="s">
        <v>65</v>
      </c>
    </row>
    <row r="18" spans="1:15" x14ac:dyDescent="0.35">
      <c r="A18" s="12">
        <v>8</v>
      </c>
      <c r="B18" s="11" t="s">
        <v>26</v>
      </c>
      <c r="C18" s="10">
        <v>1.9</v>
      </c>
      <c r="D18" s="9" t="s">
        <v>38</v>
      </c>
      <c r="E18" s="8" t="str">
        <f t="shared" si="0"/>
        <v>Significantly Different</v>
      </c>
      <c r="G18">
        <f t="shared" si="1"/>
        <v>1.9</v>
      </c>
      <c r="H18">
        <f t="shared" si="2"/>
        <v>6</v>
      </c>
      <c r="I18" t="str">
        <f t="shared" si="3"/>
        <v>+/-</v>
      </c>
      <c r="J18" t="str">
        <f t="shared" si="4"/>
        <v>0.2</v>
      </c>
      <c r="K18" s="1">
        <f t="shared" si="5"/>
        <v>0.12158054711246201</v>
      </c>
      <c r="L18" s="1">
        <f t="shared" si="6"/>
        <v>-0.89999999999999991</v>
      </c>
      <c r="M18" s="1">
        <f t="shared" si="7"/>
        <v>0.1359311840425404</v>
      </c>
      <c r="N18" s="1">
        <f t="shared" si="8"/>
        <v>-6.6209972813768774</v>
      </c>
      <c r="O18" t="s">
        <v>61</v>
      </c>
    </row>
    <row r="19" spans="1:15" x14ac:dyDescent="0.35">
      <c r="A19" s="12">
        <v>9</v>
      </c>
      <c r="B19" s="11" t="s">
        <v>44</v>
      </c>
      <c r="C19" s="10">
        <v>1.5</v>
      </c>
      <c r="D19" s="9" t="s">
        <v>38</v>
      </c>
      <c r="E19" s="8" t="str">
        <f t="shared" si="0"/>
        <v>Significantly Different</v>
      </c>
      <c r="G19">
        <f t="shared" si="1"/>
        <v>1.5</v>
      </c>
      <c r="H19">
        <f t="shared" si="2"/>
        <v>6</v>
      </c>
      <c r="I19" t="str">
        <f t="shared" si="3"/>
        <v>+/-</v>
      </c>
      <c r="J19" t="str">
        <f t="shared" si="4"/>
        <v>0.2</v>
      </c>
      <c r="K19" s="1">
        <f t="shared" si="5"/>
        <v>0.12158054711246201</v>
      </c>
      <c r="L19" s="1">
        <f t="shared" si="6"/>
        <v>-0.5</v>
      </c>
      <c r="M19" s="1">
        <f t="shared" si="7"/>
        <v>0.1359311840425404</v>
      </c>
      <c r="N19" s="1">
        <f t="shared" si="8"/>
        <v>-3.6783318229871544</v>
      </c>
      <c r="O19" t="s">
        <v>31</v>
      </c>
    </row>
    <row r="20" spans="1:15" x14ac:dyDescent="0.35">
      <c r="A20" s="12">
        <v>10</v>
      </c>
      <c r="B20" s="11" t="s">
        <v>34</v>
      </c>
      <c r="C20" s="10">
        <v>1.3</v>
      </c>
      <c r="D20" s="13" t="s">
        <v>33</v>
      </c>
      <c r="E20" s="8" t="str">
        <f t="shared" si="0"/>
        <v>Significantly Different</v>
      </c>
      <c r="G20">
        <f t="shared" si="1"/>
        <v>1.3</v>
      </c>
      <c r="H20">
        <f t="shared" si="2"/>
        <v>6</v>
      </c>
      <c r="I20" t="str">
        <f t="shared" si="3"/>
        <v>+/-</v>
      </c>
      <c r="J20" t="str">
        <f t="shared" si="4"/>
        <v>0.1</v>
      </c>
      <c r="K20" s="1">
        <f t="shared" si="5"/>
        <v>6.0790273556231005E-2</v>
      </c>
      <c r="L20" s="1">
        <f t="shared" si="6"/>
        <v>-0.30000000000000004</v>
      </c>
      <c r="M20" s="1">
        <f t="shared" si="7"/>
        <v>8.5970429323592404E-2</v>
      </c>
      <c r="N20" s="1">
        <f t="shared" si="8"/>
        <v>-3.4895719651556125</v>
      </c>
      <c r="O20" t="s">
        <v>53</v>
      </c>
    </row>
    <row r="21" spans="1:15" x14ac:dyDescent="0.35">
      <c r="A21" s="12">
        <v>10</v>
      </c>
      <c r="B21" s="11" t="s">
        <v>81</v>
      </c>
      <c r="C21" s="10">
        <v>1.3</v>
      </c>
      <c r="D21" s="9" t="s">
        <v>38</v>
      </c>
      <c r="E21" s="8" t="str">
        <f t="shared" si="0"/>
        <v>Significantly Different</v>
      </c>
      <c r="G21">
        <f t="shared" si="1"/>
        <v>1.3</v>
      </c>
      <c r="H21">
        <f t="shared" si="2"/>
        <v>6</v>
      </c>
      <c r="I21" t="str">
        <f t="shared" si="3"/>
        <v>+/-</v>
      </c>
      <c r="J21" t="str">
        <f t="shared" si="4"/>
        <v>0.2</v>
      </c>
      <c r="K21" s="1">
        <f t="shared" si="5"/>
        <v>0.12158054711246201</v>
      </c>
      <c r="L21" s="1">
        <f t="shared" si="6"/>
        <v>-0.30000000000000004</v>
      </c>
      <c r="M21" s="1">
        <f t="shared" si="7"/>
        <v>0.1359311840425404</v>
      </c>
      <c r="N21" s="1">
        <f t="shared" si="8"/>
        <v>-2.2069990937922928</v>
      </c>
      <c r="O21" t="s">
        <v>45</v>
      </c>
    </row>
    <row r="22" spans="1:15" x14ac:dyDescent="0.35">
      <c r="A22" s="12">
        <v>10</v>
      </c>
      <c r="B22" s="11" t="s">
        <v>35</v>
      </c>
      <c r="C22" s="10">
        <v>1.3</v>
      </c>
      <c r="D22" s="9" t="s">
        <v>33</v>
      </c>
      <c r="E22" s="8" t="str">
        <f t="shared" si="0"/>
        <v>Significantly Different</v>
      </c>
      <c r="G22">
        <f t="shared" si="1"/>
        <v>1.3</v>
      </c>
      <c r="H22">
        <f t="shared" si="2"/>
        <v>6</v>
      </c>
      <c r="I22" t="str">
        <f t="shared" si="3"/>
        <v>+/-</v>
      </c>
      <c r="J22" t="str">
        <f t="shared" si="4"/>
        <v>0.1</v>
      </c>
      <c r="K22" s="1">
        <f t="shared" si="5"/>
        <v>6.0790273556231005E-2</v>
      </c>
      <c r="L22" s="1">
        <f t="shared" si="6"/>
        <v>-0.30000000000000004</v>
      </c>
      <c r="M22" s="1">
        <f t="shared" si="7"/>
        <v>8.5970429323592404E-2</v>
      </c>
      <c r="N22" s="1">
        <f t="shared" si="8"/>
        <v>-3.4895719651556125</v>
      </c>
      <c r="O22" t="s">
        <v>28</v>
      </c>
    </row>
    <row r="23" spans="1:15" x14ac:dyDescent="0.35">
      <c r="A23" s="12">
        <v>13</v>
      </c>
      <c r="B23" s="11" t="s">
        <v>73</v>
      </c>
      <c r="C23" s="10">
        <v>1.2</v>
      </c>
      <c r="D23" s="9" t="s">
        <v>38</v>
      </c>
      <c r="E23" s="8" t="str">
        <f t="shared" si="0"/>
        <v>Not Significantly Different</v>
      </c>
      <c r="G23">
        <f t="shared" si="1"/>
        <v>1.2</v>
      </c>
      <c r="H23">
        <f t="shared" si="2"/>
        <v>6</v>
      </c>
      <c r="I23" t="str">
        <f t="shared" si="3"/>
        <v>+/-</v>
      </c>
      <c r="J23" t="str">
        <f t="shared" si="4"/>
        <v>0.2</v>
      </c>
      <c r="K23" s="1">
        <f t="shared" si="5"/>
        <v>0.12158054711246201</v>
      </c>
      <c r="L23" s="1">
        <f t="shared" si="6"/>
        <v>-0.19999999999999996</v>
      </c>
      <c r="M23" s="1">
        <f t="shared" si="7"/>
        <v>0.1359311840425404</v>
      </c>
      <c r="N23" s="1">
        <f t="shared" si="8"/>
        <v>-1.4713327291948615</v>
      </c>
      <c r="O23" t="s">
        <v>81</v>
      </c>
    </row>
    <row r="24" spans="1:15" x14ac:dyDescent="0.35">
      <c r="A24" s="12">
        <v>13</v>
      </c>
      <c r="B24" s="11" t="s">
        <v>56</v>
      </c>
      <c r="C24" s="10">
        <v>1.2</v>
      </c>
      <c r="D24" s="9" t="s">
        <v>33</v>
      </c>
      <c r="E24" s="8" t="str">
        <f t="shared" si="0"/>
        <v>Significantly Different</v>
      </c>
      <c r="G24">
        <f t="shared" si="1"/>
        <v>1.2</v>
      </c>
      <c r="H24">
        <f t="shared" si="2"/>
        <v>6</v>
      </c>
      <c r="I24" t="str">
        <f t="shared" si="3"/>
        <v>+/-</v>
      </c>
      <c r="J24" t="str">
        <f t="shared" si="4"/>
        <v>0.1</v>
      </c>
      <c r="K24" s="1">
        <f t="shared" si="5"/>
        <v>6.0790273556231005E-2</v>
      </c>
      <c r="L24" s="1">
        <f t="shared" si="6"/>
        <v>-0.19999999999999996</v>
      </c>
      <c r="M24" s="1">
        <f t="shared" si="7"/>
        <v>8.5970429323592404E-2</v>
      </c>
      <c r="N24" s="1">
        <f t="shared" si="8"/>
        <v>-2.3263813101037409</v>
      </c>
      <c r="O24" t="s">
        <v>64</v>
      </c>
    </row>
    <row r="25" spans="1:15" x14ac:dyDescent="0.35">
      <c r="A25" s="12">
        <v>15</v>
      </c>
      <c r="B25" s="11" t="s">
        <v>63</v>
      </c>
      <c r="C25" s="10">
        <v>1.1000000000000001</v>
      </c>
      <c r="D25" s="9" t="s">
        <v>33</v>
      </c>
      <c r="E25" s="8" t="str">
        <f t="shared" si="0"/>
        <v>Not Significantly Different</v>
      </c>
      <c r="G25">
        <f t="shared" si="1"/>
        <v>1.1000000000000001</v>
      </c>
      <c r="H25">
        <f t="shared" si="2"/>
        <v>6</v>
      </c>
      <c r="I25" t="str">
        <f t="shared" si="3"/>
        <v>+/-</v>
      </c>
      <c r="J25" t="str">
        <f t="shared" si="4"/>
        <v>0.1</v>
      </c>
      <c r="K25" s="1">
        <f t="shared" si="5"/>
        <v>6.0790273556231005E-2</v>
      </c>
      <c r="L25" s="1">
        <f t="shared" si="6"/>
        <v>-0.10000000000000009</v>
      </c>
      <c r="M25" s="1">
        <f t="shared" si="7"/>
        <v>8.5970429323592404E-2</v>
      </c>
      <c r="N25" s="1">
        <f t="shared" si="8"/>
        <v>-1.1631906550518718</v>
      </c>
      <c r="O25" t="s">
        <v>80</v>
      </c>
    </row>
    <row r="26" spans="1:15" x14ac:dyDescent="0.35">
      <c r="A26" s="12">
        <v>16</v>
      </c>
      <c r="B26" s="11" t="s">
        <v>74</v>
      </c>
      <c r="C26" s="10">
        <v>1</v>
      </c>
      <c r="D26" s="9" t="s">
        <v>33</v>
      </c>
      <c r="E26" s="8" t="str">
        <f t="shared" si="0"/>
        <v>Not Significantly Different</v>
      </c>
      <c r="G26">
        <f t="shared" si="1"/>
        <v>1</v>
      </c>
      <c r="H26">
        <f t="shared" si="2"/>
        <v>6</v>
      </c>
      <c r="I26" t="str">
        <f t="shared" si="3"/>
        <v>+/-</v>
      </c>
      <c r="J26" t="str">
        <f t="shared" si="4"/>
        <v>0.1</v>
      </c>
      <c r="K26" s="1">
        <f t="shared" si="5"/>
        <v>6.0790273556231005E-2</v>
      </c>
      <c r="L26" s="1">
        <f t="shared" si="6"/>
        <v>0</v>
      </c>
      <c r="M26" s="1">
        <f t="shared" si="7"/>
        <v>8.5970429323592404E-2</v>
      </c>
      <c r="N26" s="1">
        <f t="shared" si="8"/>
        <v>0</v>
      </c>
      <c r="O26" t="s">
        <v>79</v>
      </c>
    </row>
    <row r="27" spans="1:15" x14ac:dyDescent="0.35">
      <c r="A27" s="12">
        <v>16</v>
      </c>
      <c r="B27" s="11" t="s">
        <v>68</v>
      </c>
      <c r="C27" s="10">
        <v>1</v>
      </c>
      <c r="D27" s="9" t="s">
        <v>33</v>
      </c>
      <c r="E27" s="8" t="str">
        <f t="shared" si="0"/>
        <v>Not Significantly Different</v>
      </c>
      <c r="G27">
        <f t="shared" si="1"/>
        <v>1</v>
      </c>
      <c r="H27">
        <f t="shared" si="2"/>
        <v>6</v>
      </c>
      <c r="I27" t="str">
        <f t="shared" si="3"/>
        <v>+/-</v>
      </c>
      <c r="J27" t="str">
        <f t="shared" si="4"/>
        <v>0.1</v>
      </c>
      <c r="K27" s="1">
        <f t="shared" si="5"/>
        <v>6.0790273556231005E-2</v>
      </c>
      <c r="L27" s="1">
        <f t="shared" si="6"/>
        <v>0</v>
      </c>
      <c r="M27" s="1">
        <f t="shared" si="7"/>
        <v>8.5970429323592404E-2</v>
      </c>
      <c r="N27" s="1">
        <f t="shared" si="8"/>
        <v>0</v>
      </c>
      <c r="O27" t="s">
        <v>77</v>
      </c>
    </row>
    <row r="28" spans="1:15" x14ac:dyDescent="0.35">
      <c r="A28" s="12">
        <v>16</v>
      </c>
      <c r="B28" s="11" t="s">
        <v>42</v>
      </c>
      <c r="C28" s="10">
        <v>1</v>
      </c>
      <c r="D28" s="9" t="s">
        <v>33</v>
      </c>
      <c r="E28" s="8" t="str">
        <f t="shared" si="0"/>
        <v>Not Significantly Different</v>
      </c>
      <c r="G28">
        <f t="shared" si="1"/>
        <v>1</v>
      </c>
      <c r="H28">
        <f t="shared" si="2"/>
        <v>6</v>
      </c>
      <c r="I28" t="str">
        <f t="shared" si="3"/>
        <v>+/-</v>
      </c>
      <c r="J28" t="str">
        <f t="shared" si="4"/>
        <v>0.1</v>
      </c>
      <c r="K28" s="1">
        <f t="shared" si="5"/>
        <v>6.0790273556231005E-2</v>
      </c>
      <c r="L28" s="1">
        <f t="shared" si="6"/>
        <v>0</v>
      </c>
      <c r="M28" s="1">
        <f t="shared" si="7"/>
        <v>8.5970429323592404E-2</v>
      </c>
      <c r="N28" s="1">
        <f t="shared" si="8"/>
        <v>0</v>
      </c>
      <c r="O28" t="s">
        <v>78</v>
      </c>
    </row>
    <row r="29" spans="1:15" x14ac:dyDescent="0.35">
      <c r="A29" s="12">
        <v>19</v>
      </c>
      <c r="B29" s="11" t="s">
        <v>77</v>
      </c>
      <c r="C29" s="10">
        <v>0.9</v>
      </c>
      <c r="D29" s="9" t="s">
        <v>38</v>
      </c>
      <c r="E29" s="8" t="str">
        <f t="shared" si="0"/>
        <v>Not Significantly Different</v>
      </c>
      <c r="G29">
        <f t="shared" si="1"/>
        <v>0.9</v>
      </c>
      <c r="H29">
        <f t="shared" si="2"/>
        <v>6</v>
      </c>
      <c r="I29" t="str">
        <f t="shared" si="3"/>
        <v>+/-</v>
      </c>
      <c r="J29" t="str">
        <f t="shared" si="4"/>
        <v>0.2</v>
      </c>
      <c r="K29" s="1">
        <f t="shared" si="5"/>
        <v>0.12158054711246201</v>
      </c>
      <c r="L29" s="1">
        <f t="shared" si="6"/>
        <v>9.9999999999999978E-2</v>
      </c>
      <c r="M29" s="1">
        <f t="shared" si="7"/>
        <v>0.1359311840425404</v>
      </c>
      <c r="N29" s="1">
        <f t="shared" si="8"/>
        <v>0.73566636459743073</v>
      </c>
      <c r="O29" t="s">
        <v>55</v>
      </c>
    </row>
    <row r="30" spans="1:15" x14ac:dyDescent="0.35">
      <c r="A30" s="12">
        <v>20</v>
      </c>
      <c r="B30" s="11" t="s">
        <v>39</v>
      </c>
      <c r="C30" s="10">
        <v>0.8</v>
      </c>
      <c r="D30" s="9" t="s">
        <v>33</v>
      </c>
      <c r="E30" s="8" t="str">
        <f t="shared" si="0"/>
        <v>Significantly Different</v>
      </c>
      <c r="G30">
        <f t="shared" si="1"/>
        <v>0.8</v>
      </c>
      <c r="H30">
        <f t="shared" si="2"/>
        <v>6</v>
      </c>
      <c r="I30" t="str">
        <f t="shared" si="3"/>
        <v>+/-</v>
      </c>
      <c r="J30" t="str">
        <f t="shared" si="4"/>
        <v>0.1</v>
      </c>
      <c r="K30" s="1">
        <f t="shared" si="5"/>
        <v>6.0790273556231005E-2</v>
      </c>
      <c r="L30" s="1">
        <f t="shared" si="6"/>
        <v>0.19999999999999996</v>
      </c>
      <c r="M30" s="1">
        <f t="shared" si="7"/>
        <v>8.5970429323592404E-2</v>
      </c>
      <c r="N30" s="1">
        <f t="shared" si="8"/>
        <v>2.3263813101037409</v>
      </c>
      <c r="O30" t="s">
        <v>76</v>
      </c>
    </row>
    <row r="31" spans="1:15" x14ac:dyDescent="0.35">
      <c r="A31" s="12">
        <v>20</v>
      </c>
      <c r="B31" s="11" t="s">
        <v>29</v>
      </c>
      <c r="C31" s="10">
        <v>0.8</v>
      </c>
      <c r="D31" s="9" t="s">
        <v>33</v>
      </c>
      <c r="E31" s="8" t="str">
        <f t="shared" si="0"/>
        <v>Significantly Different</v>
      </c>
      <c r="G31">
        <f t="shared" si="1"/>
        <v>0.8</v>
      </c>
      <c r="H31">
        <f t="shared" si="2"/>
        <v>6</v>
      </c>
      <c r="I31" t="str">
        <f t="shared" si="3"/>
        <v>+/-</v>
      </c>
      <c r="J31" t="str">
        <f t="shared" si="4"/>
        <v>0.1</v>
      </c>
      <c r="K31" s="1">
        <f t="shared" si="5"/>
        <v>6.0790273556231005E-2</v>
      </c>
      <c r="L31" s="1">
        <f t="shared" si="6"/>
        <v>0.19999999999999996</v>
      </c>
      <c r="M31" s="1">
        <f t="shared" si="7"/>
        <v>8.5970429323592404E-2</v>
      </c>
      <c r="N31" s="1">
        <f t="shared" si="8"/>
        <v>2.3263813101037409</v>
      </c>
      <c r="O31" t="s">
        <v>41</v>
      </c>
    </row>
    <row r="32" spans="1:15" x14ac:dyDescent="0.35">
      <c r="A32" s="12">
        <v>22</v>
      </c>
      <c r="B32" s="11" t="s">
        <v>72</v>
      </c>
      <c r="C32" s="10">
        <v>0.7</v>
      </c>
      <c r="D32" s="9" t="s">
        <v>33</v>
      </c>
      <c r="E32" s="8" t="str">
        <f t="shared" si="0"/>
        <v>Significantly Different</v>
      </c>
      <c r="G32">
        <f t="shared" si="1"/>
        <v>0.7</v>
      </c>
      <c r="H32">
        <f t="shared" si="2"/>
        <v>6</v>
      </c>
      <c r="I32" t="str">
        <f t="shared" si="3"/>
        <v>+/-</v>
      </c>
      <c r="J32" t="str">
        <f t="shared" si="4"/>
        <v>0.1</v>
      </c>
      <c r="K32" s="1">
        <f t="shared" si="5"/>
        <v>6.0790273556231005E-2</v>
      </c>
      <c r="L32" s="1">
        <f t="shared" si="6"/>
        <v>0.30000000000000004</v>
      </c>
      <c r="M32" s="1">
        <f t="shared" si="7"/>
        <v>8.5970429323592404E-2</v>
      </c>
      <c r="N32" s="1">
        <f t="shared" si="8"/>
        <v>3.4895719651556125</v>
      </c>
      <c r="O32" t="s">
        <v>70</v>
      </c>
    </row>
    <row r="33" spans="1:15" x14ac:dyDescent="0.35">
      <c r="A33" s="12">
        <v>22</v>
      </c>
      <c r="B33" s="11" t="s">
        <v>64</v>
      </c>
      <c r="C33" s="10">
        <v>0.7</v>
      </c>
      <c r="D33" s="9" t="s">
        <v>33</v>
      </c>
      <c r="E33" s="8" t="str">
        <f t="shared" si="0"/>
        <v>Significantly Different</v>
      </c>
      <c r="G33">
        <f t="shared" si="1"/>
        <v>0.7</v>
      </c>
      <c r="H33">
        <f t="shared" si="2"/>
        <v>6</v>
      </c>
      <c r="I33" t="str">
        <f t="shared" si="3"/>
        <v>+/-</v>
      </c>
      <c r="J33" t="str">
        <f t="shared" si="4"/>
        <v>0.1</v>
      </c>
      <c r="K33" s="1">
        <f t="shared" si="5"/>
        <v>6.0790273556231005E-2</v>
      </c>
      <c r="L33" s="1">
        <f t="shared" si="6"/>
        <v>0.30000000000000004</v>
      </c>
      <c r="M33" s="1">
        <f t="shared" si="7"/>
        <v>8.5970429323592404E-2</v>
      </c>
      <c r="N33" s="1">
        <f t="shared" si="8"/>
        <v>3.4895719651556125</v>
      </c>
      <c r="O33" t="s">
        <v>75</v>
      </c>
    </row>
    <row r="34" spans="1:15" x14ac:dyDescent="0.35">
      <c r="A34" s="12">
        <v>24</v>
      </c>
      <c r="B34" s="11" t="s">
        <v>55</v>
      </c>
      <c r="C34" s="10">
        <v>0.6</v>
      </c>
      <c r="D34" s="9" t="s">
        <v>33</v>
      </c>
      <c r="E34" s="8" t="str">
        <f t="shared" si="0"/>
        <v>Significantly Different</v>
      </c>
      <c r="G34">
        <f t="shared" si="1"/>
        <v>0.6</v>
      </c>
      <c r="H34">
        <f t="shared" si="2"/>
        <v>6</v>
      </c>
      <c r="I34" t="str">
        <f t="shared" si="3"/>
        <v>+/-</v>
      </c>
      <c r="J34" t="str">
        <f t="shared" si="4"/>
        <v>0.1</v>
      </c>
      <c r="K34" s="1">
        <f t="shared" si="5"/>
        <v>6.0790273556231005E-2</v>
      </c>
      <c r="L34" s="1">
        <f t="shared" si="6"/>
        <v>0.4</v>
      </c>
      <c r="M34" s="1">
        <f t="shared" si="7"/>
        <v>8.5970429323592404E-2</v>
      </c>
      <c r="N34" s="1">
        <f t="shared" si="8"/>
        <v>4.6527626202074828</v>
      </c>
      <c r="O34" t="s">
        <v>74</v>
      </c>
    </row>
    <row r="35" spans="1:15" x14ac:dyDescent="0.35">
      <c r="A35" s="12">
        <v>24</v>
      </c>
      <c r="B35" s="11" t="s">
        <v>49</v>
      </c>
      <c r="C35" s="10">
        <v>0.6</v>
      </c>
      <c r="D35" s="9" t="s">
        <v>33</v>
      </c>
      <c r="E35" s="8" t="str">
        <f t="shared" si="0"/>
        <v>Significantly Different</v>
      </c>
      <c r="G35">
        <f t="shared" si="1"/>
        <v>0.6</v>
      </c>
      <c r="H35">
        <f t="shared" si="2"/>
        <v>6</v>
      </c>
      <c r="I35" t="str">
        <f t="shared" si="3"/>
        <v>+/-</v>
      </c>
      <c r="J35" t="str">
        <f t="shared" si="4"/>
        <v>0.1</v>
      </c>
      <c r="K35" s="1">
        <f t="shared" si="5"/>
        <v>6.0790273556231005E-2</v>
      </c>
      <c r="L35" s="1">
        <f t="shared" si="6"/>
        <v>0.4</v>
      </c>
      <c r="M35" s="1">
        <f t="shared" si="7"/>
        <v>8.5970429323592404E-2</v>
      </c>
      <c r="N35" s="1">
        <f t="shared" si="8"/>
        <v>4.6527626202074828</v>
      </c>
      <c r="O35" t="s">
        <v>51</v>
      </c>
    </row>
    <row r="36" spans="1:15" x14ac:dyDescent="0.35">
      <c r="A36" s="12">
        <v>26</v>
      </c>
      <c r="B36" s="11" t="s">
        <v>67</v>
      </c>
      <c r="C36" s="10">
        <v>0.5</v>
      </c>
      <c r="D36" s="9" t="s">
        <v>33</v>
      </c>
      <c r="E36" s="8" t="str">
        <f t="shared" si="0"/>
        <v>Significantly Different</v>
      </c>
      <c r="G36">
        <f t="shared" si="1"/>
        <v>0.5</v>
      </c>
      <c r="H36">
        <f t="shared" si="2"/>
        <v>6</v>
      </c>
      <c r="I36" t="str">
        <f t="shared" si="3"/>
        <v>+/-</v>
      </c>
      <c r="J36" t="str">
        <f t="shared" si="4"/>
        <v>0.1</v>
      </c>
      <c r="K36" s="1">
        <f t="shared" si="5"/>
        <v>6.0790273556231005E-2</v>
      </c>
      <c r="L36" s="1">
        <f t="shared" si="6"/>
        <v>0.5</v>
      </c>
      <c r="M36" s="1">
        <f t="shared" si="7"/>
        <v>8.5970429323592404E-2</v>
      </c>
      <c r="N36" s="1">
        <f t="shared" si="8"/>
        <v>5.8159532752593535</v>
      </c>
      <c r="O36" t="s">
        <v>71</v>
      </c>
    </row>
    <row r="37" spans="1:15" x14ac:dyDescent="0.35">
      <c r="A37" s="12">
        <v>26</v>
      </c>
      <c r="B37" s="11" t="s">
        <v>31</v>
      </c>
      <c r="C37" s="10">
        <v>0.5</v>
      </c>
      <c r="D37" s="9" t="s">
        <v>38</v>
      </c>
      <c r="E37" s="8" t="str">
        <f t="shared" si="0"/>
        <v>Significantly Different</v>
      </c>
      <c r="G37">
        <f t="shared" si="1"/>
        <v>0.5</v>
      </c>
      <c r="H37">
        <f t="shared" si="2"/>
        <v>6</v>
      </c>
      <c r="I37" t="str">
        <f t="shared" si="3"/>
        <v>+/-</v>
      </c>
      <c r="J37" t="str">
        <f t="shared" si="4"/>
        <v>0.2</v>
      </c>
      <c r="K37" s="1">
        <f t="shared" si="5"/>
        <v>0.12158054711246201</v>
      </c>
      <c r="L37" s="1">
        <f t="shared" si="6"/>
        <v>0.5</v>
      </c>
      <c r="M37" s="1">
        <f t="shared" si="7"/>
        <v>0.1359311840425404</v>
      </c>
      <c r="N37" s="1">
        <f t="shared" si="8"/>
        <v>3.6783318229871544</v>
      </c>
      <c r="O37" t="s">
        <v>69</v>
      </c>
    </row>
    <row r="38" spans="1:15" x14ac:dyDescent="0.35">
      <c r="A38" s="12">
        <v>26</v>
      </c>
      <c r="B38" s="11" t="s">
        <v>45</v>
      </c>
      <c r="C38" s="10">
        <v>0.5</v>
      </c>
      <c r="D38" s="9" t="s">
        <v>33</v>
      </c>
      <c r="E38" s="8" t="str">
        <f t="shared" si="0"/>
        <v>Significantly Different</v>
      </c>
      <c r="G38">
        <f t="shared" si="1"/>
        <v>0.5</v>
      </c>
      <c r="H38">
        <f t="shared" si="2"/>
        <v>6</v>
      </c>
      <c r="I38" t="str">
        <f t="shared" si="3"/>
        <v>+/-</v>
      </c>
      <c r="J38" t="str">
        <f t="shared" si="4"/>
        <v>0.1</v>
      </c>
      <c r="K38" s="1">
        <f t="shared" si="5"/>
        <v>6.0790273556231005E-2</v>
      </c>
      <c r="L38" s="1">
        <f t="shared" si="6"/>
        <v>0.5</v>
      </c>
      <c r="M38" s="1">
        <f t="shared" si="7"/>
        <v>8.5970429323592404E-2</v>
      </c>
      <c r="N38" s="1">
        <f t="shared" si="8"/>
        <v>5.8159532752593535</v>
      </c>
      <c r="O38" t="s">
        <v>68</v>
      </c>
    </row>
    <row r="39" spans="1:15" x14ac:dyDescent="0.35">
      <c r="A39" s="12">
        <v>26</v>
      </c>
      <c r="B39" s="11" t="s">
        <v>76</v>
      </c>
      <c r="C39" s="10">
        <v>0.5</v>
      </c>
      <c r="D39" s="9" t="s">
        <v>33</v>
      </c>
      <c r="E39" s="8" t="str">
        <f t="shared" si="0"/>
        <v>Significantly Different</v>
      </c>
      <c r="G39">
        <f t="shared" si="1"/>
        <v>0.5</v>
      </c>
      <c r="H39">
        <f t="shared" si="2"/>
        <v>6</v>
      </c>
      <c r="I39" t="str">
        <f t="shared" si="3"/>
        <v>+/-</v>
      </c>
      <c r="J39" t="str">
        <f t="shared" si="4"/>
        <v>0.1</v>
      </c>
      <c r="K39" s="1">
        <f t="shared" si="5"/>
        <v>6.0790273556231005E-2</v>
      </c>
      <c r="L39" s="1">
        <f t="shared" si="6"/>
        <v>0.5</v>
      </c>
      <c r="M39" s="1">
        <f t="shared" si="7"/>
        <v>8.5970429323592404E-2</v>
      </c>
      <c r="N39" s="1">
        <f t="shared" si="8"/>
        <v>5.8159532752593535</v>
      </c>
      <c r="O39" t="s">
        <v>44</v>
      </c>
    </row>
    <row r="40" spans="1:15" x14ac:dyDescent="0.35">
      <c r="A40" s="12">
        <v>26</v>
      </c>
      <c r="B40" s="11" t="s">
        <v>75</v>
      </c>
      <c r="C40" s="10">
        <v>0.5</v>
      </c>
      <c r="D40" s="9" t="s">
        <v>33</v>
      </c>
      <c r="E40" s="8" t="str">
        <f t="shared" si="0"/>
        <v>Significantly Different</v>
      </c>
      <c r="G40">
        <f t="shared" si="1"/>
        <v>0.5</v>
      </c>
      <c r="H40">
        <f t="shared" si="2"/>
        <v>6</v>
      </c>
      <c r="I40" t="str">
        <f t="shared" si="3"/>
        <v>+/-</v>
      </c>
      <c r="J40" t="str">
        <f t="shared" si="4"/>
        <v>0.1</v>
      </c>
      <c r="K40" s="1">
        <f t="shared" si="5"/>
        <v>6.0790273556231005E-2</v>
      </c>
      <c r="L40" s="1">
        <f t="shared" si="6"/>
        <v>0.5</v>
      </c>
      <c r="M40" s="1">
        <f t="shared" si="7"/>
        <v>8.5970429323592404E-2</v>
      </c>
      <c r="N40" s="1">
        <f t="shared" si="8"/>
        <v>5.8159532752593535</v>
      </c>
      <c r="O40" t="s">
        <v>66</v>
      </c>
    </row>
    <row r="41" spans="1:15" x14ac:dyDescent="0.35">
      <c r="A41" s="12">
        <v>26</v>
      </c>
      <c r="B41" s="11" t="s">
        <v>51</v>
      </c>
      <c r="C41" s="10">
        <v>0.5</v>
      </c>
      <c r="D41" s="9" t="s">
        <v>33</v>
      </c>
      <c r="E41" s="8" t="str">
        <f t="shared" si="0"/>
        <v>Significantly Different</v>
      </c>
      <c r="G41">
        <f t="shared" si="1"/>
        <v>0.5</v>
      </c>
      <c r="H41">
        <f t="shared" si="2"/>
        <v>6</v>
      </c>
      <c r="I41" t="str">
        <f t="shared" si="3"/>
        <v>+/-</v>
      </c>
      <c r="J41" t="str">
        <f t="shared" si="4"/>
        <v>0.1</v>
      </c>
      <c r="K41" s="1">
        <f t="shared" si="5"/>
        <v>6.0790273556231005E-2</v>
      </c>
      <c r="L41" s="1">
        <f t="shared" si="6"/>
        <v>0.5</v>
      </c>
      <c r="M41" s="1">
        <f t="shared" si="7"/>
        <v>8.5970429323592404E-2</v>
      </c>
      <c r="N41" s="1">
        <f t="shared" si="8"/>
        <v>5.8159532752593535</v>
      </c>
      <c r="O41" t="s">
        <v>47</v>
      </c>
    </row>
    <row r="42" spans="1:15" x14ac:dyDescent="0.35">
      <c r="A42" s="12">
        <v>26</v>
      </c>
      <c r="B42" s="11" t="s">
        <v>47</v>
      </c>
      <c r="C42" s="10">
        <v>0.5</v>
      </c>
      <c r="D42" s="9" t="s">
        <v>33</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0.5</v>
      </c>
      <c r="H42">
        <f t="shared" ref="H42:H62" si="11">LEN(TRIM(D42))</f>
        <v>6</v>
      </c>
      <c r="I42" t="str">
        <f t="shared" ref="I42:I73" si="12">IF(H42&gt;=3,MID(TRIM(D42),1,3),"NO")</f>
        <v>+/-</v>
      </c>
      <c r="J42" t="str">
        <f t="shared" ref="J42:J73" si="13">IF(TRIM(I42)="+/-",MID(TRIM(D42),4,H42-3),D42)</f>
        <v>0.1</v>
      </c>
      <c r="K42" s="1">
        <f t="shared" ref="K42:K73" si="14">IF(TRIM(J42)="*****",0,IF(ISERROR(VALUE(J42)),"NA",VALUE(J42/$I$4)))</f>
        <v>6.0790273556231005E-2</v>
      </c>
      <c r="L42" s="1">
        <f t="shared" ref="L42:L62" si="15">IF(AND(ISNUMBER(G42),ISNUMBER($I$6)),$I$6-G42,"N/A")</f>
        <v>0.5</v>
      </c>
      <c r="M42" s="1">
        <f t="shared" ref="M42:M62" si="16">IF(AND(ISNUMBER(K42),ISNUMBER($I$7)),SQRT(K42^2+($I$7)^2),"N/A")</f>
        <v>8.5970429323592404E-2</v>
      </c>
      <c r="N42" s="1">
        <f t="shared" ref="N42:N73" si="17">IF(AND(ISNUMBER(L42),ISNUMBER(M42),M42&lt;&gt;0),L42/M42,"NA")</f>
        <v>5.8159532752593535</v>
      </c>
      <c r="O42" t="s">
        <v>36</v>
      </c>
    </row>
    <row r="43" spans="1:15" x14ac:dyDescent="0.35">
      <c r="A43" s="12">
        <v>33</v>
      </c>
      <c r="B43" s="11" t="s">
        <v>61</v>
      </c>
      <c r="C43" s="10">
        <v>0.4</v>
      </c>
      <c r="D43" s="9" t="s">
        <v>33</v>
      </c>
      <c r="E43" s="8" t="str">
        <f t="shared" si="9"/>
        <v>Significantly Different</v>
      </c>
      <c r="G43">
        <f t="shared" si="10"/>
        <v>0.4</v>
      </c>
      <c r="H43">
        <f t="shared" si="11"/>
        <v>6</v>
      </c>
      <c r="I43" t="str">
        <f t="shared" si="12"/>
        <v>+/-</v>
      </c>
      <c r="J43" t="str">
        <f t="shared" si="13"/>
        <v>0.1</v>
      </c>
      <c r="K43" s="1">
        <f t="shared" si="14"/>
        <v>6.0790273556231005E-2</v>
      </c>
      <c r="L43" s="1">
        <f t="shared" si="15"/>
        <v>0.6</v>
      </c>
      <c r="M43" s="1">
        <f t="shared" si="16"/>
        <v>8.5970429323592404E-2</v>
      </c>
      <c r="N43" s="1">
        <f t="shared" si="17"/>
        <v>6.9791439303112242</v>
      </c>
      <c r="O43" t="s">
        <v>49</v>
      </c>
    </row>
    <row r="44" spans="1:15" x14ac:dyDescent="0.35">
      <c r="A44" s="12">
        <v>33</v>
      </c>
      <c r="B44" s="11" t="s">
        <v>53</v>
      </c>
      <c r="C44" s="10">
        <v>0.4</v>
      </c>
      <c r="D44" s="9" t="s">
        <v>33</v>
      </c>
      <c r="E44" s="8" t="str">
        <f t="shared" si="9"/>
        <v>Significantly Different</v>
      </c>
      <c r="G44">
        <f t="shared" si="10"/>
        <v>0.4</v>
      </c>
      <c r="H44">
        <f t="shared" si="11"/>
        <v>6</v>
      </c>
      <c r="I44" t="str">
        <f t="shared" si="12"/>
        <v>+/-</v>
      </c>
      <c r="J44" t="str">
        <f t="shared" si="13"/>
        <v>0.1</v>
      </c>
      <c r="K44" s="1">
        <f t="shared" si="14"/>
        <v>6.0790273556231005E-2</v>
      </c>
      <c r="L44" s="1">
        <f t="shared" si="15"/>
        <v>0.6</v>
      </c>
      <c r="M44" s="1">
        <f t="shared" si="16"/>
        <v>8.5970429323592404E-2</v>
      </c>
      <c r="N44" s="1">
        <f t="shared" si="17"/>
        <v>6.9791439303112242</v>
      </c>
      <c r="O44" t="s">
        <v>63</v>
      </c>
    </row>
    <row r="45" spans="1:15" x14ac:dyDescent="0.35">
      <c r="A45" s="12">
        <v>33</v>
      </c>
      <c r="B45" s="11" t="s">
        <v>79</v>
      </c>
      <c r="C45" s="10">
        <v>0.4</v>
      </c>
      <c r="D45" s="9" t="s">
        <v>33</v>
      </c>
      <c r="E45" s="8" t="str">
        <f t="shared" si="9"/>
        <v>Significantly Different</v>
      </c>
      <c r="G45">
        <f t="shared" si="10"/>
        <v>0.4</v>
      </c>
      <c r="H45">
        <f t="shared" si="11"/>
        <v>6</v>
      </c>
      <c r="I45" t="str">
        <f t="shared" si="12"/>
        <v>+/-</v>
      </c>
      <c r="J45" t="str">
        <f t="shared" si="13"/>
        <v>0.1</v>
      </c>
      <c r="K45" s="1">
        <f t="shared" si="14"/>
        <v>6.0790273556231005E-2</v>
      </c>
      <c r="L45" s="1">
        <f t="shared" si="15"/>
        <v>0.6</v>
      </c>
      <c r="M45" s="1">
        <f t="shared" si="16"/>
        <v>8.5970429323592404E-2</v>
      </c>
      <c r="N45" s="1">
        <f t="shared" si="17"/>
        <v>6.9791439303112242</v>
      </c>
      <c r="O45" t="s">
        <v>62</v>
      </c>
    </row>
    <row r="46" spans="1:15" x14ac:dyDescent="0.35">
      <c r="A46" s="12">
        <v>33</v>
      </c>
      <c r="B46" s="11" t="s">
        <v>41</v>
      </c>
      <c r="C46" s="10">
        <v>0.4</v>
      </c>
      <c r="D46" s="9" t="s">
        <v>33</v>
      </c>
      <c r="E46" s="8" t="str">
        <f t="shared" si="9"/>
        <v>Significantly Different</v>
      </c>
      <c r="G46">
        <f t="shared" si="10"/>
        <v>0.4</v>
      </c>
      <c r="H46">
        <f t="shared" si="11"/>
        <v>6</v>
      </c>
      <c r="I46" t="str">
        <f t="shared" si="12"/>
        <v>+/-</v>
      </c>
      <c r="J46" t="str">
        <f t="shared" si="13"/>
        <v>0.1</v>
      </c>
      <c r="K46" s="1">
        <f t="shared" si="14"/>
        <v>6.0790273556231005E-2</v>
      </c>
      <c r="L46" s="1">
        <f t="shared" si="15"/>
        <v>0.6</v>
      </c>
      <c r="M46" s="1">
        <f t="shared" si="16"/>
        <v>8.5970429323592404E-2</v>
      </c>
      <c r="N46" s="1">
        <f t="shared" si="17"/>
        <v>6.9791439303112242</v>
      </c>
      <c r="O46" t="s">
        <v>60</v>
      </c>
    </row>
    <row r="47" spans="1:15" x14ac:dyDescent="0.35">
      <c r="A47" s="12">
        <v>33</v>
      </c>
      <c r="B47" s="11" t="s">
        <v>52</v>
      </c>
      <c r="C47" s="10">
        <v>0.4</v>
      </c>
      <c r="D47" s="9" t="s">
        <v>38</v>
      </c>
      <c r="E47" s="8" t="str">
        <f t="shared" si="9"/>
        <v>Significantly Different</v>
      </c>
      <c r="G47">
        <f t="shared" si="10"/>
        <v>0.4</v>
      </c>
      <c r="H47">
        <f t="shared" si="11"/>
        <v>6</v>
      </c>
      <c r="I47" t="str">
        <f t="shared" si="12"/>
        <v>+/-</v>
      </c>
      <c r="J47" t="str">
        <f t="shared" si="13"/>
        <v>0.2</v>
      </c>
      <c r="K47" s="1">
        <f t="shared" si="14"/>
        <v>0.12158054711246201</v>
      </c>
      <c r="L47" s="1">
        <f t="shared" si="15"/>
        <v>0.6</v>
      </c>
      <c r="M47" s="1">
        <f t="shared" si="16"/>
        <v>0.1359311840425404</v>
      </c>
      <c r="N47" s="1">
        <f t="shared" si="17"/>
        <v>4.4139981875845846</v>
      </c>
      <c r="O47" t="s">
        <v>58</v>
      </c>
    </row>
    <row r="48" spans="1:15" x14ac:dyDescent="0.35">
      <c r="A48" s="12">
        <v>33</v>
      </c>
      <c r="B48" s="11" t="s">
        <v>50</v>
      </c>
      <c r="C48" s="10">
        <v>0.4</v>
      </c>
      <c r="D48" s="9" t="s">
        <v>33</v>
      </c>
      <c r="E48" s="8" t="str">
        <f t="shared" si="9"/>
        <v>Significantly Different</v>
      </c>
      <c r="G48">
        <f t="shared" si="10"/>
        <v>0.4</v>
      </c>
      <c r="H48">
        <f t="shared" si="11"/>
        <v>6</v>
      </c>
      <c r="I48" t="str">
        <f t="shared" si="12"/>
        <v>+/-</v>
      </c>
      <c r="J48" t="str">
        <f t="shared" si="13"/>
        <v>0.1</v>
      </c>
      <c r="K48" s="1">
        <f t="shared" si="14"/>
        <v>6.0790273556231005E-2</v>
      </c>
      <c r="L48" s="1">
        <f t="shared" si="15"/>
        <v>0.6</v>
      </c>
      <c r="M48" s="1">
        <f t="shared" si="16"/>
        <v>8.5970429323592404E-2</v>
      </c>
      <c r="N48" s="1">
        <f t="shared" si="17"/>
        <v>6.9791439303112242</v>
      </c>
      <c r="O48" t="s">
        <v>56</v>
      </c>
    </row>
    <row r="49" spans="1:15" x14ac:dyDescent="0.35">
      <c r="A49" s="12">
        <v>39</v>
      </c>
      <c r="B49" s="11" t="s">
        <v>65</v>
      </c>
      <c r="C49" s="10">
        <v>0.3</v>
      </c>
      <c r="D49" s="9" t="s">
        <v>33</v>
      </c>
      <c r="E49" s="8" t="str">
        <f t="shared" si="9"/>
        <v>Significantly Different</v>
      </c>
      <c r="G49">
        <f t="shared" si="10"/>
        <v>0.3</v>
      </c>
      <c r="H49">
        <f t="shared" si="11"/>
        <v>6</v>
      </c>
      <c r="I49" t="str">
        <f t="shared" si="12"/>
        <v>+/-</v>
      </c>
      <c r="J49" t="str">
        <f t="shared" si="13"/>
        <v>0.1</v>
      </c>
      <c r="K49" s="1">
        <f t="shared" si="14"/>
        <v>6.0790273556231005E-2</v>
      </c>
      <c r="L49" s="1">
        <f t="shared" si="15"/>
        <v>0.7</v>
      </c>
      <c r="M49" s="1">
        <f t="shared" si="16"/>
        <v>8.5970429323592404E-2</v>
      </c>
      <c r="N49" s="1">
        <f t="shared" si="17"/>
        <v>8.1423345853630948</v>
      </c>
      <c r="O49" t="s">
        <v>54</v>
      </c>
    </row>
    <row r="50" spans="1:15" x14ac:dyDescent="0.35">
      <c r="A50" s="12">
        <v>39</v>
      </c>
      <c r="B50" s="11" t="s">
        <v>28</v>
      </c>
      <c r="C50" s="10">
        <v>0.3</v>
      </c>
      <c r="D50" s="9" t="s">
        <v>33</v>
      </c>
      <c r="E50" s="8" t="str">
        <f t="shared" si="9"/>
        <v>Significantly Different</v>
      </c>
      <c r="G50">
        <f t="shared" si="10"/>
        <v>0.3</v>
      </c>
      <c r="H50">
        <f t="shared" si="11"/>
        <v>6</v>
      </c>
      <c r="I50" t="str">
        <f t="shared" si="12"/>
        <v>+/-</v>
      </c>
      <c r="J50" t="str">
        <f t="shared" si="13"/>
        <v>0.1</v>
      </c>
      <c r="K50" s="1">
        <f t="shared" si="14"/>
        <v>6.0790273556231005E-2</v>
      </c>
      <c r="L50" s="1">
        <f t="shared" si="15"/>
        <v>0.7</v>
      </c>
      <c r="M50" s="1">
        <f t="shared" si="16"/>
        <v>8.5970429323592404E-2</v>
      </c>
      <c r="N50" s="1">
        <f t="shared" si="17"/>
        <v>8.1423345853630948</v>
      </c>
      <c r="O50" t="s">
        <v>52</v>
      </c>
    </row>
    <row r="51" spans="1:15" x14ac:dyDescent="0.35">
      <c r="A51" s="12">
        <v>39</v>
      </c>
      <c r="B51" s="11" t="s">
        <v>80</v>
      </c>
      <c r="C51" s="10">
        <v>0.3</v>
      </c>
      <c r="D51" s="9" t="s">
        <v>33</v>
      </c>
      <c r="E51" s="8" t="str">
        <f t="shared" si="9"/>
        <v>Significantly Different</v>
      </c>
      <c r="G51">
        <f t="shared" si="10"/>
        <v>0.3</v>
      </c>
      <c r="H51">
        <f t="shared" si="11"/>
        <v>6</v>
      </c>
      <c r="I51" t="str">
        <f t="shared" si="12"/>
        <v>+/-</v>
      </c>
      <c r="J51" t="str">
        <f t="shared" si="13"/>
        <v>0.1</v>
      </c>
      <c r="K51" s="1">
        <f t="shared" si="14"/>
        <v>6.0790273556231005E-2</v>
      </c>
      <c r="L51" s="1">
        <f t="shared" si="15"/>
        <v>0.7</v>
      </c>
      <c r="M51" s="1">
        <f t="shared" si="16"/>
        <v>8.5970429323592404E-2</v>
      </c>
      <c r="N51" s="1">
        <f t="shared" si="17"/>
        <v>8.1423345853630948</v>
      </c>
      <c r="O51" t="s">
        <v>50</v>
      </c>
    </row>
    <row r="52" spans="1:15" x14ac:dyDescent="0.35">
      <c r="A52" s="12">
        <v>39</v>
      </c>
      <c r="B52" s="11" t="s">
        <v>70</v>
      </c>
      <c r="C52" s="10">
        <v>0.3</v>
      </c>
      <c r="D52" s="9" t="s">
        <v>33</v>
      </c>
      <c r="E52" s="8" t="str">
        <f t="shared" si="9"/>
        <v>Significantly Different</v>
      </c>
      <c r="G52">
        <f t="shared" si="10"/>
        <v>0.3</v>
      </c>
      <c r="H52">
        <f t="shared" si="11"/>
        <v>6</v>
      </c>
      <c r="I52" t="str">
        <f t="shared" si="12"/>
        <v>+/-</v>
      </c>
      <c r="J52" t="str">
        <f t="shared" si="13"/>
        <v>0.1</v>
      </c>
      <c r="K52" s="1">
        <f t="shared" si="14"/>
        <v>6.0790273556231005E-2</v>
      </c>
      <c r="L52" s="1">
        <f t="shared" si="15"/>
        <v>0.7</v>
      </c>
      <c r="M52" s="1">
        <f t="shared" si="16"/>
        <v>8.5970429323592404E-2</v>
      </c>
      <c r="N52" s="1">
        <f t="shared" si="17"/>
        <v>8.1423345853630948</v>
      </c>
      <c r="O52" t="s">
        <v>48</v>
      </c>
    </row>
    <row r="53" spans="1:15" x14ac:dyDescent="0.35">
      <c r="A53" s="12">
        <v>39</v>
      </c>
      <c r="B53" s="11" t="s">
        <v>71</v>
      </c>
      <c r="C53" s="10">
        <v>0.3</v>
      </c>
      <c r="D53" s="9" t="s">
        <v>33</v>
      </c>
      <c r="E53" s="8" t="str">
        <f t="shared" si="9"/>
        <v>Significantly Different</v>
      </c>
      <c r="G53">
        <f t="shared" si="10"/>
        <v>0.3</v>
      </c>
      <c r="H53">
        <f t="shared" si="11"/>
        <v>6</v>
      </c>
      <c r="I53" t="str">
        <f t="shared" si="12"/>
        <v>+/-</v>
      </c>
      <c r="J53" t="str">
        <f t="shared" si="13"/>
        <v>0.1</v>
      </c>
      <c r="K53" s="1">
        <f t="shared" si="14"/>
        <v>6.0790273556231005E-2</v>
      </c>
      <c r="L53" s="1">
        <f t="shared" si="15"/>
        <v>0.7</v>
      </c>
      <c r="M53" s="1">
        <f t="shared" si="16"/>
        <v>8.5970429323592404E-2</v>
      </c>
      <c r="N53" s="1">
        <f t="shared" si="17"/>
        <v>8.1423345853630948</v>
      </c>
      <c r="O53" t="s">
        <v>46</v>
      </c>
    </row>
    <row r="54" spans="1:15" x14ac:dyDescent="0.35">
      <c r="A54" s="12">
        <v>39</v>
      </c>
      <c r="B54" s="11" t="s">
        <v>54</v>
      </c>
      <c r="C54" s="10">
        <v>0.3</v>
      </c>
      <c r="D54" s="9" t="s">
        <v>33</v>
      </c>
      <c r="E54" s="8" t="str">
        <f t="shared" si="9"/>
        <v>Significantly Different</v>
      </c>
      <c r="G54">
        <f t="shared" si="10"/>
        <v>0.3</v>
      </c>
      <c r="H54">
        <f t="shared" si="11"/>
        <v>6</v>
      </c>
      <c r="I54" t="str">
        <f t="shared" si="12"/>
        <v>+/-</v>
      </c>
      <c r="J54" t="str">
        <f t="shared" si="13"/>
        <v>0.1</v>
      </c>
      <c r="K54" s="1">
        <f t="shared" si="14"/>
        <v>6.0790273556231005E-2</v>
      </c>
      <c r="L54" s="1">
        <f t="shared" si="15"/>
        <v>0.7</v>
      </c>
      <c r="M54" s="1">
        <f t="shared" si="16"/>
        <v>8.5970429323592404E-2</v>
      </c>
      <c r="N54" s="1">
        <f t="shared" si="17"/>
        <v>8.1423345853630948</v>
      </c>
      <c r="O54" t="s">
        <v>39</v>
      </c>
    </row>
    <row r="55" spans="1:15" x14ac:dyDescent="0.35">
      <c r="A55" s="12">
        <v>39</v>
      </c>
      <c r="B55" s="11" t="s">
        <v>37</v>
      </c>
      <c r="C55" s="10">
        <v>0.3</v>
      </c>
      <c r="D55" s="9" t="s">
        <v>33</v>
      </c>
      <c r="E55" s="8" t="str">
        <f t="shared" si="9"/>
        <v>Significantly Different</v>
      </c>
      <c r="G55">
        <f t="shared" si="10"/>
        <v>0.3</v>
      </c>
      <c r="H55">
        <f t="shared" si="11"/>
        <v>6</v>
      </c>
      <c r="I55" t="str">
        <f t="shared" si="12"/>
        <v>+/-</v>
      </c>
      <c r="J55" t="str">
        <f t="shared" si="13"/>
        <v>0.1</v>
      </c>
      <c r="K55" s="1">
        <f t="shared" si="14"/>
        <v>6.0790273556231005E-2</v>
      </c>
      <c r="L55" s="1">
        <f t="shared" si="15"/>
        <v>0.7</v>
      </c>
      <c r="M55" s="1">
        <f t="shared" si="16"/>
        <v>8.5970429323592404E-2</v>
      </c>
      <c r="N55" s="1">
        <f t="shared" si="17"/>
        <v>8.1423345853630948</v>
      </c>
      <c r="O55" t="s">
        <v>42</v>
      </c>
    </row>
    <row r="56" spans="1:15" x14ac:dyDescent="0.35">
      <c r="A56" s="12">
        <v>46</v>
      </c>
      <c r="B56" s="11" t="s">
        <v>78</v>
      </c>
      <c r="C56" s="10">
        <v>0.2</v>
      </c>
      <c r="D56" s="9" t="s">
        <v>33</v>
      </c>
      <c r="E56" s="8" t="str">
        <f t="shared" si="9"/>
        <v>Significantly Different</v>
      </c>
      <c r="G56">
        <f t="shared" si="10"/>
        <v>0.2</v>
      </c>
      <c r="H56">
        <f t="shared" si="11"/>
        <v>6</v>
      </c>
      <c r="I56" t="str">
        <f t="shared" si="12"/>
        <v>+/-</v>
      </c>
      <c r="J56" t="str">
        <f t="shared" si="13"/>
        <v>0.1</v>
      </c>
      <c r="K56" s="1">
        <f t="shared" si="14"/>
        <v>6.0790273556231005E-2</v>
      </c>
      <c r="L56" s="1">
        <f t="shared" si="15"/>
        <v>0.8</v>
      </c>
      <c r="M56" s="1">
        <f t="shared" si="16"/>
        <v>8.5970429323592404E-2</v>
      </c>
      <c r="N56" s="1">
        <f t="shared" si="17"/>
        <v>9.3055252404149655</v>
      </c>
      <c r="O56" t="s">
        <v>40</v>
      </c>
    </row>
    <row r="57" spans="1:15" x14ac:dyDescent="0.35">
      <c r="A57" s="12">
        <v>46</v>
      </c>
      <c r="B57" s="11" t="s">
        <v>60</v>
      </c>
      <c r="C57" s="10">
        <v>0.2</v>
      </c>
      <c r="D57" s="9" t="s">
        <v>33</v>
      </c>
      <c r="E57" s="8" t="str">
        <f t="shared" si="9"/>
        <v>Significantly Different</v>
      </c>
      <c r="G57">
        <f t="shared" si="10"/>
        <v>0.2</v>
      </c>
      <c r="H57">
        <f t="shared" si="11"/>
        <v>6</v>
      </c>
      <c r="I57" t="str">
        <f t="shared" si="12"/>
        <v>+/-</v>
      </c>
      <c r="J57" t="str">
        <f t="shared" si="13"/>
        <v>0.1</v>
      </c>
      <c r="K57" s="1">
        <f t="shared" si="14"/>
        <v>6.0790273556231005E-2</v>
      </c>
      <c r="L57" s="1">
        <f t="shared" si="15"/>
        <v>0.8</v>
      </c>
      <c r="M57" s="1">
        <f t="shared" si="16"/>
        <v>8.5970429323592404E-2</v>
      </c>
      <c r="N57" s="1">
        <f t="shared" si="17"/>
        <v>9.3055252404149655</v>
      </c>
      <c r="O57" t="s">
        <v>37</v>
      </c>
    </row>
    <row r="58" spans="1:15" x14ac:dyDescent="0.35">
      <c r="A58" s="12">
        <v>46</v>
      </c>
      <c r="B58" s="11" t="s">
        <v>46</v>
      </c>
      <c r="C58" s="10">
        <v>0.2</v>
      </c>
      <c r="D58" s="9" t="s">
        <v>33</v>
      </c>
      <c r="E58" s="8" t="str">
        <f t="shared" si="9"/>
        <v>Significantly Different</v>
      </c>
      <c r="G58">
        <f t="shared" si="10"/>
        <v>0.2</v>
      </c>
      <c r="H58">
        <f t="shared" si="11"/>
        <v>6</v>
      </c>
      <c r="I58" t="str">
        <f t="shared" si="12"/>
        <v>+/-</v>
      </c>
      <c r="J58" t="str">
        <f t="shared" si="13"/>
        <v>0.1</v>
      </c>
      <c r="K58" s="1">
        <f t="shared" si="14"/>
        <v>6.0790273556231005E-2</v>
      </c>
      <c r="L58" s="1">
        <f t="shared" si="15"/>
        <v>0.8</v>
      </c>
      <c r="M58" s="1">
        <f t="shared" si="16"/>
        <v>8.5970429323592404E-2</v>
      </c>
      <c r="N58" s="1">
        <f t="shared" si="17"/>
        <v>9.3055252404149655</v>
      </c>
      <c r="O58" t="s">
        <v>35</v>
      </c>
    </row>
    <row r="59" spans="1:15" x14ac:dyDescent="0.35">
      <c r="A59" s="12">
        <v>46</v>
      </c>
      <c r="B59" s="11" t="s">
        <v>40</v>
      </c>
      <c r="C59" s="10">
        <v>0.2</v>
      </c>
      <c r="D59" s="9" t="s">
        <v>33</v>
      </c>
      <c r="E59" s="8" t="str">
        <f t="shared" si="9"/>
        <v>Significantly Different</v>
      </c>
      <c r="G59">
        <f t="shared" si="10"/>
        <v>0.2</v>
      </c>
      <c r="H59">
        <f t="shared" si="11"/>
        <v>6</v>
      </c>
      <c r="I59" t="str">
        <f t="shared" si="12"/>
        <v>+/-</v>
      </c>
      <c r="J59" t="str">
        <f t="shared" si="13"/>
        <v>0.1</v>
      </c>
      <c r="K59" s="1">
        <f t="shared" si="14"/>
        <v>6.0790273556231005E-2</v>
      </c>
      <c r="L59" s="1">
        <f t="shared" si="15"/>
        <v>0.8</v>
      </c>
      <c r="M59" s="1">
        <f t="shared" si="16"/>
        <v>8.5970429323592404E-2</v>
      </c>
      <c r="N59" s="1">
        <f t="shared" si="17"/>
        <v>9.3055252404149655</v>
      </c>
      <c r="O59" t="s">
        <v>32</v>
      </c>
    </row>
    <row r="60" spans="1:15" x14ac:dyDescent="0.35">
      <c r="A60" s="12">
        <v>46</v>
      </c>
      <c r="B60" s="11" t="s">
        <v>32</v>
      </c>
      <c r="C60" s="10">
        <v>0.2</v>
      </c>
      <c r="D60" s="9" t="s">
        <v>33</v>
      </c>
      <c r="E60" s="8" t="str">
        <f t="shared" si="9"/>
        <v>Significantly Different</v>
      </c>
      <c r="G60">
        <f t="shared" si="10"/>
        <v>0.2</v>
      </c>
      <c r="H60">
        <f t="shared" si="11"/>
        <v>6</v>
      </c>
      <c r="I60" t="str">
        <f t="shared" si="12"/>
        <v>+/-</v>
      </c>
      <c r="J60" t="str">
        <f t="shared" si="13"/>
        <v>0.1</v>
      </c>
      <c r="K60" s="1">
        <f t="shared" si="14"/>
        <v>6.0790273556231005E-2</v>
      </c>
      <c r="L60" s="1">
        <f t="shared" si="15"/>
        <v>0.8</v>
      </c>
      <c r="M60" s="1">
        <f t="shared" si="16"/>
        <v>8.5970429323592404E-2</v>
      </c>
      <c r="N60" s="1">
        <f t="shared" si="17"/>
        <v>9.3055252404149655</v>
      </c>
      <c r="O60" t="s">
        <v>29</v>
      </c>
    </row>
    <row r="61" spans="1:15" x14ac:dyDescent="0.35">
      <c r="A61" s="12">
        <v>51</v>
      </c>
      <c r="B61" s="11" t="s">
        <v>66</v>
      </c>
      <c r="C61" s="10">
        <v>0.1</v>
      </c>
      <c r="D61" s="9" t="s">
        <v>33</v>
      </c>
      <c r="E61" s="8" t="str">
        <f t="shared" si="9"/>
        <v>Significantly Different</v>
      </c>
      <c r="G61">
        <f t="shared" si="10"/>
        <v>0.1</v>
      </c>
      <c r="H61">
        <f t="shared" si="11"/>
        <v>6</v>
      </c>
      <c r="I61" t="str">
        <f t="shared" si="12"/>
        <v>+/-</v>
      </c>
      <c r="J61" t="str">
        <f t="shared" si="13"/>
        <v>0.1</v>
      </c>
      <c r="K61" s="1">
        <f t="shared" si="14"/>
        <v>6.0790273556231005E-2</v>
      </c>
      <c r="L61" s="1">
        <f t="shared" si="15"/>
        <v>0.9</v>
      </c>
      <c r="M61" s="1">
        <f t="shared" si="16"/>
        <v>8.5970429323592404E-2</v>
      </c>
      <c r="N61" s="1">
        <f t="shared" si="17"/>
        <v>10.468715895466836</v>
      </c>
      <c r="O61" t="s">
        <v>26</v>
      </c>
    </row>
    <row r="62" spans="1:15" ht="15" thickBot="1" x14ac:dyDescent="0.4">
      <c r="A62" s="7"/>
      <c r="B62" s="6" t="s">
        <v>24</v>
      </c>
      <c r="C62" s="5">
        <v>0.2</v>
      </c>
      <c r="D62" s="4" t="s">
        <v>33</v>
      </c>
      <c r="E62" s="3" t="str">
        <f t="shared" si="9"/>
        <v>Significantly Different</v>
      </c>
      <c r="G62">
        <f t="shared" si="10"/>
        <v>0.2</v>
      </c>
      <c r="H62">
        <f t="shared" si="11"/>
        <v>6</v>
      </c>
      <c r="I62" t="str">
        <f t="shared" si="12"/>
        <v>+/-</v>
      </c>
      <c r="J62" t="str">
        <f t="shared" si="13"/>
        <v>0.1</v>
      </c>
      <c r="K62" s="1">
        <f t="shared" si="14"/>
        <v>6.0790273556231005E-2</v>
      </c>
      <c r="L62" s="1">
        <f t="shared" si="15"/>
        <v>0.8</v>
      </c>
      <c r="M62" s="1">
        <f t="shared" si="16"/>
        <v>8.5970429323592404E-2</v>
      </c>
      <c r="N62" s="1">
        <f t="shared" si="17"/>
        <v>9.3055252404149655</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434" priority="1" operator="equal">
      <formula>"OTHER ERROR"</formula>
    </cfRule>
    <cfRule type="cellIs" dxfId="433" priority="2" operator="equal">
      <formula>"Statistical Test not applicable"</formula>
    </cfRule>
    <cfRule type="cellIs" dxfId="432" priority="3" operator="equal">
      <formula>"Geography Selected"</formula>
    </cfRule>
  </conditionalFormatting>
  <conditionalFormatting sqref="E10:J62">
    <cfRule type="cellIs" dxfId="431" priority="4" operator="equal">
      <formula>"Not Significantly Different"</formula>
    </cfRule>
  </conditionalFormatting>
  <conditionalFormatting sqref="F10:J62">
    <cfRule type="cellIs" dxfId="43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604C326D-09F5-4395-9E3B-911AC9BE9EB2}">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C85D1B08-3F2B-4CFB-847B-4394521216AD}"/>
    <hyperlink ref="A68" r:id="rId2" xr:uid="{C49C2068-5F4A-4983-9DD5-FF1E3231681F}"/>
    <hyperlink ref="A66" r:id="rId3" xr:uid="{2FC1998D-EED2-43CA-89C8-3A9C520109E2}"/>
    <hyperlink ref="A67" r:id="rId4" xr:uid="{7DFF1549-9C87-4A95-BE21-D8E0B9CEED45}"/>
  </hyperlinks>
  <pageMargins left="0.7" right="0.7" top="0.75" bottom="0.75" header="0.3" footer="0.3"/>
  <pageSetup orientation="portrait" r:id="rId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F6F41-4D22-4DDB-8A35-985829919136}">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339</v>
      </c>
    </row>
    <row r="2" spans="1:16" x14ac:dyDescent="0.35">
      <c r="A2" s="26" t="s">
        <v>106</v>
      </c>
      <c r="B2" t="s">
        <v>338</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12.6</v>
      </c>
      <c r="C6" t="s">
        <v>100</v>
      </c>
      <c r="H6" s="14" t="s">
        <v>99</v>
      </c>
      <c r="I6">
        <f>VLOOKUP($B$4,$B$9:$K$62,6,FALSE)</f>
        <v>12.6</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12.6</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12.6</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51</v>
      </c>
      <c r="C11" s="10">
        <v>19.100000000000001</v>
      </c>
      <c r="D11" s="13" t="s">
        <v>109</v>
      </c>
      <c r="E11" s="8" t="str">
        <f t="shared" si="0"/>
        <v>Significantly Different</v>
      </c>
      <c r="G11">
        <f t="shared" si="1"/>
        <v>19.100000000000001</v>
      </c>
      <c r="H11">
        <f t="shared" si="2"/>
        <v>6</v>
      </c>
      <c r="I11" t="str">
        <f t="shared" si="3"/>
        <v>+/-</v>
      </c>
      <c r="J11" t="str">
        <f t="shared" si="4"/>
        <v>0.6</v>
      </c>
      <c r="K11" s="1">
        <f t="shared" si="5"/>
        <v>0.36474164133738601</v>
      </c>
      <c r="L11" s="1">
        <f t="shared" si="6"/>
        <v>-6.5000000000000018</v>
      </c>
      <c r="M11" s="1">
        <f t="shared" si="7"/>
        <v>0.36977279819442066</v>
      </c>
      <c r="N11" s="1">
        <f t="shared" si="8"/>
        <v>-17.578361717625331</v>
      </c>
      <c r="O11" t="s">
        <v>67</v>
      </c>
    </row>
    <row r="12" spans="1:16" x14ac:dyDescent="0.35">
      <c r="A12" s="12">
        <v>2</v>
      </c>
      <c r="B12" s="11" t="s">
        <v>55</v>
      </c>
      <c r="C12" s="10">
        <v>18.600000000000001</v>
      </c>
      <c r="D12" s="9" t="s">
        <v>30</v>
      </c>
      <c r="E12" s="8" t="str">
        <f t="shared" si="0"/>
        <v>Significantly Different</v>
      </c>
      <c r="G12">
        <f t="shared" si="1"/>
        <v>18.600000000000001</v>
      </c>
      <c r="H12">
        <f t="shared" si="2"/>
        <v>6</v>
      </c>
      <c r="I12" t="str">
        <f t="shared" si="3"/>
        <v>+/-</v>
      </c>
      <c r="J12" t="str">
        <f t="shared" si="4"/>
        <v>0.5</v>
      </c>
      <c r="K12" s="1">
        <f t="shared" si="5"/>
        <v>0.303951367781155</v>
      </c>
      <c r="L12" s="1">
        <f t="shared" si="6"/>
        <v>-6.0000000000000018</v>
      </c>
      <c r="M12" s="1">
        <f t="shared" si="7"/>
        <v>0.30997079109986531</v>
      </c>
      <c r="N12" s="1">
        <f t="shared" si="8"/>
        <v>-19.356662538138771</v>
      </c>
      <c r="O12" t="s">
        <v>59</v>
      </c>
    </row>
    <row r="13" spans="1:16" x14ac:dyDescent="0.35">
      <c r="A13" s="12">
        <v>3</v>
      </c>
      <c r="B13" s="11" t="s">
        <v>32</v>
      </c>
      <c r="C13" s="10">
        <v>17.899999999999999</v>
      </c>
      <c r="D13" s="9" t="s">
        <v>118</v>
      </c>
      <c r="E13" s="8" t="str">
        <f t="shared" si="0"/>
        <v>Significantly Different</v>
      </c>
      <c r="G13">
        <f t="shared" si="1"/>
        <v>17.899999999999999</v>
      </c>
      <c r="H13">
        <f t="shared" si="2"/>
        <v>6</v>
      </c>
      <c r="I13" t="str">
        <f t="shared" si="3"/>
        <v>+/-</v>
      </c>
      <c r="J13" t="str">
        <f t="shared" si="4"/>
        <v>0.9</v>
      </c>
      <c r="K13" s="1">
        <f t="shared" si="5"/>
        <v>0.54711246200607899</v>
      </c>
      <c r="L13" s="1">
        <f t="shared" si="6"/>
        <v>-5.2999999999999989</v>
      </c>
      <c r="M13" s="1">
        <f t="shared" si="7"/>
        <v>0.55047933970440222</v>
      </c>
      <c r="N13" s="1">
        <f t="shared" si="8"/>
        <v>-9.6279726008354949</v>
      </c>
      <c r="O13" t="s">
        <v>57</v>
      </c>
    </row>
    <row r="14" spans="1:16" x14ac:dyDescent="0.35">
      <c r="A14" s="12">
        <v>4</v>
      </c>
      <c r="B14" s="11" t="s">
        <v>36</v>
      </c>
      <c r="C14" s="10">
        <v>17.600000000000001</v>
      </c>
      <c r="D14" s="9" t="s">
        <v>25</v>
      </c>
      <c r="E14" s="8" t="str">
        <f t="shared" si="0"/>
        <v>Significantly Different</v>
      </c>
      <c r="G14">
        <f t="shared" si="1"/>
        <v>17.600000000000001</v>
      </c>
      <c r="H14">
        <f t="shared" si="2"/>
        <v>6</v>
      </c>
      <c r="I14" t="str">
        <f t="shared" si="3"/>
        <v>+/-</v>
      </c>
      <c r="J14" t="str">
        <f t="shared" si="4"/>
        <v>0.7</v>
      </c>
      <c r="K14" s="1">
        <f t="shared" si="5"/>
        <v>0.42553191489361697</v>
      </c>
      <c r="L14" s="1">
        <f t="shared" si="6"/>
        <v>-5.0000000000000018</v>
      </c>
      <c r="M14" s="1">
        <f t="shared" si="7"/>
        <v>0.42985214661796195</v>
      </c>
      <c r="N14" s="1">
        <f t="shared" si="8"/>
        <v>-11.631906550518712</v>
      </c>
      <c r="O14" t="s">
        <v>72</v>
      </c>
    </row>
    <row r="15" spans="1:16" x14ac:dyDescent="0.35">
      <c r="A15" s="12">
        <v>5</v>
      </c>
      <c r="B15" s="11" t="s">
        <v>72</v>
      </c>
      <c r="C15" s="10">
        <v>16.8</v>
      </c>
      <c r="D15" s="9" t="s">
        <v>25</v>
      </c>
      <c r="E15" s="8" t="str">
        <f t="shared" si="0"/>
        <v>Significantly Different</v>
      </c>
      <c r="G15">
        <f t="shared" si="1"/>
        <v>16.8</v>
      </c>
      <c r="H15">
        <f t="shared" si="2"/>
        <v>6</v>
      </c>
      <c r="I15" t="str">
        <f t="shared" si="3"/>
        <v>+/-</v>
      </c>
      <c r="J15" t="str">
        <f t="shared" si="4"/>
        <v>0.7</v>
      </c>
      <c r="K15" s="1">
        <f t="shared" si="5"/>
        <v>0.42553191489361697</v>
      </c>
      <c r="L15" s="1">
        <f t="shared" si="6"/>
        <v>-4.2000000000000011</v>
      </c>
      <c r="M15" s="1">
        <f t="shared" si="7"/>
        <v>0.42985214661796195</v>
      </c>
      <c r="N15" s="1">
        <f t="shared" si="8"/>
        <v>-9.7708015024357184</v>
      </c>
      <c r="O15" t="s">
        <v>34</v>
      </c>
    </row>
    <row r="16" spans="1:16" x14ac:dyDescent="0.35">
      <c r="A16" s="12">
        <v>6</v>
      </c>
      <c r="B16" s="11" t="s">
        <v>78</v>
      </c>
      <c r="C16" s="10">
        <v>16.5</v>
      </c>
      <c r="D16" s="9" t="s">
        <v>30</v>
      </c>
      <c r="E16" s="8" t="str">
        <f t="shared" si="0"/>
        <v>Significantly Different</v>
      </c>
      <c r="G16">
        <f t="shared" si="1"/>
        <v>16.5</v>
      </c>
      <c r="H16">
        <f t="shared" si="2"/>
        <v>6</v>
      </c>
      <c r="I16" t="str">
        <f t="shared" si="3"/>
        <v>+/-</v>
      </c>
      <c r="J16" t="str">
        <f t="shared" si="4"/>
        <v>0.5</v>
      </c>
      <c r="K16" s="1">
        <f t="shared" si="5"/>
        <v>0.303951367781155</v>
      </c>
      <c r="L16" s="1">
        <f t="shared" si="6"/>
        <v>-3.9000000000000004</v>
      </c>
      <c r="M16" s="1">
        <f t="shared" si="7"/>
        <v>0.30997079109986531</v>
      </c>
      <c r="N16" s="1">
        <f t="shared" si="8"/>
        <v>-12.581830649790199</v>
      </c>
      <c r="O16" t="s">
        <v>73</v>
      </c>
    </row>
    <row r="17" spans="1:15" x14ac:dyDescent="0.35">
      <c r="A17" s="12">
        <v>7</v>
      </c>
      <c r="B17" s="11" t="s">
        <v>67</v>
      </c>
      <c r="C17" s="10">
        <v>16.2</v>
      </c>
      <c r="D17" s="9" t="s">
        <v>30</v>
      </c>
      <c r="E17" s="8" t="str">
        <f t="shared" si="0"/>
        <v>Significantly Different</v>
      </c>
      <c r="G17">
        <f t="shared" si="1"/>
        <v>16.2</v>
      </c>
      <c r="H17">
        <f t="shared" si="2"/>
        <v>6</v>
      </c>
      <c r="I17" t="str">
        <f t="shared" si="3"/>
        <v>+/-</v>
      </c>
      <c r="J17" t="str">
        <f t="shared" si="4"/>
        <v>0.5</v>
      </c>
      <c r="K17" s="1">
        <f t="shared" si="5"/>
        <v>0.303951367781155</v>
      </c>
      <c r="L17" s="1">
        <f t="shared" si="6"/>
        <v>-3.5999999999999996</v>
      </c>
      <c r="M17" s="1">
        <f t="shared" si="7"/>
        <v>0.30997079109986531</v>
      </c>
      <c r="N17" s="1">
        <f t="shared" si="8"/>
        <v>-11.613997522883258</v>
      </c>
      <c r="O17" t="s">
        <v>65</v>
      </c>
    </row>
    <row r="18" spans="1:15" x14ac:dyDescent="0.35">
      <c r="A18" s="12">
        <v>8</v>
      </c>
      <c r="B18" s="11" t="s">
        <v>58</v>
      </c>
      <c r="C18" s="10">
        <v>15.7</v>
      </c>
      <c r="D18" s="9" t="s">
        <v>43</v>
      </c>
      <c r="E18" s="8" t="str">
        <f t="shared" si="0"/>
        <v>Significantly Different</v>
      </c>
      <c r="G18">
        <f t="shared" si="1"/>
        <v>15.7</v>
      </c>
      <c r="H18">
        <f t="shared" si="2"/>
        <v>6</v>
      </c>
      <c r="I18" t="str">
        <f t="shared" si="3"/>
        <v>+/-</v>
      </c>
      <c r="J18" t="str">
        <f t="shared" si="4"/>
        <v>0.4</v>
      </c>
      <c r="K18" s="1">
        <f t="shared" si="5"/>
        <v>0.24316109422492402</v>
      </c>
      <c r="L18" s="1">
        <f t="shared" si="6"/>
        <v>-3.0999999999999996</v>
      </c>
      <c r="M18" s="1">
        <f t="shared" si="7"/>
        <v>0.25064471888253259</v>
      </c>
      <c r="N18" s="1">
        <f t="shared" si="8"/>
        <v>-12.368104198727798</v>
      </c>
      <c r="O18" t="s">
        <v>61</v>
      </c>
    </row>
    <row r="19" spans="1:15" x14ac:dyDescent="0.35">
      <c r="A19" s="12">
        <v>9</v>
      </c>
      <c r="B19" s="11" t="s">
        <v>49</v>
      </c>
      <c r="C19" s="10">
        <v>14.3</v>
      </c>
      <c r="D19" s="9" t="s">
        <v>27</v>
      </c>
      <c r="E19" s="8" t="str">
        <f t="shared" si="0"/>
        <v>Significantly Different</v>
      </c>
      <c r="G19">
        <f t="shared" si="1"/>
        <v>14.3</v>
      </c>
      <c r="H19">
        <f t="shared" si="2"/>
        <v>6</v>
      </c>
      <c r="I19" t="str">
        <f t="shared" si="3"/>
        <v>+/-</v>
      </c>
      <c r="J19" t="str">
        <f t="shared" si="4"/>
        <v>0.3</v>
      </c>
      <c r="K19" s="1">
        <f t="shared" si="5"/>
        <v>0.18237082066869301</v>
      </c>
      <c r="L19" s="1">
        <f t="shared" si="6"/>
        <v>-1.7000000000000011</v>
      </c>
      <c r="M19" s="1">
        <f t="shared" si="7"/>
        <v>0.19223572402239389</v>
      </c>
      <c r="N19" s="1">
        <f t="shared" si="8"/>
        <v>-8.8433094766608775</v>
      </c>
      <c r="O19" t="s">
        <v>31</v>
      </c>
    </row>
    <row r="20" spans="1:15" x14ac:dyDescent="0.35">
      <c r="A20" s="12">
        <v>10</v>
      </c>
      <c r="B20" s="11" t="s">
        <v>50</v>
      </c>
      <c r="C20" s="10">
        <v>14</v>
      </c>
      <c r="D20" s="13" t="s">
        <v>43</v>
      </c>
      <c r="E20" s="8" t="str">
        <f t="shared" si="0"/>
        <v>Significantly Different</v>
      </c>
      <c r="G20">
        <f t="shared" si="1"/>
        <v>14</v>
      </c>
      <c r="H20">
        <f t="shared" si="2"/>
        <v>6</v>
      </c>
      <c r="I20" t="str">
        <f t="shared" si="3"/>
        <v>+/-</v>
      </c>
      <c r="J20" t="str">
        <f t="shared" si="4"/>
        <v>0.4</v>
      </c>
      <c r="K20" s="1">
        <f t="shared" si="5"/>
        <v>0.24316109422492402</v>
      </c>
      <c r="L20" s="1">
        <f t="shared" si="6"/>
        <v>-1.4000000000000004</v>
      </c>
      <c r="M20" s="1">
        <f t="shared" si="7"/>
        <v>0.25064471888253259</v>
      </c>
      <c r="N20" s="1">
        <f t="shared" si="8"/>
        <v>-5.5855954445867493</v>
      </c>
      <c r="O20" t="s">
        <v>53</v>
      </c>
    </row>
    <row r="21" spans="1:15" x14ac:dyDescent="0.35">
      <c r="A21" s="12">
        <v>10</v>
      </c>
      <c r="B21" s="11" t="s">
        <v>39</v>
      </c>
      <c r="C21" s="10">
        <v>14</v>
      </c>
      <c r="D21" s="9" t="s">
        <v>38</v>
      </c>
      <c r="E21" s="8" t="str">
        <f t="shared" si="0"/>
        <v>Significantly Different</v>
      </c>
      <c r="G21">
        <f t="shared" si="1"/>
        <v>14</v>
      </c>
      <c r="H21">
        <f t="shared" si="2"/>
        <v>6</v>
      </c>
      <c r="I21" t="str">
        <f t="shared" si="3"/>
        <v>+/-</v>
      </c>
      <c r="J21" t="str">
        <f t="shared" si="4"/>
        <v>0.2</v>
      </c>
      <c r="K21" s="1">
        <f t="shared" si="5"/>
        <v>0.12158054711246201</v>
      </c>
      <c r="L21" s="1">
        <f t="shared" si="6"/>
        <v>-1.4000000000000004</v>
      </c>
      <c r="M21" s="1">
        <f t="shared" si="7"/>
        <v>0.1359311840425404</v>
      </c>
      <c r="N21" s="1">
        <f t="shared" si="8"/>
        <v>-10.299329104364034</v>
      </c>
      <c r="O21" t="s">
        <v>45</v>
      </c>
    </row>
    <row r="22" spans="1:15" x14ac:dyDescent="0.35">
      <c r="A22" s="12">
        <v>12</v>
      </c>
      <c r="B22" s="11" t="s">
        <v>75</v>
      </c>
      <c r="C22" s="10">
        <v>13.4</v>
      </c>
      <c r="D22" s="9" t="s">
        <v>27</v>
      </c>
      <c r="E22" s="8" t="str">
        <f t="shared" si="0"/>
        <v>Significantly Different</v>
      </c>
      <c r="G22">
        <f t="shared" si="1"/>
        <v>13.4</v>
      </c>
      <c r="H22">
        <f t="shared" si="2"/>
        <v>6</v>
      </c>
      <c r="I22" t="str">
        <f t="shared" si="3"/>
        <v>+/-</v>
      </c>
      <c r="J22" t="str">
        <f t="shared" si="4"/>
        <v>0.3</v>
      </c>
      <c r="K22" s="1">
        <f t="shared" si="5"/>
        <v>0.18237082066869301</v>
      </c>
      <c r="L22" s="1">
        <f t="shared" si="6"/>
        <v>-0.80000000000000071</v>
      </c>
      <c r="M22" s="1">
        <f t="shared" si="7"/>
        <v>0.19223572402239389</v>
      </c>
      <c r="N22" s="1">
        <f t="shared" si="8"/>
        <v>-4.1615574007815903</v>
      </c>
      <c r="O22" t="s">
        <v>28</v>
      </c>
    </row>
    <row r="23" spans="1:15" x14ac:dyDescent="0.35">
      <c r="A23" s="12">
        <v>12</v>
      </c>
      <c r="B23" s="11" t="s">
        <v>60</v>
      </c>
      <c r="C23" s="10">
        <v>13.4</v>
      </c>
      <c r="D23" s="9" t="s">
        <v>27</v>
      </c>
      <c r="E23" s="8" t="str">
        <f t="shared" si="0"/>
        <v>Significantly Different</v>
      </c>
      <c r="G23">
        <f t="shared" si="1"/>
        <v>13.4</v>
      </c>
      <c r="H23">
        <f t="shared" si="2"/>
        <v>6</v>
      </c>
      <c r="I23" t="str">
        <f t="shared" si="3"/>
        <v>+/-</v>
      </c>
      <c r="J23" t="str">
        <f t="shared" si="4"/>
        <v>0.3</v>
      </c>
      <c r="K23" s="1">
        <f t="shared" si="5"/>
        <v>0.18237082066869301</v>
      </c>
      <c r="L23" s="1">
        <f t="shared" si="6"/>
        <v>-0.80000000000000071</v>
      </c>
      <c r="M23" s="1">
        <f t="shared" si="7"/>
        <v>0.19223572402239389</v>
      </c>
      <c r="N23" s="1">
        <f t="shared" si="8"/>
        <v>-4.1615574007815903</v>
      </c>
      <c r="O23" t="s">
        <v>81</v>
      </c>
    </row>
    <row r="24" spans="1:15" x14ac:dyDescent="0.35">
      <c r="A24" s="12">
        <v>14</v>
      </c>
      <c r="B24" s="11" t="s">
        <v>31</v>
      </c>
      <c r="C24" s="10">
        <v>13.3</v>
      </c>
      <c r="D24" s="9" t="s">
        <v>135</v>
      </c>
      <c r="E24" s="8" t="str">
        <f t="shared" si="0"/>
        <v>Not Significantly Different</v>
      </c>
      <c r="G24">
        <f t="shared" si="1"/>
        <v>13.3</v>
      </c>
      <c r="H24">
        <f t="shared" si="2"/>
        <v>6</v>
      </c>
      <c r="I24" t="str">
        <f t="shared" si="3"/>
        <v>+/-</v>
      </c>
      <c r="J24" t="str">
        <f t="shared" si="4"/>
        <v>1.6</v>
      </c>
      <c r="K24" s="1">
        <f t="shared" si="5"/>
        <v>0.97264437689969607</v>
      </c>
      <c r="L24" s="1">
        <f t="shared" si="6"/>
        <v>-0.70000000000000107</v>
      </c>
      <c r="M24" s="1">
        <f t="shared" si="7"/>
        <v>0.97454222139096647</v>
      </c>
      <c r="N24" s="1">
        <f t="shared" si="8"/>
        <v>-0.7182859650769049</v>
      </c>
      <c r="O24" t="s">
        <v>64</v>
      </c>
    </row>
    <row r="25" spans="1:15" x14ac:dyDescent="0.35">
      <c r="A25" s="12">
        <v>14</v>
      </c>
      <c r="B25" s="11" t="s">
        <v>46</v>
      </c>
      <c r="C25" s="10">
        <v>13.3</v>
      </c>
      <c r="D25" s="9" t="s">
        <v>30</v>
      </c>
      <c r="E25" s="8" t="str">
        <f t="shared" si="0"/>
        <v>Significantly Different</v>
      </c>
      <c r="G25">
        <f t="shared" si="1"/>
        <v>13.3</v>
      </c>
      <c r="H25">
        <f t="shared" si="2"/>
        <v>6</v>
      </c>
      <c r="I25" t="str">
        <f t="shared" si="3"/>
        <v>+/-</v>
      </c>
      <c r="J25" t="str">
        <f t="shared" si="4"/>
        <v>0.5</v>
      </c>
      <c r="K25" s="1">
        <f t="shared" si="5"/>
        <v>0.303951367781155</v>
      </c>
      <c r="L25" s="1">
        <f t="shared" si="6"/>
        <v>-0.70000000000000107</v>
      </c>
      <c r="M25" s="1">
        <f t="shared" si="7"/>
        <v>0.30997079109986531</v>
      </c>
      <c r="N25" s="1">
        <f t="shared" si="8"/>
        <v>-2.258277296116193</v>
      </c>
      <c r="O25" t="s">
        <v>80</v>
      </c>
    </row>
    <row r="26" spans="1:15" x14ac:dyDescent="0.35">
      <c r="A26" s="12">
        <v>16</v>
      </c>
      <c r="B26" s="11" t="s">
        <v>71</v>
      </c>
      <c r="C26" s="10">
        <v>13.2</v>
      </c>
      <c r="D26" s="9" t="s">
        <v>43</v>
      </c>
      <c r="E26" s="8" t="str">
        <f t="shared" si="0"/>
        <v>Significantly Different</v>
      </c>
      <c r="G26">
        <f t="shared" si="1"/>
        <v>13.2</v>
      </c>
      <c r="H26">
        <f t="shared" si="2"/>
        <v>6</v>
      </c>
      <c r="I26" t="str">
        <f t="shared" si="3"/>
        <v>+/-</v>
      </c>
      <c r="J26" t="str">
        <f t="shared" si="4"/>
        <v>0.4</v>
      </c>
      <c r="K26" s="1">
        <f t="shared" si="5"/>
        <v>0.24316109422492402</v>
      </c>
      <c r="L26" s="1">
        <f t="shared" si="6"/>
        <v>-0.59999999999999964</v>
      </c>
      <c r="M26" s="1">
        <f t="shared" si="7"/>
        <v>0.25064471888253259</v>
      </c>
      <c r="N26" s="1">
        <f t="shared" si="8"/>
        <v>-2.3938266191086046</v>
      </c>
      <c r="O26" t="s">
        <v>79</v>
      </c>
    </row>
    <row r="27" spans="1:15" x14ac:dyDescent="0.35">
      <c r="A27" s="12">
        <v>17</v>
      </c>
      <c r="B27" s="11" t="s">
        <v>63</v>
      </c>
      <c r="C27" s="10">
        <v>12.8</v>
      </c>
      <c r="D27" s="9" t="s">
        <v>27</v>
      </c>
      <c r="E27" s="8" t="str">
        <f t="shared" si="0"/>
        <v>Not Significantly Different</v>
      </c>
      <c r="G27">
        <f t="shared" si="1"/>
        <v>12.8</v>
      </c>
      <c r="H27">
        <f t="shared" si="2"/>
        <v>6</v>
      </c>
      <c r="I27" t="str">
        <f t="shared" si="3"/>
        <v>+/-</v>
      </c>
      <c r="J27" t="str">
        <f t="shared" si="4"/>
        <v>0.3</v>
      </c>
      <c r="K27" s="1">
        <f t="shared" si="5"/>
        <v>0.18237082066869301</v>
      </c>
      <c r="L27" s="1">
        <f t="shared" si="6"/>
        <v>-0.20000000000000107</v>
      </c>
      <c r="M27" s="1">
        <f t="shared" si="7"/>
        <v>0.19223572402239389</v>
      </c>
      <c r="N27" s="1">
        <f t="shared" si="8"/>
        <v>-1.0403893501954022</v>
      </c>
      <c r="O27" t="s">
        <v>77</v>
      </c>
    </row>
    <row r="28" spans="1:15" x14ac:dyDescent="0.35">
      <c r="A28" s="12">
        <v>18</v>
      </c>
      <c r="B28" s="11" t="s">
        <v>53</v>
      </c>
      <c r="C28" s="10">
        <v>12.7</v>
      </c>
      <c r="D28" s="9" t="s">
        <v>38</v>
      </c>
      <c r="E28" s="8" t="str">
        <f t="shared" si="0"/>
        <v>Not Significantly Different</v>
      </c>
      <c r="G28">
        <f t="shared" si="1"/>
        <v>12.7</v>
      </c>
      <c r="H28">
        <f t="shared" si="2"/>
        <v>6</v>
      </c>
      <c r="I28" t="str">
        <f t="shared" si="3"/>
        <v>+/-</v>
      </c>
      <c r="J28" t="str">
        <f t="shared" si="4"/>
        <v>0.2</v>
      </c>
      <c r="K28" s="1">
        <f t="shared" si="5"/>
        <v>0.12158054711246201</v>
      </c>
      <c r="L28" s="1">
        <f t="shared" si="6"/>
        <v>-9.9999999999999645E-2</v>
      </c>
      <c r="M28" s="1">
        <f t="shared" si="7"/>
        <v>0.1359311840425404</v>
      </c>
      <c r="N28" s="1">
        <f t="shared" si="8"/>
        <v>-0.73566636459742829</v>
      </c>
      <c r="O28" t="s">
        <v>78</v>
      </c>
    </row>
    <row r="29" spans="1:15" x14ac:dyDescent="0.35">
      <c r="A29" s="12">
        <v>18</v>
      </c>
      <c r="B29" s="11" t="s">
        <v>45</v>
      </c>
      <c r="C29" s="10">
        <v>12.7</v>
      </c>
      <c r="D29" s="9" t="s">
        <v>43</v>
      </c>
      <c r="E29" s="8" t="str">
        <f t="shared" si="0"/>
        <v>Not Significantly Different</v>
      </c>
      <c r="G29">
        <f t="shared" si="1"/>
        <v>12.7</v>
      </c>
      <c r="H29">
        <f t="shared" si="2"/>
        <v>6</v>
      </c>
      <c r="I29" t="str">
        <f t="shared" si="3"/>
        <v>+/-</v>
      </c>
      <c r="J29" t="str">
        <f t="shared" si="4"/>
        <v>0.4</v>
      </c>
      <c r="K29" s="1">
        <f t="shared" si="5"/>
        <v>0.24316109422492402</v>
      </c>
      <c r="L29" s="1">
        <f t="shared" si="6"/>
        <v>-9.9999999999999645E-2</v>
      </c>
      <c r="M29" s="1">
        <f t="shared" si="7"/>
        <v>0.25064471888253259</v>
      </c>
      <c r="N29" s="1">
        <f t="shared" si="8"/>
        <v>-0.39897110318476625</v>
      </c>
      <c r="O29" t="s">
        <v>55</v>
      </c>
    </row>
    <row r="30" spans="1:15" x14ac:dyDescent="0.35">
      <c r="A30" s="12">
        <v>20</v>
      </c>
      <c r="B30" s="11" t="s">
        <v>80</v>
      </c>
      <c r="C30" s="10">
        <v>12.6</v>
      </c>
      <c r="D30" s="9" t="s">
        <v>43</v>
      </c>
      <c r="E30" s="8" t="str">
        <f t="shared" si="0"/>
        <v>Not Significantly Different</v>
      </c>
      <c r="G30">
        <f t="shared" si="1"/>
        <v>12.6</v>
      </c>
      <c r="H30">
        <f t="shared" si="2"/>
        <v>6</v>
      </c>
      <c r="I30" t="str">
        <f t="shared" si="3"/>
        <v>+/-</v>
      </c>
      <c r="J30" t="str">
        <f t="shared" si="4"/>
        <v>0.4</v>
      </c>
      <c r="K30" s="1">
        <f t="shared" si="5"/>
        <v>0.24316109422492402</v>
      </c>
      <c r="L30" s="1">
        <f t="shared" si="6"/>
        <v>0</v>
      </c>
      <c r="M30" s="1">
        <f t="shared" si="7"/>
        <v>0.25064471888253259</v>
      </c>
      <c r="N30" s="1">
        <f t="shared" si="8"/>
        <v>0</v>
      </c>
      <c r="O30" t="s">
        <v>76</v>
      </c>
    </row>
    <row r="31" spans="1:15" x14ac:dyDescent="0.35">
      <c r="A31" s="12">
        <v>21</v>
      </c>
      <c r="B31" s="11" t="s">
        <v>57</v>
      </c>
      <c r="C31" s="10">
        <v>12.5</v>
      </c>
      <c r="D31" s="9" t="s">
        <v>43</v>
      </c>
      <c r="E31" s="8" t="str">
        <f t="shared" si="0"/>
        <v>Not Significantly Different</v>
      </c>
      <c r="G31">
        <f t="shared" si="1"/>
        <v>12.5</v>
      </c>
      <c r="H31">
        <f t="shared" si="2"/>
        <v>6</v>
      </c>
      <c r="I31" t="str">
        <f t="shared" si="3"/>
        <v>+/-</v>
      </c>
      <c r="J31" t="str">
        <f t="shared" si="4"/>
        <v>0.4</v>
      </c>
      <c r="K31" s="1">
        <f t="shared" si="5"/>
        <v>0.24316109422492402</v>
      </c>
      <c r="L31" s="1">
        <f t="shared" si="6"/>
        <v>9.9999999999999645E-2</v>
      </c>
      <c r="M31" s="1">
        <f t="shared" si="7"/>
        <v>0.25064471888253259</v>
      </c>
      <c r="N31" s="1">
        <f t="shared" si="8"/>
        <v>0.39897110318476625</v>
      </c>
      <c r="O31" t="s">
        <v>41</v>
      </c>
    </row>
    <row r="32" spans="1:15" x14ac:dyDescent="0.35">
      <c r="A32" s="12">
        <v>21</v>
      </c>
      <c r="B32" s="11" t="s">
        <v>44</v>
      </c>
      <c r="C32" s="10">
        <v>12.5</v>
      </c>
      <c r="D32" s="9" t="s">
        <v>109</v>
      </c>
      <c r="E32" s="8" t="str">
        <f t="shared" si="0"/>
        <v>Not Significantly Different</v>
      </c>
      <c r="G32">
        <f t="shared" si="1"/>
        <v>12.5</v>
      </c>
      <c r="H32">
        <f t="shared" si="2"/>
        <v>6</v>
      </c>
      <c r="I32" t="str">
        <f t="shared" si="3"/>
        <v>+/-</v>
      </c>
      <c r="J32" t="str">
        <f t="shared" si="4"/>
        <v>0.6</v>
      </c>
      <c r="K32" s="1">
        <f t="shared" si="5"/>
        <v>0.36474164133738601</v>
      </c>
      <c r="L32" s="1">
        <f t="shared" si="6"/>
        <v>9.9999999999999645E-2</v>
      </c>
      <c r="M32" s="1">
        <f t="shared" si="7"/>
        <v>0.36977279819442066</v>
      </c>
      <c r="N32" s="1">
        <f t="shared" si="8"/>
        <v>0.27043633411731177</v>
      </c>
      <c r="O32" t="s">
        <v>70</v>
      </c>
    </row>
    <row r="33" spans="1:15" x14ac:dyDescent="0.35">
      <c r="A33" s="12">
        <v>21</v>
      </c>
      <c r="B33" s="11" t="s">
        <v>48</v>
      </c>
      <c r="C33" s="10">
        <v>12.5</v>
      </c>
      <c r="D33" s="9" t="s">
        <v>121</v>
      </c>
      <c r="E33" s="8" t="str">
        <f t="shared" si="0"/>
        <v>Not Significantly Different</v>
      </c>
      <c r="G33">
        <f t="shared" si="1"/>
        <v>12.5</v>
      </c>
      <c r="H33">
        <f t="shared" si="2"/>
        <v>6</v>
      </c>
      <c r="I33" t="str">
        <f t="shared" si="3"/>
        <v>+/-</v>
      </c>
      <c r="J33" t="str">
        <f t="shared" si="4"/>
        <v>0.8</v>
      </c>
      <c r="K33" s="1">
        <f t="shared" si="5"/>
        <v>0.48632218844984804</v>
      </c>
      <c r="L33" s="1">
        <f t="shared" si="6"/>
        <v>9.9999999999999645E-2</v>
      </c>
      <c r="M33" s="1">
        <f t="shared" si="7"/>
        <v>0.49010685399991183</v>
      </c>
      <c r="N33" s="1">
        <f t="shared" si="8"/>
        <v>0.2040371383992472</v>
      </c>
      <c r="O33" t="s">
        <v>75</v>
      </c>
    </row>
    <row r="34" spans="1:15" x14ac:dyDescent="0.35">
      <c r="A34" s="12">
        <v>24</v>
      </c>
      <c r="B34" s="11" t="s">
        <v>34</v>
      </c>
      <c r="C34" s="10">
        <v>12.2</v>
      </c>
      <c r="D34" s="9" t="s">
        <v>38</v>
      </c>
      <c r="E34" s="8" t="str">
        <f t="shared" si="0"/>
        <v>Significantly Different</v>
      </c>
      <c r="G34">
        <f t="shared" si="1"/>
        <v>12.2</v>
      </c>
      <c r="H34">
        <f t="shared" si="2"/>
        <v>6</v>
      </c>
      <c r="I34" t="str">
        <f t="shared" si="3"/>
        <v>+/-</v>
      </c>
      <c r="J34" t="str">
        <f t="shared" si="4"/>
        <v>0.2</v>
      </c>
      <c r="K34" s="1">
        <f t="shared" si="5"/>
        <v>0.12158054711246201</v>
      </c>
      <c r="L34" s="1">
        <f t="shared" si="6"/>
        <v>0.40000000000000036</v>
      </c>
      <c r="M34" s="1">
        <f t="shared" si="7"/>
        <v>0.1359311840425404</v>
      </c>
      <c r="N34" s="1">
        <f t="shared" si="8"/>
        <v>2.942665458389726</v>
      </c>
      <c r="O34" t="s">
        <v>74</v>
      </c>
    </row>
    <row r="35" spans="1:15" x14ac:dyDescent="0.35">
      <c r="A35" s="12">
        <v>25</v>
      </c>
      <c r="B35" s="11" t="s">
        <v>69</v>
      </c>
      <c r="C35" s="10">
        <v>12.1</v>
      </c>
      <c r="D35" s="9" t="s">
        <v>121</v>
      </c>
      <c r="E35" s="8" t="str">
        <f t="shared" si="0"/>
        <v>Not Significantly Different</v>
      </c>
      <c r="G35">
        <f t="shared" si="1"/>
        <v>12.1</v>
      </c>
      <c r="H35">
        <f t="shared" si="2"/>
        <v>6</v>
      </c>
      <c r="I35" t="str">
        <f t="shared" si="3"/>
        <v>+/-</v>
      </c>
      <c r="J35" t="str">
        <f t="shared" si="4"/>
        <v>0.8</v>
      </c>
      <c r="K35" s="1">
        <f t="shared" si="5"/>
        <v>0.48632218844984804</v>
      </c>
      <c r="L35" s="1">
        <f t="shared" si="6"/>
        <v>0.5</v>
      </c>
      <c r="M35" s="1">
        <f t="shared" si="7"/>
        <v>0.49010685399991183</v>
      </c>
      <c r="N35" s="1">
        <f t="shared" si="8"/>
        <v>1.0201856919962395</v>
      </c>
      <c r="O35" t="s">
        <v>51</v>
      </c>
    </row>
    <row r="36" spans="1:15" x14ac:dyDescent="0.35">
      <c r="A36" s="12">
        <v>25</v>
      </c>
      <c r="B36" s="11" t="s">
        <v>56</v>
      </c>
      <c r="C36" s="10">
        <v>12.1</v>
      </c>
      <c r="D36" s="9" t="s">
        <v>43</v>
      </c>
      <c r="E36" s="8" t="str">
        <f t="shared" si="0"/>
        <v>Significantly Different</v>
      </c>
      <c r="G36">
        <f t="shared" si="1"/>
        <v>12.1</v>
      </c>
      <c r="H36">
        <f t="shared" si="2"/>
        <v>6</v>
      </c>
      <c r="I36" t="str">
        <f t="shared" si="3"/>
        <v>+/-</v>
      </c>
      <c r="J36" t="str">
        <f t="shared" si="4"/>
        <v>0.4</v>
      </c>
      <c r="K36" s="1">
        <f t="shared" si="5"/>
        <v>0.24316109422492402</v>
      </c>
      <c r="L36" s="1">
        <f t="shared" si="6"/>
        <v>0.5</v>
      </c>
      <c r="M36" s="1">
        <f t="shared" si="7"/>
        <v>0.25064471888253259</v>
      </c>
      <c r="N36" s="1">
        <f t="shared" si="8"/>
        <v>1.9948555159238384</v>
      </c>
      <c r="O36" t="s">
        <v>71</v>
      </c>
    </row>
    <row r="37" spans="1:15" x14ac:dyDescent="0.35">
      <c r="A37" s="12">
        <v>27</v>
      </c>
      <c r="B37" s="11" t="s">
        <v>77</v>
      </c>
      <c r="C37" s="10">
        <v>12</v>
      </c>
      <c r="D37" s="9" t="s">
        <v>30</v>
      </c>
      <c r="E37" s="8" t="str">
        <f t="shared" si="0"/>
        <v>Significantly Different</v>
      </c>
      <c r="G37">
        <f t="shared" si="1"/>
        <v>12</v>
      </c>
      <c r="H37">
        <f t="shared" si="2"/>
        <v>6</v>
      </c>
      <c r="I37" t="str">
        <f t="shared" si="3"/>
        <v>+/-</v>
      </c>
      <c r="J37" t="str">
        <f t="shared" si="4"/>
        <v>0.5</v>
      </c>
      <c r="K37" s="1">
        <f t="shared" si="5"/>
        <v>0.303951367781155</v>
      </c>
      <c r="L37" s="1">
        <f t="shared" si="6"/>
        <v>0.59999999999999964</v>
      </c>
      <c r="M37" s="1">
        <f t="shared" si="7"/>
        <v>0.30997079109986531</v>
      </c>
      <c r="N37" s="1">
        <f t="shared" si="8"/>
        <v>1.9356662538138754</v>
      </c>
      <c r="O37" t="s">
        <v>69</v>
      </c>
    </row>
    <row r="38" spans="1:15" x14ac:dyDescent="0.35">
      <c r="A38" s="12">
        <v>28</v>
      </c>
      <c r="B38" s="11" t="s">
        <v>64</v>
      </c>
      <c r="C38" s="10">
        <v>11.9</v>
      </c>
      <c r="D38" s="9" t="s">
        <v>27</v>
      </c>
      <c r="E38" s="8" t="str">
        <f t="shared" si="0"/>
        <v>Significantly Different</v>
      </c>
      <c r="G38">
        <f t="shared" si="1"/>
        <v>11.9</v>
      </c>
      <c r="H38">
        <f t="shared" si="2"/>
        <v>6</v>
      </c>
      <c r="I38" t="str">
        <f t="shared" si="3"/>
        <v>+/-</v>
      </c>
      <c r="J38" t="str">
        <f t="shared" si="4"/>
        <v>0.3</v>
      </c>
      <c r="K38" s="1">
        <f t="shared" si="5"/>
        <v>0.18237082066869301</v>
      </c>
      <c r="L38" s="1">
        <f t="shared" si="6"/>
        <v>0.69999999999999929</v>
      </c>
      <c r="M38" s="1">
        <f t="shared" si="7"/>
        <v>0.19223572402239389</v>
      </c>
      <c r="N38" s="1">
        <f t="shared" si="8"/>
        <v>3.641362725683885</v>
      </c>
      <c r="O38" t="s">
        <v>68</v>
      </c>
    </row>
    <row r="39" spans="1:15" x14ac:dyDescent="0.35">
      <c r="A39" s="12">
        <v>29</v>
      </c>
      <c r="B39" s="11" t="s">
        <v>54</v>
      </c>
      <c r="C39" s="10">
        <v>11.8</v>
      </c>
      <c r="D39" s="9" t="s">
        <v>27</v>
      </c>
      <c r="E39" s="8" t="str">
        <f t="shared" si="0"/>
        <v>Significantly Different</v>
      </c>
      <c r="G39">
        <f t="shared" si="1"/>
        <v>11.8</v>
      </c>
      <c r="H39">
        <f t="shared" si="2"/>
        <v>6</v>
      </c>
      <c r="I39" t="str">
        <f t="shared" si="3"/>
        <v>+/-</v>
      </c>
      <c r="J39" t="str">
        <f t="shared" si="4"/>
        <v>0.3</v>
      </c>
      <c r="K39" s="1">
        <f t="shared" si="5"/>
        <v>0.18237082066869301</v>
      </c>
      <c r="L39" s="1">
        <f t="shared" si="6"/>
        <v>0.79999999999999893</v>
      </c>
      <c r="M39" s="1">
        <f t="shared" si="7"/>
        <v>0.19223572402239389</v>
      </c>
      <c r="N39" s="1">
        <f t="shared" si="8"/>
        <v>4.1615574007815814</v>
      </c>
      <c r="O39" t="s">
        <v>44</v>
      </c>
    </row>
    <row r="40" spans="1:15" x14ac:dyDescent="0.35">
      <c r="A40" s="12">
        <v>29</v>
      </c>
      <c r="B40" s="11" t="s">
        <v>26</v>
      </c>
      <c r="C40" s="10">
        <v>11.8</v>
      </c>
      <c r="D40" s="9" t="s">
        <v>134</v>
      </c>
      <c r="E40" s="8" t="str">
        <f t="shared" si="0"/>
        <v>Not Significantly Different</v>
      </c>
      <c r="G40">
        <f t="shared" si="1"/>
        <v>11.8</v>
      </c>
      <c r="H40">
        <f t="shared" si="2"/>
        <v>6</v>
      </c>
      <c r="I40" t="str">
        <f t="shared" si="3"/>
        <v>+/-</v>
      </c>
      <c r="J40" t="str">
        <f t="shared" si="4"/>
        <v>1.3</v>
      </c>
      <c r="K40" s="1">
        <f t="shared" si="5"/>
        <v>0.79027355623100304</v>
      </c>
      <c r="L40" s="1">
        <f t="shared" si="6"/>
        <v>0.79999999999999893</v>
      </c>
      <c r="M40" s="1">
        <f t="shared" si="7"/>
        <v>0.79260819516141623</v>
      </c>
      <c r="N40" s="1">
        <f t="shared" si="8"/>
        <v>1.0093259253231381</v>
      </c>
      <c r="O40" t="s">
        <v>66</v>
      </c>
    </row>
    <row r="41" spans="1:15" x14ac:dyDescent="0.35">
      <c r="A41" s="12">
        <v>31</v>
      </c>
      <c r="B41" s="11" t="s">
        <v>62</v>
      </c>
      <c r="C41" s="10">
        <v>11.5</v>
      </c>
      <c r="D41" s="9" t="s">
        <v>118</v>
      </c>
      <c r="E41" s="8" t="str">
        <f t="shared" si="0"/>
        <v>Significantly Different</v>
      </c>
      <c r="G41">
        <f t="shared" si="1"/>
        <v>11.5</v>
      </c>
      <c r="H41">
        <f t="shared" si="2"/>
        <v>6</v>
      </c>
      <c r="I41" t="str">
        <f t="shared" si="3"/>
        <v>+/-</v>
      </c>
      <c r="J41" t="str">
        <f t="shared" si="4"/>
        <v>0.9</v>
      </c>
      <c r="K41" s="1">
        <f t="shared" si="5"/>
        <v>0.54711246200607899</v>
      </c>
      <c r="L41" s="1">
        <f t="shared" si="6"/>
        <v>1.0999999999999996</v>
      </c>
      <c r="M41" s="1">
        <f t="shared" si="7"/>
        <v>0.55047933970440222</v>
      </c>
      <c r="N41" s="1">
        <f t="shared" si="8"/>
        <v>1.9982584643243475</v>
      </c>
      <c r="O41" t="s">
        <v>47</v>
      </c>
    </row>
    <row r="42" spans="1:15" x14ac:dyDescent="0.35">
      <c r="A42" s="12">
        <v>32</v>
      </c>
      <c r="B42" s="11" t="s">
        <v>68</v>
      </c>
      <c r="C42" s="10">
        <v>11.2</v>
      </c>
      <c r="D42" s="9" t="s">
        <v>25</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11.2</v>
      </c>
      <c r="H42">
        <f t="shared" ref="H42:H62" si="11">LEN(TRIM(D42))</f>
        <v>6</v>
      </c>
      <c r="I42" t="str">
        <f t="shared" ref="I42:I73" si="12">IF(H42&gt;=3,MID(TRIM(D42),1,3),"NO")</f>
        <v>+/-</v>
      </c>
      <c r="J42" t="str">
        <f t="shared" ref="J42:J73" si="13">IF(TRIM(I42)="+/-",MID(TRIM(D42),4,H42-3),D42)</f>
        <v>0.7</v>
      </c>
      <c r="K42" s="1">
        <f t="shared" ref="K42:K73" si="14">IF(TRIM(J42)="*****",0,IF(ISERROR(VALUE(J42)),"NA",VALUE(J42/$I$4)))</f>
        <v>0.42553191489361697</v>
      </c>
      <c r="L42" s="1">
        <f t="shared" ref="L42:L62" si="15">IF(AND(ISNUMBER(G42),ISNUMBER($I$6)),$I$6-G42,"N/A")</f>
        <v>1.4000000000000004</v>
      </c>
      <c r="M42" s="1">
        <f t="shared" ref="M42:M62" si="16">IF(AND(ISNUMBER(K42),ISNUMBER($I$7)),SQRT(K42^2+($I$7)^2),"N/A")</f>
        <v>0.42985214661796195</v>
      </c>
      <c r="N42" s="1">
        <f t="shared" ref="N42:N73" si="17">IF(AND(ISNUMBER(L42),ISNUMBER(M42),M42&lt;&gt;0),L42/M42,"NA")</f>
        <v>3.2569338341452392</v>
      </c>
      <c r="O42" t="s">
        <v>36</v>
      </c>
    </row>
    <row r="43" spans="1:15" x14ac:dyDescent="0.35">
      <c r="A43" s="12">
        <v>33</v>
      </c>
      <c r="B43" s="11" t="s">
        <v>59</v>
      </c>
      <c r="C43" s="10">
        <v>11</v>
      </c>
      <c r="D43" s="9" t="s">
        <v>118</v>
      </c>
      <c r="E43" s="8" t="str">
        <f t="shared" si="9"/>
        <v>Significantly Different</v>
      </c>
      <c r="G43">
        <f t="shared" si="10"/>
        <v>11</v>
      </c>
      <c r="H43">
        <f t="shared" si="11"/>
        <v>6</v>
      </c>
      <c r="I43" t="str">
        <f t="shared" si="12"/>
        <v>+/-</v>
      </c>
      <c r="J43" t="str">
        <f t="shared" si="13"/>
        <v>0.9</v>
      </c>
      <c r="K43" s="1">
        <f t="shared" si="14"/>
        <v>0.54711246200607899</v>
      </c>
      <c r="L43" s="1">
        <f t="shared" si="15"/>
        <v>1.5999999999999996</v>
      </c>
      <c r="M43" s="1">
        <f t="shared" si="16"/>
        <v>0.55047933970440222</v>
      </c>
      <c r="N43" s="1">
        <f t="shared" si="17"/>
        <v>2.9065577662899607</v>
      </c>
      <c r="O43" t="s">
        <v>49</v>
      </c>
    </row>
    <row r="44" spans="1:15" x14ac:dyDescent="0.35">
      <c r="A44" s="12">
        <v>33</v>
      </c>
      <c r="B44" s="11" t="s">
        <v>79</v>
      </c>
      <c r="C44" s="10">
        <v>11</v>
      </c>
      <c r="D44" s="9" t="s">
        <v>43</v>
      </c>
      <c r="E44" s="8" t="str">
        <f t="shared" si="9"/>
        <v>Significantly Different</v>
      </c>
      <c r="G44">
        <f t="shared" si="10"/>
        <v>11</v>
      </c>
      <c r="H44">
        <f t="shared" si="11"/>
        <v>6</v>
      </c>
      <c r="I44" t="str">
        <f t="shared" si="12"/>
        <v>+/-</v>
      </c>
      <c r="J44" t="str">
        <f t="shared" si="13"/>
        <v>0.4</v>
      </c>
      <c r="K44" s="1">
        <f t="shared" si="14"/>
        <v>0.24316109422492402</v>
      </c>
      <c r="L44" s="1">
        <f t="shared" si="15"/>
        <v>1.5999999999999996</v>
      </c>
      <c r="M44" s="1">
        <f t="shared" si="16"/>
        <v>0.25064471888253259</v>
      </c>
      <c r="N44" s="1">
        <f t="shared" si="17"/>
        <v>6.3835376509562813</v>
      </c>
      <c r="O44" t="s">
        <v>63</v>
      </c>
    </row>
    <row r="45" spans="1:15" x14ac:dyDescent="0.35">
      <c r="A45" s="12">
        <v>35</v>
      </c>
      <c r="B45" s="11" t="s">
        <v>76</v>
      </c>
      <c r="C45" s="10">
        <v>10.8</v>
      </c>
      <c r="D45" s="9" t="s">
        <v>25</v>
      </c>
      <c r="E45" s="8" t="str">
        <f t="shared" si="9"/>
        <v>Significantly Different</v>
      </c>
      <c r="G45">
        <f t="shared" si="10"/>
        <v>10.8</v>
      </c>
      <c r="H45">
        <f t="shared" si="11"/>
        <v>6</v>
      </c>
      <c r="I45" t="str">
        <f t="shared" si="12"/>
        <v>+/-</v>
      </c>
      <c r="J45" t="str">
        <f t="shared" si="13"/>
        <v>0.7</v>
      </c>
      <c r="K45" s="1">
        <f t="shared" si="14"/>
        <v>0.42553191489361697</v>
      </c>
      <c r="L45" s="1">
        <f t="shared" si="15"/>
        <v>1.7999999999999989</v>
      </c>
      <c r="M45" s="1">
        <f t="shared" si="16"/>
        <v>0.42985214661796195</v>
      </c>
      <c r="N45" s="1">
        <f t="shared" si="17"/>
        <v>4.1874863581867325</v>
      </c>
      <c r="O45" t="s">
        <v>62</v>
      </c>
    </row>
    <row r="46" spans="1:15" x14ac:dyDescent="0.35">
      <c r="A46" s="12">
        <v>35</v>
      </c>
      <c r="B46" s="11" t="s">
        <v>52</v>
      </c>
      <c r="C46" s="10">
        <v>10.8</v>
      </c>
      <c r="D46" s="9" t="s">
        <v>129</v>
      </c>
      <c r="E46" s="8" t="str">
        <f t="shared" si="9"/>
        <v>Significantly Different</v>
      </c>
      <c r="G46">
        <f t="shared" si="10"/>
        <v>10.8</v>
      </c>
      <c r="H46">
        <f t="shared" si="11"/>
        <v>6</v>
      </c>
      <c r="I46" t="str">
        <f t="shared" si="12"/>
        <v>+/-</v>
      </c>
      <c r="J46" t="str">
        <f t="shared" si="13"/>
        <v>1.1</v>
      </c>
      <c r="K46" s="1">
        <f t="shared" si="14"/>
        <v>0.66869300911854113</v>
      </c>
      <c r="L46" s="1">
        <f t="shared" si="15"/>
        <v>1.7999999999999989</v>
      </c>
      <c r="M46" s="1">
        <f t="shared" si="16"/>
        <v>0.67145051776214359</v>
      </c>
      <c r="N46" s="1">
        <f t="shared" si="17"/>
        <v>2.6807634403189717</v>
      </c>
      <c r="O46" t="s">
        <v>60</v>
      </c>
    </row>
    <row r="47" spans="1:15" x14ac:dyDescent="0.35">
      <c r="A47" s="12">
        <v>37</v>
      </c>
      <c r="B47" s="11" t="s">
        <v>81</v>
      </c>
      <c r="C47" s="10">
        <v>10.7</v>
      </c>
      <c r="D47" s="9" t="s">
        <v>25</v>
      </c>
      <c r="E47" s="8" t="str">
        <f t="shared" si="9"/>
        <v>Significantly Different</v>
      </c>
      <c r="G47">
        <f t="shared" si="10"/>
        <v>10.7</v>
      </c>
      <c r="H47">
        <f t="shared" si="11"/>
        <v>6</v>
      </c>
      <c r="I47" t="str">
        <f t="shared" si="12"/>
        <v>+/-</v>
      </c>
      <c r="J47" t="str">
        <f t="shared" si="13"/>
        <v>0.7</v>
      </c>
      <c r="K47" s="1">
        <f t="shared" si="14"/>
        <v>0.42553191489361697</v>
      </c>
      <c r="L47" s="1">
        <f t="shared" si="15"/>
        <v>1.9000000000000004</v>
      </c>
      <c r="M47" s="1">
        <f t="shared" si="16"/>
        <v>0.42985214661796195</v>
      </c>
      <c r="N47" s="1">
        <f t="shared" si="17"/>
        <v>4.4201244891971099</v>
      </c>
      <c r="O47" t="s">
        <v>58</v>
      </c>
    </row>
    <row r="48" spans="1:15" x14ac:dyDescent="0.35">
      <c r="A48" s="12">
        <v>37</v>
      </c>
      <c r="B48" s="11" t="s">
        <v>29</v>
      </c>
      <c r="C48" s="10">
        <v>10.7</v>
      </c>
      <c r="D48" s="9" t="s">
        <v>27</v>
      </c>
      <c r="E48" s="8" t="str">
        <f t="shared" si="9"/>
        <v>Significantly Different</v>
      </c>
      <c r="G48">
        <f t="shared" si="10"/>
        <v>10.7</v>
      </c>
      <c r="H48">
        <f t="shared" si="11"/>
        <v>6</v>
      </c>
      <c r="I48" t="str">
        <f t="shared" si="12"/>
        <v>+/-</v>
      </c>
      <c r="J48" t="str">
        <f t="shared" si="13"/>
        <v>0.3</v>
      </c>
      <c r="K48" s="1">
        <f t="shared" si="14"/>
        <v>0.18237082066869301</v>
      </c>
      <c r="L48" s="1">
        <f t="shared" si="15"/>
        <v>1.9000000000000004</v>
      </c>
      <c r="M48" s="1">
        <f t="shared" si="16"/>
        <v>0.19223572402239389</v>
      </c>
      <c r="N48" s="1">
        <f t="shared" si="17"/>
        <v>9.8836988268562713</v>
      </c>
      <c r="O48" t="s">
        <v>56</v>
      </c>
    </row>
    <row r="49" spans="1:15" x14ac:dyDescent="0.35">
      <c r="A49" s="12">
        <v>39</v>
      </c>
      <c r="B49" s="11" t="s">
        <v>37</v>
      </c>
      <c r="C49" s="10">
        <v>10.6</v>
      </c>
      <c r="D49" s="9" t="s">
        <v>27</v>
      </c>
      <c r="E49" s="8" t="str">
        <f t="shared" si="9"/>
        <v>Significantly Different</v>
      </c>
      <c r="G49">
        <f t="shared" si="10"/>
        <v>10.6</v>
      </c>
      <c r="H49">
        <f t="shared" si="11"/>
        <v>6</v>
      </c>
      <c r="I49" t="str">
        <f t="shared" si="12"/>
        <v>+/-</v>
      </c>
      <c r="J49" t="str">
        <f t="shared" si="13"/>
        <v>0.3</v>
      </c>
      <c r="K49" s="1">
        <f t="shared" si="14"/>
        <v>0.18237082066869301</v>
      </c>
      <c r="L49" s="1">
        <f t="shared" si="15"/>
        <v>2</v>
      </c>
      <c r="M49" s="1">
        <f t="shared" si="16"/>
        <v>0.19223572402239389</v>
      </c>
      <c r="N49" s="1">
        <f t="shared" si="17"/>
        <v>10.403893501953968</v>
      </c>
      <c r="O49" t="s">
        <v>54</v>
      </c>
    </row>
    <row r="50" spans="1:15" x14ac:dyDescent="0.35">
      <c r="A50" s="12">
        <v>40</v>
      </c>
      <c r="B50" s="11" t="s">
        <v>70</v>
      </c>
      <c r="C50" s="10">
        <v>10.4</v>
      </c>
      <c r="D50" s="9" t="s">
        <v>27</v>
      </c>
      <c r="E50" s="8" t="str">
        <f t="shared" si="9"/>
        <v>Significantly Different</v>
      </c>
      <c r="G50">
        <f t="shared" si="10"/>
        <v>10.4</v>
      </c>
      <c r="H50">
        <f t="shared" si="11"/>
        <v>6</v>
      </c>
      <c r="I50" t="str">
        <f t="shared" si="12"/>
        <v>+/-</v>
      </c>
      <c r="J50" t="str">
        <f t="shared" si="13"/>
        <v>0.3</v>
      </c>
      <c r="K50" s="1">
        <f t="shared" si="14"/>
        <v>0.18237082066869301</v>
      </c>
      <c r="L50" s="1">
        <f t="shared" si="15"/>
        <v>2.1999999999999993</v>
      </c>
      <c r="M50" s="1">
        <f t="shared" si="16"/>
        <v>0.19223572402239389</v>
      </c>
      <c r="N50" s="1">
        <f t="shared" si="17"/>
        <v>11.44428285214936</v>
      </c>
      <c r="O50" t="s">
        <v>52</v>
      </c>
    </row>
    <row r="51" spans="1:15" x14ac:dyDescent="0.35">
      <c r="A51" s="12">
        <v>40</v>
      </c>
      <c r="B51" s="11" t="s">
        <v>40</v>
      </c>
      <c r="C51" s="10">
        <v>10.4</v>
      </c>
      <c r="D51" s="9" t="s">
        <v>118</v>
      </c>
      <c r="E51" s="8" t="str">
        <f t="shared" si="9"/>
        <v>Significantly Different</v>
      </c>
      <c r="G51">
        <f t="shared" si="10"/>
        <v>10.4</v>
      </c>
      <c r="H51">
        <f t="shared" si="11"/>
        <v>6</v>
      </c>
      <c r="I51" t="str">
        <f t="shared" si="12"/>
        <v>+/-</v>
      </c>
      <c r="J51" t="str">
        <f t="shared" si="13"/>
        <v>0.9</v>
      </c>
      <c r="K51" s="1">
        <f t="shared" si="14"/>
        <v>0.54711246200607899</v>
      </c>
      <c r="L51" s="1">
        <f t="shared" si="15"/>
        <v>2.1999999999999993</v>
      </c>
      <c r="M51" s="1">
        <f t="shared" si="16"/>
        <v>0.55047933970440222</v>
      </c>
      <c r="N51" s="1">
        <f t="shared" si="17"/>
        <v>3.996516928648695</v>
      </c>
      <c r="O51" t="s">
        <v>50</v>
      </c>
    </row>
    <row r="52" spans="1:15" x14ac:dyDescent="0.35">
      <c r="A52" s="12">
        <v>42</v>
      </c>
      <c r="B52" s="11" t="s">
        <v>28</v>
      </c>
      <c r="C52" s="10">
        <v>10.199999999999999</v>
      </c>
      <c r="D52" s="9" t="s">
        <v>25</v>
      </c>
      <c r="E52" s="8" t="str">
        <f t="shared" si="9"/>
        <v>Significantly Different</v>
      </c>
      <c r="G52">
        <f t="shared" si="10"/>
        <v>10.199999999999999</v>
      </c>
      <c r="H52">
        <f t="shared" si="11"/>
        <v>6</v>
      </c>
      <c r="I52" t="str">
        <f t="shared" si="12"/>
        <v>+/-</v>
      </c>
      <c r="J52" t="str">
        <f t="shared" si="13"/>
        <v>0.7</v>
      </c>
      <c r="K52" s="1">
        <f t="shared" si="14"/>
        <v>0.42553191489361697</v>
      </c>
      <c r="L52" s="1">
        <f t="shared" si="15"/>
        <v>2.4000000000000004</v>
      </c>
      <c r="M52" s="1">
        <f t="shared" si="16"/>
        <v>0.42985214661796195</v>
      </c>
      <c r="N52" s="1">
        <f t="shared" si="17"/>
        <v>5.5833151442489806</v>
      </c>
      <c r="O52" t="s">
        <v>48</v>
      </c>
    </row>
    <row r="53" spans="1:15" x14ac:dyDescent="0.35">
      <c r="A53" s="12">
        <v>43</v>
      </c>
      <c r="B53" s="11" t="s">
        <v>35</v>
      </c>
      <c r="C53" s="10">
        <v>10</v>
      </c>
      <c r="D53" s="9" t="s">
        <v>27</v>
      </c>
      <c r="E53" s="8" t="str">
        <f t="shared" si="9"/>
        <v>Significantly Different</v>
      </c>
      <c r="G53">
        <f t="shared" si="10"/>
        <v>10</v>
      </c>
      <c r="H53">
        <f t="shared" si="11"/>
        <v>6</v>
      </c>
      <c r="I53" t="str">
        <f t="shared" si="12"/>
        <v>+/-</v>
      </c>
      <c r="J53" t="str">
        <f t="shared" si="13"/>
        <v>0.3</v>
      </c>
      <c r="K53" s="1">
        <f t="shared" si="14"/>
        <v>0.18237082066869301</v>
      </c>
      <c r="L53" s="1">
        <f t="shared" si="15"/>
        <v>2.5999999999999996</v>
      </c>
      <c r="M53" s="1">
        <f t="shared" si="16"/>
        <v>0.19223572402239389</v>
      </c>
      <c r="N53" s="1">
        <f t="shared" si="17"/>
        <v>13.525061552540157</v>
      </c>
      <c r="O53" t="s">
        <v>46</v>
      </c>
    </row>
    <row r="54" spans="1:15" x14ac:dyDescent="0.35">
      <c r="A54" s="12">
        <v>44</v>
      </c>
      <c r="B54" s="11" t="s">
        <v>65</v>
      </c>
      <c r="C54" s="10">
        <v>9.8000000000000007</v>
      </c>
      <c r="D54" s="9" t="s">
        <v>43</v>
      </c>
      <c r="E54" s="8" t="str">
        <f t="shared" si="9"/>
        <v>Significantly Different</v>
      </c>
      <c r="G54">
        <f t="shared" si="10"/>
        <v>9.8000000000000007</v>
      </c>
      <c r="H54">
        <f t="shared" si="11"/>
        <v>6</v>
      </c>
      <c r="I54" t="str">
        <f t="shared" si="12"/>
        <v>+/-</v>
      </c>
      <c r="J54" t="str">
        <f t="shared" si="13"/>
        <v>0.4</v>
      </c>
      <c r="K54" s="1">
        <f t="shared" si="14"/>
        <v>0.24316109422492402</v>
      </c>
      <c r="L54" s="1">
        <f t="shared" si="15"/>
        <v>2.7999999999999989</v>
      </c>
      <c r="M54" s="1">
        <f t="shared" si="16"/>
        <v>0.25064471888253259</v>
      </c>
      <c r="N54" s="1">
        <f t="shared" si="17"/>
        <v>11.171190889173491</v>
      </c>
      <c r="O54" t="s">
        <v>39</v>
      </c>
    </row>
    <row r="55" spans="1:15" x14ac:dyDescent="0.35">
      <c r="A55" s="12">
        <v>45</v>
      </c>
      <c r="B55" s="11" t="s">
        <v>47</v>
      </c>
      <c r="C55" s="10">
        <v>9.6999999999999993</v>
      </c>
      <c r="D55" s="9" t="s">
        <v>43</v>
      </c>
      <c r="E55" s="8" t="str">
        <f t="shared" si="9"/>
        <v>Significantly Different</v>
      </c>
      <c r="G55">
        <f t="shared" si="10"/>
        <v>9.6999999999999993</v>
      </c>
      <c r="H55">
        <f t="shared" si="11"/>
        <v>6</v>
      </c>
      <c r="I55" t="str">
        <f t="shared" si="12"/>
        <v>+/-</v>
      </c>
      <c r="J55" t="str">
        <f t="shared" si="13"/>
        <v>0.4</v>
      </c>
      <c r="K55" s="1">
        <f t="shared" si="14"/>
        <v>0.24316109422492402</v>
      </c>
      <c r="L55" s="1">
        <f t="shared" si="15"/>
        <v>2.9000000000000004</v>
      </c>
      <c r="M55" s="1">
        <f t="shared" si="16"/>
        <v>0.25064471888253259</v>
      </c>
      <c r="N55" s="1">
        <f t="shared" si="17"/>
        <v>11.570161992358264</v>
      </c>
      <c r="O55" t="s">
        <v>42</v>
      </c>
    </row>
    <row r="56" spans="1:15" x14ac:dyDescent="0.35">
      <c r="A56" s="12">
        <v>46</v>
      </c>
      <c r="B56" s="11" t="s">
        <v>41</v>
      </c>
      <c r="C56" s="10">
        <v>9.6</v>
      </c>
      <c r="D56" s="9" t="s">
        <v>43</v>
      </c>
      <c r="E56" s="8" t="str">
        <f t="shared" si="9"/>
        <v>Significantly Different</v>
      </c>
      <c r="G56">
        <f t="shared" si="10"/>
        <v>9.6</v>
      </c>
      <c r="H56">
        <f t="shared" si="11"/>
        <v>6</v>
      </c>
      <c r="I56" t="str">
        <f t="shared" si="12"/>
        <v>+/-</v>
      </c>
      <c r="J56" t="str">
        <f t="shared" si="13"/>
        <v>0.4</v>
      </c>
      <c r="K56" s="1">
        <f t="shared" si="14"/>
        <v>0.24316109422492402</v>
      </c>
      <c r="L56" s="1">
        <f t="shared" si="15"/>
        <v>3</v>
      </c>
      <c r="M56" s="1">
        <f t="shared" si="16"/>
        <v>0.25064471888253259</v>
      </c>
      <c r="N56" s="1">
        <f t="shared" si="17"/>
        <v>11.969133095543031</v>
      </c>
      <c r="O56" t="s">
        <v>40</v>
      </c>
    </row>
    <row r="57" spans="1:15" x14ac:dyDescent="0.35">
      <c r="A57" s="12">
        <v>46</v>
      </c>
      <c r="B57" s="11" t="s">
        <v>74</v>
      </c>
      <c r="C57" s="10">
        <v>9.6</v>
      </c>
      <c r="D57" s="9" t="s">
        <v>43</v>
      </c>
      <c r="E57" s="8" t="str">
        <f t="shared" si="9"/>
        <v>Significantly Different</v>
      </c>
      <c r="G57">
        <f t="shared" si="10"/>
        <v>9.6</v>
      </c>
      <c r="H57">
        <f t="shared" si="11"/>
        <v>6</v>
      </c>
      <c r="I57" t="str">
        <f t="shared" si="12"/>
        <v>+/-</v>
      </c>
      <c r="J57" t="str">
        <f t="shared" si="13"/>
        <v>0.4</v>
      </c>
      <c r="K57" s="1">
        <f t="shared" si="14"/>
        <v>0.24316109422492402</v>
      </c>
      <c r="L57" s="1">
        <f t="shared" si="15"/>
        <v>3</v>
      </c>
      <c r="M57" s="1">
        <f t="shared" si="16"/>
        <v>0.25064471888253259</v>
      </c>
      <c r="N57" s="1">
        <f t="shared" si="17"/>
        <v>11.969133095543031</v>
      </c>
      <c r="O57" t="s">
        <v>37</v>
      </c>
    </row>
    <row r="58" spans="1:15" x14ac:dyDescent="0.35">
      <c r="A58" s="12">
        <v>48</v>
      </c>
      <c r="B58" s="11" t="s">
        <v>73</v>
      </c>
      <c r="C58" s="10">
        <v>9.4</v>
      </c>
      <c r="D58" s="9" t="s">
        <v>27</v>
      </c>
      <c r="E58" s="8" t="str">
        <f t="shared" si="9"/>
        <v>Significantly Different</v>
      </c>
      <c r="G58">
        <f t="shared" si="10"/>
        <v>9.4</v>
      </c>
      <c r="H58">
        <f t="shared" si="11"/>
        <v>6</v>
      </c>
      <c r="I58" t="str">
        <f t="shared" si="12"/>
        <v>+/-</v>
      </c>
      <c r="J58" t="str">
        <f t="shared" si="13"/>
        <v>0.3</v>
      </c>
      <c r="K58" s="1">
        <f t="shared" si="14"/>
        <v>0.18237082066869301</v>
      </c>
      <c r="L58" s="1">
        <f t="shared" si="15"/>
        <v>3.1999999999999993</v>
      </c>
      <c r="M58" s="1">
        <f t="shared" si="16"/>
        <v>0.19223572402239389</v>
      </c>
      <c r="N58" s="1">
        <f t="shared" si="17"/>
        <v>16.646229603126343</v>
      </c>
      <c r="O58" t="s">
        <v>35</v>
      </c>
    </row>
    <row r="59" spans="1:15" x14ac:dyDescent="0.35">
      <c r="A59" s="12">
        <v>48</v>
      </c>
      <c r="B59" s="11" t="s">
        <v>61</v>
      </c>
      <c r="C59" s="10">
        <v>9.4</v>
      </c>
      <c r="D59" s="9" t="s">
        <v>118</v>
      </c>
      <c r="E59" s="8" t="str">
        <f t="shared" si="9"/>
        <v>Significantly Different</v>
      </c>
      <c r="G59">
        <f t="shared" si="10"/>
        <v>9.4</v>
      </c>
      <c r="H59">
        <f t="shared" si="11"/>
        <v>6</v>
      </c>
      <c r="I59" t="str">
        <f t="shared" si="12"/>
        <v>+/-</v>
      </c>
      <c r="J59" t="str">
        <f t="shared" si="13"/>
        <v>0.9</v>
      </c>
      <c r="K59" s="1">
        <f t="shared" si="14"/>
        <v>0.54711246200607899</v>
      </c>
      <c r="L59" s="1">
        <f t="shared" si="15"/>
        <v>3.1999999999999993</v>
      </c>
      <c r="M59" s="1">
        <f t="shared" si="16"/>
        <v>0.55047933970440222</v>
      </c>
      <c r="N59" s="1">
        <f t="shared" si="17"/>
        <v>5.8131155325799213</v>
      </c>
      <c r="O59" t="s">
        <v>32</v>
      </c>
    </row>
    <row r="60" spans="1:15" x14ac:dyDescent="0.35">
      <c r="A60" s="12">
        <v>50</v>
      </c>
      <c r="B60" s="11" t="s">
        <v>42</v>
      </c>
      <c r="C60" s="10">
        <v>8.1999999999999993</v>
      </c>
      <c r="D60" s="9" t="s">
        <v>43</v>
      </c>
      <c r="E60" s="8" t="str">
        <f t="shared" si="9"/>
        <v>Significantly Different</v>
      </c>
      <c r="G60">
        <f t="shared" si="10"/>
        <v>8.1999999999999993</v>
      </c>
      <c r="H60">
        <f t="shared" si="11"/>
        <v>6</v>
      </c>
      <c r="I60" t="str">
        <f t="shared" si="12"/>
        <v>+/-</v>
      </c>
      <c r="J60" t="str">
        <f t="shared" si="13"/>
        <v>0.4</v>
      </c>
      <c r="K60" s="1">
        <f t="shared" si="14"/>
        <v>0.24316109422492402</v>
      </c>
      <c r="L60" s="1">
        <f t="shared" si="15"/>
        <v>4.4000000000000004</v>
      </c>
      <c r="M60" s="1">
        <f t="shared" si="16"/>
        <v>0.25064471888253259</v>
      </c>
      <c r="N60" s="1">
        <f t="shared" si="17"/>
        <v>17.55472854012978</v>
      </c>
      <c r="O60" t="s">
        <v>29</v>
      </c>
    </row>
    <row r="61" spans="1:15" x14ac:dyDescent="0.35">
      <c r="A61" s="12">
        <v>51</v>
      </c>
      <c r="B61" s="11" t="s">
        <v>66</v>
      </c>
      <c r="C61" s="10">
        <v>7.2</v>
      </c>
      <c r="D61" s="9" t="s">
        <v>30</v>
      </c>
      <c r="E61" s="8" t="str">
        <f t="shared" si="9"/>
        <v>Significantly Different</v>
      </c>
      <c r="G61">
        <f t="shared" si="10"/>
        <v>7.2</v>
      </c>
      <c r="H61">
        <f t="shared" si="11"/>
        <v>6</v>
      </c>
      <c r="I61" t="str">
        <f t="shared" si="12"/>
        <v>+/-</v>
      </c>
      <c r="J61" t="str">
        <f t="shared" si="13"/>
        <v>0.5</v>
      </c>
      <c r="K61" s="1">
        <f t="shared" si="14"/>
        <v>0.303951367781155</v>
      </c>
      <c r="L61" s="1">
        <f t="shared" si="15"/>
        <v>5.3999999999999995</v>
      </c>
      <c r="M61" s="1">
        <f t="shared" si="16"/>
        <v>0.30997079109986531</v>
      </c>
      <c r="N61" s="1">
        <f t="shared" si="17"/>
        <v>17.420996284324886</v>
      </c>
      <c r="O61" t="s">
        <v>26</v>
      </c>
    </row>
    <row r="62" spans="1:15" ht="15" thickBot="1" x14ac:dyDescent="0.4">
      <c r="A62" s="7"/>
      <c r="B62" s="6" t="s">
        <v>24</v>
      </c>
      <c r="C62" s="5">
        <v>41.7</v>
      </c>
      <c r="D62" s="4" t="s">
        <v>118</v>
      </c>
      <c r="E62" s="3" t="str">
        <f t="shared" si="9"/>
        <v>Significantly Different</v>
      </c>
      <c r="G62">
        <f t="shared" si="10"/>
        <v>41.7</v>
      </c>
      <c r="H62">
        <f t="shared" si="11"/>
        <v>6</v>
      </c>
      <c r="I62" t="str">
        <f t="shared" si="12"/>
        <v>+/-</v>
      </c>
      <c r="J62" t="str">
        <f t="shared" si="13"/>
        <v>0.9</v>
      </c>
      <c r="K62" s="1">
        <f t="shared" si="14"/>
        <v>0.54711246200607899</v>
      </c>
      <c r="L62" s="1">
        <f t="shared" si="15"/>
        <v>-29.1</v>
      </c>
      <c r="M62" s="1">
        <f t="shared" si="16"/>
        <v>0.55047933970440222</v>
      </c>
      <c r="N62" s="1">
        <f t="shared" si="17"/>
        <v>-52.863019374398668</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209" priority="1" operator="equal">
      <formula>"OTHER ERROR"</formula>
    </cfRule>
    <cfRule type="cellIs" dxfId="208" priority="2" operator="equal">
      <formula>"Statistical Test not applicable"</formula>
    </cfRule>
    <cfRule type="cellIs" dxfId="207" priority="3" operator="equal">
      <formula>"Geography Selected"</formula>
    </cfRule>
  </conditionalFormatting>
  <conditionalFormatting sqref="E10:J62">
    <cfRule type="cellIs" dxfId="206" priority="4" operator="equal">
      <formula>"Not Significantly Different"</formula>
    </cfRule>
  </conditionalFormatting>
  <conditionalFormatting sqref="F10:J62">
    <cfRule type="cellIs" dxfId="20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66711072-B3D0-46FD-98FE-A056B9A5D9F7}">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43BF6FD9-8796-4F64-82BB-FB4459E458F6}"/>
    <hyperlink ref="A68" r:id="rId2" xr:uid="{4712CD1C-F732-405E-9244-C3479F0DDC41}"/>
    <hyperlink ref="A66" r:id="rId3" xr:uid="{8F141CD3-729B-4872-8355-C9137D933D48}"/>
    <hyperlink ref="A67" r:id="rId4" xr:uid="{23AD4CCB-6F51-416F-B4DB-5C22554C7D72}"/>
  </hyperlinks>
  <pageMargins left="0.7" right="0.7" top="0.75" bottom="0.75" header="0.3" footer="0.3"/>
  <pageSetup orientation="portrait" r:id="rId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C424C-B6BF-449A-AF3C-D30FB9194F85}">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341</v>
      </c>
    </row>
    <row r="2" spans="1:16" x14ac:dyDescent="0.35">
      <c r="A2" s="26" t="s">
        <v>106</v>
      </c>
      <c r="B2" t="s">
        <v>340</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16</v>
      </c>
      <c r="C6" t="s">
        <v>100</v>
      </c>
      <c r="H6" s="14" t="s">
        <v>99</v>
      </c>
      <c r="I6">
        <f>VLOOKUP($B$4,$B$9:$K$62,6,FALSE)</f>
        <v>16</v>
      </c>
      <c r="K6" s="15"/>
    </row>
    <row r="7" spans="1:16" ht="15" thickBot="1" x14ac:dyDescent="0.4">
      <c r="A7" s="21" t="s">
        <v>98</v>
      </c>
      <c r="B7" s="20" t="str">
        <f>VLOOKUP($B$4,$B$10:$D$62,3,FALSE)</f>
        <v>+/-0.2</v>
      </c>
      <c r="C7" t="s">
        <v>97</v>
      </c>
      <c r="H7" s="14" t="s">
        <v>96</v>
      </c>
      <c r="I7" s="19">
        <f>VLOOKUP($B$4,$B$9:$K$62,10,FALSE)</f>
        <v>0.12158054711246201</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16</v>
      </c>
      <c r="D10" s="9" t="s">
        <v>38</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16</v>
      </c>
      <c r="H10">
        <f t="shared" ref="H10:H41" si="2">LEN(TRIM(D10))</f>
        <v>6</v>
      </c>
      <c r="I10" t="str">
        <f t="shared" ref="I10:I41" si="3">IF(H10&gt;=3,MID(TRIM(D10),1,3),"NO")</f>
        <v>+/-</v>
      </c>
      <c r="J10" t="str">
        <f t="shared" ref="J10:J41" si="4">IF(TRIM(I10)="+/-",MID(TRIM(D10),4,H10-3),D10)</f>
        <v>0.2</v>
      </c>
      <c r="K10" s="1">
        <f t="shared" ref="K10:K41" si="5">IF(TRIM(J10)="*****",0,IF(ISERROR(VALUE(J10)),"NA",VALUE(J10/$I$4)))</f>
        <v>0.12158054711246201</v>
      </c>
      <c r="L10" s="1">
        <f t="shared" ref="L10:L41" si="6">IF(AND(ISNUMBER(G10),ISNUMBER($I$6)),$I$6-G10,"N/A")</f>
        <v>0</v>
      </c>
      <c r="M10" s="1">
        <f t="shared" ref="M10:M41" si="7">IF(AND(ISNUMBER(K10),ISNUMBER($I$7)),SQRT(K10^2+($I$7)^2),"N/A")</f>
        <v>0.17194085864718481</v>
      </c>
      <c r="N10" s="1">
        <f t="shared" ref="N10:N41" si="8">IF(AND(ISNUMBER(L10),ISNUMBER(M10),M10&lt;&gt;0),L10/M10,"NA")</f>
        <v>0</v>
      </c>
      <c r="O10" t="s">
        <v>82</v>
      </c>
    </row>
    <row r="11" spans="1:16" x14ac:dyDescent="0.35">
      <c r="A11" s="12">
        <v>1</v>
      </c>
      <c r="B11" s="11" t="s">
        <v>51</v>
      </c>
      <c r="C11" s="10">
        <v>26.2</v>
      </c>
      <c r="D11" s="13" t="s">
        <v>134</v>
      </c>
      <c r="E11" s="8" t="str">
        <f t="shared" si="0"/>
        <v>Significantly Different</v>
      </c>
      <c r="G11">
        <f t="shared" si="1"/>
        <v>26.2</v>
      </c>
      <c r="H11">
        <f t="shared" si="2"/>
        <v>6</v>
      </c>
      <c r="I11" t="str">
        <f t="shared" si="3"/>
        <v>+/-</v>
      </c>
      <c r="J11" t="str">
        <f t="shared" si="4"/>
        <v>1.3</v>
      </c>
      <c r="K11" s="1">
        <f t="shared" si="5"/>
        <v>0.79027355623100304</v>
      </c>
      <c r="L11" s="1">
        <f t="shared" si="6"/>
        <v>-10.199999999999999</v>
      </c>
      <c r="M11" s="1">
        <f t="shared" si="7"/>
        <v>0.79957121203440151</v>
      </c>
      <c r="N11" s="1">
        <f t="shared" si="8"/>
        <v>-12.756837472984389</v>
      </c>
      <c r="O11" t="s">
        <v>67</v>
      </c>
    </row>
    <row r="12" spans="1:16" x14ac:dyDescent="0.35">
      <c r="A12" s="12">
        <v>2</v>
      </c>
      <c r="B12" s="11" t="s">
        <v>32</v>
      </c>
      <c r="C12" s="10">
        <v>24.6</v>
      </c>
      <c r="D12" s="9" t="s">
        <v>170</v>
      </c>
      <c r="E12" s="8" t="str">
        <f t="shared" si="0"/>
        <v>Significantly Different</v>
      </c>
      <c r="G12">
        <f t="shared" si="1"/>
        <v>24.6</v>
      </c>
      <c r="H12">
        <f t="shared" si="2"/>
        <v>6</v>
      </c>
      <c r="I12" t="str">
        <f t="shared" si="3"/>
        <v>+/-</v>
      </c>
      <c r="J12" t="str">
        <f t="shared" si="4"/>
        <v>2.2</v>
      </c>
      <c r="K12" s="1">
        <f t="shared" si="5"/>
        <v>1.3373860182370823</v>
      </c>
      <c r="L12" s="1">
        <f t="shared" si="6"/>
        <v>-8.6000000000000014</v>
      </c>
      <c r="M12" s="1">
        <f t="shared" si="7"/>
        <v>1.3429010355242872</v>
      </c>
      <c r="N12" s="1">
        <f t="shared" si="8"/>
        <v>-6.4040459963175485</v>
      </c>
      <c r="O12" t="s">
        <v>59</v>
      </c>
    </row>
    <row r="13" spans="1:16" x14ac:dyDescent="0.35">
      <c r="A13" s="12">
        <v>3</v>
      </c>
      <c r="B13" s="11" t="s">
        <v>55</v>
      </c>
      <c r="C13" s="10">
        <v>24.4</v>
      </c>
      <c r="D13" s="9" t="s">
        <v>137</v>
      </c>
      <c r="E13" s="8" t="str">
        <f t="shared" si="0"/>
        <v>Significantly Different</v>
      </c>
      <c r="G13">
        <f t="shared" si="1"/>
        <v>24.4</v>
      </c>
      <c r="H13">
        <f t="shared" si="2"/>
        <v>6</v>
      </c>
      <c r="I13" t="str">
        <f t="shared" si="3"/>
        <v>+/-</v>
      </c>
      <c r="J13" t="str">
        <f t="shared" si="4"/>
        <v>1.2</v>
      </c>
      <c r="K13" s="1">
        <f t="shared" si="5"/>
        <v>0.72948328267477203</v>
      </c>
      <c r="L13" s="1">
        <f t="shared" si="6"/>
        <v>-8.3999999999999986</v>
      </c>
      <c r="M13" s="1">
        <f t="shared" si="7"/>
        <v>0.73954559638884132</v>
      </c>
      <c r="N13" s="1">
        <f t="shared" si="8"/>
        <v>-11.358326032927133</v>
      </c>
      <c r="O13" t="s">
        <v>57</v>
      </c>
    </row>
    <row r="14" spans="1:16" x14ac:dyDescent="0.35">
      <c r="A14" s="12">
        <v>4</v>
      </c>
      <c r="B14" s="11" t="s">
        <v>36</v>
      </c>
      <c r="C14" s="10">
        <v>23.3</v>
      </c>
      <c r="D14" s="9" t="s">
        <v>136</v>
      </c>
      <c r="E14" s="8" t="str">
        <f t="shared" si="0"/>
        <v>Significantly Different</v>
      </c>
      <c r="G14">
        <f t="shared" si="1"/>
        <v>23.3</v>
      </c>
      <c r="H14">
        <f t="shared" si="2"/>
        <v>6</v>
      </c>
      <c r="I14" t="str">
        <f t="shared" si="3"/>
        <v>+/-</v>
      </c>
      <c r="J14" t="str">
        <f t="shared" si="4"/>
        <v>1.9</v>
      </c>
      <c r="K14" s="1">
        <f t="shared" si="5"/>
        <v>1.1550151975683889</v>
      </c>
      <c r="L14" s="1">
        <f t="shared" si="6"/>
        <v>-7.3000000000000007</v>
      </c>
      <c r="M14" s="1">
        <f t="shared" si="7"/>
        <v>1.1613965455649118</v>
      </c>
      <c r="N14" s="1">
        <f t="shared" si="8"/>
        <v>-6.2855361744245819</v>
      </c>
      <c r="O14" t="s">
        <v>72</v>
      </c>
    </row>
    <row r="15" spans="1:16" x14ac:dyDescent="0.35">
      <c r="A15" s="12">
        <v>5</v>
      </c>
      <c r="B15" s="11" t="s">
        <v>67</v>
      </c>
      <c r="C15" s="10">
        <v>21.8</v>
      </c>
      <c r="D15" s="9" t="s">
        <v>129</v>
      </c>
      <c r="E15" s="8" t="str">
        <f t="shared" si="0"/>
        <v>Significantly Different</v>
      </c>
      <c r="G15">
        <f t="shared" si="1"/>
        <v>21.8</v>
      </c>
      <c r="H15">
        <f t="shared" si="2"/>
        <v>6</v>
      </c>
      <c r="I15" t="str">
        <f t="shared" si="3"/>
        <v>+/-</v>
      </c>
      <c r="J15" t="str">
        <f t="shared" si="4"/>
        <v>1.1</v>
      </c>
      <c r="K15" s="1">
        <f t="shared" si="5"/>
        <v>0.66869300911854113</v>
      </c>
      <c r="L15" s="1">
        <f t="shared" si="6"/>
        <v>-5.8000000000000007</v>
      </c>
      <c r="M15" s="1">
        <f t="shared" si="7"/>
        <v>0.67965592021270205</v>
      </c>
      <c r="N15" s="1">
        <f t="shared" si="8"/>
        <v>-8.5337298293301984</v>
      </c>
      <c r="O15" t="s">
        <v>34</v>
      </c>
    </row>
    <row r="16" spans="1:16" x14ac:dyDescent="0.35">
      <c r="A16" s="12">
        <v>6</v>
      </c>
      <c r="B16" s="11" t="s">
        <v>72</v>
      </c>
      <c r="C16" s="10">
        <v>21.7</v>
      </c>
      <c r="D16" s="9" t="s">
        <v>135</v>
      </c>
      <c r="E16" s="8" t="str">
        <f t="shared" si="0"/>
        <v>Significantly Different</v>
      </c>
      <c r="G16">
        <f t="shared" si="1"/>
        <v>21.7</v>
      </c>
      <c r="H16">
        <f t="shared" si="2"/>
        <v>6</v>
      </c>
      <c r="I16" t="str">
        <f t="shared" si="3"/>
        <v>+/-</v>
      </c>
      <c r="J16" t="str">
        <f t="shared" si="4"/>
        <v>1.6</v>
      </c>
      <c r="K16" s="1">
        <f t="shared" si="5"/>
        <v>0.97264437689969607</v>
      </c>
      <c r="L16" s="1">
        <f t="shared" si="6"/>
        <v>-5.6999999999999993</v>
      </c>
      <c r="M16" s="1">
        <f t="shared" si="7"/>
        <v>0.98021370799982366</v>
      </c>
      <c r="N16" s="1">
        <f t="shared" si="8"/>
        <v>-5.8150584443785647</v>
      </c>
      <c r="O16" t="s">
        <v>73</v>
      </c>
    </row>
    <row r="17" spans="1:15" x14ac:dyDescent="0.35">
      <c r="A17" s="12">
        <v>7</v>
      </c>
      <c r="B17" s="11" t="s">
        <v>78</v>
      </c>
      <c r="C17" s="10">
        <v>20.6</v>
      </c>
      <c r="D17" s="9" t="s">
        <v>129</v>
      </c>
      <c r="E17" s="8" t="str">
        <f t="shared" si="0"/>
        <v>Significantly Different</v>
      </c>
      <c r="G17">
        <f t="shared" si="1"/>
        <v>20.6</v>
      </c>
      <c r="H17">
        <f t="shared" si="2"/>
        <v>6</v>
      </c>
      <c r="I17" t="str">
        <f t="shared" si="3"/>
        <v>+/-</v>
      </c>
      <c r="J17" t="str">
        <f t="shared" si="4"/>
        <v>1.1</v>
      </c>
      <c r="K17" s="1">
        <f t="shared" si="5"/>
        <v>0.66869300911854113</v>
      </c>
      <c r="L17" s="1">
        <f t="shared" si="6"/>
        <v>-4.6000000000000014</v>
      </c>
      <c r="M17" s="1">
        <f t="shared" si="7"/>
        <v>0.67965592021270205</v>
      </c>
      <c r="N17" s="1">
        <f t="shared" si="8"/>
        <v>-6.7681305542963655</v>
      </c>
      <c r="O17" t="s">
        <v>65</v>
      </c>
    </row>
    <row r="18" spans="1:15" x14ac:dyDescent="0.35">
      <c r="A18" s="12">
        <v>8</v>
      </c>
      <c r="B18" s="11" t="s">
        <v>58</v>
      </c>
      <c r="C18" s="10">
        <v>19.5</v>
      </c>
      <c r="D18" s="9" t="s">
        <v>118</v>
      </c>
      <c r="E18" s="8" t="str">
        <f t="shared" si="0"/>
        <v>Significantly Different</v>
      </c>
      <c r="G18">
        <f t="shared" si="1"/>
        <v>19.5</v>
      </c>
      <c r="H18">
        <f t="shared" si="2"/>
        <v>6</v>
      </c>
      <c r="I18" t="str">
        <f t="shared" si="3"/>
        <v>+/-</v>
      </c>
      <c r="J18" t="str">
        <f t="shared" si="4"/>
        <v>0.9</v>
      </c>
      <c r="K18" s="1">
        <f t="shared" si="5"/>
        <v>0.54711246200607899</v>
      </c>
      <c r="L18" s="1">
        <f t="shared" si="6"/>
        <v>-3.5</v>
      </c>
      <c r="M18" s="1">
        <f t="shared" si="7"/>
        <v>0.5604586296226679</v>
      </c>
      <c r="N18" s="1">
        <f t="shared" si="8"/>
        <v>-6.2448855544545649</v>
      </c>
      <c r="O18" t="s">
        <v>61</v>
      </c>
    </row>
    <row r="19" spans="1:15" x14ac:dyDescent="0.35">
      <c r="A19" s="12">
        <v>9</v>
      </c>
      <c r="B19" s="11" t="s">
        <v>39</v>
      </c>
      <c r="C19" s="10">
        <v>19</v>
      </c>
      <c r="D19" s="9" t="s">
        <v>30</v>
      </c>
      <c r="E19" s="8" t="str">
        <f t="shared" si="0"/>
        <v>Significantly Different</v>
      </c>
      <c r="G19">
        <f t="shared" si="1"/>
        <v>19</v>
      </c>
      <c r="H19">
        <f t="shared" si="2"/>
        <v>6</v>
      </c>
      <c r="I19" t="str">
        <f t="shared" si="3"/>
        <v>+/-</v>
      </c>
      <c r="J19" t="str">
        <f t="shared" si="4"/>
        <v>0.5</v>
      </c>
      <c r="K19" s="1">
        <f t="shared" si="5"/>
        <v>0.303951367781155</v>
      </c>
      <c r="L19" s="1">
        <f t="shared" si="6"/>
        <v>-3</v>
      </c>
      <c r="M19" s="1">
        <f t="shared" si="7"/>
        <v>0.32736564177109445</v>
      </c>
      <c r="N19" s="1">
        <f t="shared" si="8"/>
        <v>-9.1640649390375106</v>
      </c>
      <c r="O19" t="s">
        <v>31</v>
      </c>
    </row>
    <row r="20" spans="1:15" x14ac:dyDescent="0.35">
      <c r="A20" s="12">
        <v>10</v>
      </c>
      <c r="B20" s="11" t="s">
        <v>50</v>
      </c>
      <c r="C20" s="10">
        <v>18.899999999999999</v>
      </c>
      <c r="D20" s="13" t="s">
        <v>129</v>
      </c>
      <c r="E20" s="8" t="str">
        <f t="shared" si="0"/>
        <v>Significantly Different</v>
      </c>
      <c r="G20">
        <f t="shared" si="1"/>
        <v>18.899999999999999</v>
      </c>
      <c r="H20">
        <f t="shared" si="2"/>
        <v>6</v>
      </c>
      <c r="I20" t="str">
        <f t="shared" si="3"/>
        <v>+/-</v>
      </c>
      <c r="J20" t="str">
        <f t="shared" si="4"/>
        <v>1.1</v>
      </c>
      <c r="K20" s="1">
        <f t="shared" si="5"/>
        <v>0.66869300911854113</v>
      </c>
      <c r="L20" s="1">
        <f t="shared" si="6"/>
        <v>-2.8999999999999986</v>
      </c>
      <c r="M20" s="1">
        <f t="shared" si="7"/>
        <v>0.67965592021270205</v>
      </c>
      <c r="N20" s="1">
        <f t="shared" si="8"/>
        <v>-4.2668649146650965</v>
      </c>
      <c r="O20" t="s">
        <v>53</v>
      </c>
    </row>
    <row r="21" spans="1:15" x14ac:dyDescent="0.35">
      <c r="A21" s="12">
        <v>11</v>
      </c>
      <c r="B21" s="11" t="s">
        <v>49</v>
      </c>
      <c r="C21" s="10">
        <v>18.5</v>
      </c>
      <c r="D21" s="9" t="s">
        <v>25</v>
      </c>
      <c r="E21" s="8" t="str">
        <f t="shared" si="0"/>
        <v>Significantly Different</v>
      </c>
      <c r="G21">
        <f t="shared" si="1"/>
        <v>18.5</v>
      </c>
      <c r="H21">
        <f t="shared" si="2"/>
        <v>6</v>
      </c>
      <c r="I21" t="str">
        <f t="shared" si="3"/>
        <v>+/-</v>
      </c>
      <c r="J21" t="str">
        <f t="shared" si="4"/>
        <v>0.7</v>
      </c>
      <c r="K21" s="1">
        <f t="shared" si="5"/>
        <v>0.42553191489361697</v>
      </c>
      <c r="L21" s="1">
        <f t="shared" si="6"/>
        <v>-2.5</v>
      </c>
      <c r="M21" s="1">
        <f t="shared" si="7"/>
        <v>0.44255987168878524</v>
      </c>
      <c r="N21" s="1">
        <f t="shared" si="8"/>
        <v>-5.6489531923898371</v>
      </c>
      <c r="O21" t="s">
        <v>45</v>
      </c>
    </row>
    <row r="22" spans="1:15" x14ac:dyDescent="0.35">
      <c r="A22" s="12">
        <v>12</v>
      </c>
      <c r="B22" s="11" t="s">
        <v>75</v>
      </c>
      <c r="C22" s="10">
        <v>17.8</v>
      </c>
      <c r="D22" s="9" t="s">
        <v>121</v>
      </c>
      <c r="E22" s="8" t="str">
        <f t="shared" si="0"/>
        <v>Significantly Different</v>
      </c>
      <c r="G22">
        <f t="shared" si="1"/>
        <v>17.8</v>
      </c>
      <c r="H22">
        <f t="shared" si="2"/>
        <v>6</v>
      </c>
      <c r="I22" t="str">
        <f t="shared" si="3"/>
        <v>+/-</v>
      </c>
      <c r="J22" t="str">
        <f t="shared" si="4"/>
        <v>0.8</v>
      </c>
      <c r="K22" s="1">
        <f t="shared" si="5"/>
        <v>0.48632218844984804</v>
      </c>
      <c r="L22" s="1">
        <f t="shared" si="6"/>
        <v>-1.8000000000000007</v>
      </c>
      <c r="M22" s="1">
        <f t="shared" si="7"/>
        <v>0.50128943776506518</v>
      </c>
      <c r="N22" s="1">
        <f t="shared" si="8"/>
        <v>-3.5907399286629107</v>
      </c>
      <c r="O22" t="s">
        <v>28</v>
      </c>
    </row>
    <row r="23" spans="1:15" x14ac:dyDescent="0.35">
      <c r="A23" s="12">
        <v>13</v>
      </c>
      <c r="B23" s="11" t="s">
        <v>60</v>
      </c>
      <c r="C23" s="10">
        <v>17.3</v>
      </c>
      <c r="D23" s="9" t="s">
        <v>121</v>
      </c>
      <c r="E23" s="8" t="str">
        <f t="shared" si="0"/>
        <v>Significantly Different</v>
      </c>
      <c r="G23">
        <f t="shared" si="1"/>
        <v>17.3</v>
      </c>
      <c r="H23">
        <f t="shared" si="2"/>
        <v>6</v>
      </c>
      <c r="I23" t="str">
        <f t="shared" si="3"/>
        <v>+/-</v>
      </c>
      <c r="J23" t="str">
        <f t="shared" si="4"/>
        <v>0.8</v>
      </c>
      <c r="K23" s="1">
        <f t="shared" si="5"/>
        <v>0.48632218844984804</v>
      </c>
      <c r="L23" s="1">
        <f t="shared" si="6"/>
        <v>-1.3000000000000007</v>
      </c>
      <c r="M23" s="1">
        <f t="shared" si="7"/>
        <v>0.50128943776506518</v>
      </c>
      <c r="N23" s="1">
        <f t="shared" si="8"/>
        <v>-2.5933121707009912</v>
      </c>
      <c r="O23" t="s">
        <v>81</v>
      </c>
    </row>
    <row r="24" spans="1:15" x14ac:dyDescent="0.35">
      <c r="A24" s="12">
        <v>13</v>
      </c>
      <c r="B24" s="11" t="s">
        <v>46</v>
      </c>
      <c r="C24" s="10">
        <v>17.3</v>
      </c>
      <c r="D24" s="9" t="s">
        <v>129</v>
      </c>
      <c r="E24" s="8" t="str">
        <f t="shared" si="0"/>
        <v>Significantly Different</v>
      </c>
      <c r="G24">
        <f t="shared" si="1"/>
        <v>17.3</v>
      </c>
      <c r="H24">
        <f t="shared" si="2"/>
        <v>6</v>
      </c>
      <c r="I24" t="str">
        <f t="shared" si="3"/>
        <v>+/-</v>
      </c>
      <c r="J24" t="str">
        <f t="shared" si="4"/>
        <v>1.1</v>
      </c>
      <c r="K24" s="1">
        <f t="shared" si="5"/>
        <v>0.66869300911854113</v>
      </c>
      <c r="L24" s="1">
        <f t="shared" si="6"/>
        <v>-1.3000000000000007</v>
      </c>
      <c r="M24" s="1">
        <f t="shared" si="7"/>
        <v>0.67965592021270205</v>
      </c>
      <c r="N24" s="1">
        <f t="shared" si="8"/>
        <v>-1.912732547953321</v>
      </c>
      <c r="O24" t="s">
        <v>64</v>
      </c>
    </row>
    <row r="25" spans="1:15" x14ac:dyDescent="0.35">
      <c r="A25" s="12">
        <v>15</v>
      </c>
      <c r="B25" s="11" t="s">
        <v>63</v>
      </c>
      <c r="C25" s="10">
        <v>16.899999999999999</v>
      </c>
      <c r="D25" s="9" t="s">
        <v>25</v>
      </c>
      <c r="E25" s="8" t="str">
        <f t="shared" si="0"/>
        <v>Significantly Different</v>
      </c>
      <c r="G25">
        <f t="shared" si="1"/>
        <v>16.899999999999999</v>
      </c>
      <c r="H25">
        <f t="shared" si="2"/>
        <v>6</v>
      </c>
      <c r="I25" t="str">
        <f t="shared" si="3"/>
        <v>+/-</v>
      </c>
      <c r="J25" t="str">
        <f t="shared" si="4"/>
        <v>0.7</v>
      </c>
      <c r="K25" s="1">
        <f t="shared" si="5"/>
        <v>0.42553191489361697</v>
      </c>
      <c r="L25" s="1">
        <f t="shared" si="6"/>
        <v>-0.89999999999999858</v>
      </c>
      <c r="M25" s="1">
        <f t="shared" si="7"/>
        <v>0.44255987168878524</v>
      </c>
      <c r="N25" s="1">
        <f t="shared" si="8"/>
        <v>-2.0336231492603383</v>
      </c>
      <c r="O25" t="s">
        <v>80</v>
      </c>
    </row>
    <row r="26" spans="1:15" x14ac:dyDescent="0.35">
      <c r="A26" s="12">
        <v>16</v>
      </c>
      <c r="B26" s="11" t="s">
        <v>31</v>
      </c>
      <c r="C26" s="10">
        <v>16.8</v>
      </c>
      <c r="D26" s="9" t="s">
        <v>151</v>
      </c>
      <c r="E26" s="8" t="str">
        <f t="shared" si="0"/>
        <v>Not Significantly Different</v>
      </c>
      <c r="G26">
        <f t="shared" si="1"/>
        <v>16.8</v>
      </c>
      <c r="H26">
        <f t="shared" si="2"/>
        <v>6</v>
      </c>
      <c r="I26" t="str">
        <f t="shared" si="3"/>
        <v>+/-</v>
      </c>
      <c r="J26" t="str">
        <f t="shared" si="4"/>
        <v>5.0</v>
      </c>
      <c r="K26" s="1">
        <f t="shared" si="5"/>
        <v>3.0395136778115499</v>
      </c>
      <c r="L26" s="1">
        <f t="shared" si="6"/>
        <v>-0.80000000000000071</v>
      </c>
      <c r="M26" s="1">
        <f t="shared" si="7"/>
        <v>3.0419443168867604</v>
      </c>
      <c r="N26" s="1">
        <f t="shared" si="8"/>
        <v>-0.26298969233557523</v>
      </c>
      <c r="O26" t="s">
        <v>79</v>
      </c>
    </row>
    <row r="27" spans="1:15" x14ac:dyDescent="0.35">
      <c r="A27" s="12">
        <v>16</v>
      </c>
      <c r="B27" s="11" t="s">
        <v>53</v>
      </c>
      <c r="C27" s="10">
        <v>16.8</v>
      </c>
      <c r="D27" s="9" t="s">
        <v>109</v>
      </c>
      <c r="E27" s="8" t="str">
        <f t="shared" si="0"/>
        <v>Significantly Different</v>
      </c>
      <c r="G27">
        <f t="shared" si="1"/>
        <v>16.8</v>
      </c>
      <c r="H27">
        <f t="shared" si="2"/>
        <v>6</v>
      </c>
      <c r="I27" t="str">
        <f t="shared" si="3"/>
        <v>+/-</v>
      </c>
      <c r="J27" t="str">
        <f t="shared" si="4"/>
        <v>0.6</v>
      </c>
      <c r="K27" s="1">
        <f t="shared" si="5"/>
        <v>0.36474164133738601</v>
      </c>
      <c r="L27" s="1">
        <f t="shared" si="6"/>
        <v>-0.80000000000000071</v>
      </c>
      <c r="M27" s="1">
        <f t="shared" si="7"/>
        <v>0.38447144804478778</v>
      </c>
      <c r="N27" s="1">
        <f t="shared" si="8"/>
        <v>-2.0807787003907952</v>
      </c>
      <c r="O27" t="s">
        <v>77</v>
      </c>
    </row>
    <row r="28" spans="1:15" x14ac:dyDescent="0.35">
      <c r="A28" s="12">
        <v>18</v>
      </c>
      <c r="B28" s="11" t="s">
        <v>71</v>
      </c>
      <c r="C28" s="10">
        <v>16.399999999999999</v>
      </c>
      <c r="D28" s="9" t="s">
        <v>118</v>
      </c>
      <c r="E28" s="8" t="str">
        <f t="shared" si="0"/>
        <v>Not Significantly Different</v>
      </c>
      <c r="G28">
        <f t="shared" si="1"/>
        <v>16.399999999999999</v>
      </c>
      <c r="H28">
        <f t="shared" si="2"/>
        <v>6</v>
      </c>
      <c r="I28" t="str">
        <f t="shared" si="3"/>
        <v>+/-</v>
      </c>
      <c r="J28" t="str">
        <f t="shared" si="4"/>
        <v>0.9</v>
      </c>
      <c r="K28" s="1">
        <f t="shared" si="5"/>
        <v>0.54711246200607899</v>
      </c>
      <c r="L28" s="1">
        <f t="shared" si="6"/>
        <v>-0.39999999999999858</v>
      </c>
      <c r="M28" s="1">
        <f t="shared" si="7"/>
        <v>0.5604586296226679</v>
      </c>
      <c r="N28" s="1">
        <f t="shared" si="8"/>
        <v>-0.71370120622337629</v>
      </c>
      <c r="O28" t="s">
        <v>78</v>
      </c>
    </row>
    <row r="29" spans="1:15" x14ac:dyDescent="0.35">
      <c r="A29" s="12">
        <v>19</v>
      </c>
      <c r="B29" s="11" t="s">
        <v>45</v>
      </c>
      <c r="C29" s="10">
        <v>16.3</v>
      </c>
      <c r="D29" s="9" t="s">
        <v>25</v>
      </c>
      <c r="E29" s="8" t="str">
        <f t="shared" si="0"/>
        <v>Not Significantly Different</v>
      </c>
      <c r="G29">
        <f t="shared" si="1"/>
        <v>16.3</v>
      </c>
      <c r="H29">
        <f t="shared" si="2"/>
        <v>6</v>
      </c>
      <c r="I29" t="str">
        <f t="shared" si="3"/>
        <v>+/-</v>
      </c>
      <c r="J29" t="str">
        <f t="shared" si="4"/>
        <v>0.7</v>
      </c>
      <c r="K29" s="1">
        <f t="shared" si="5"/>
        <v>0.42553191489361697</v>
      </c>
      <c r="L29" s="1">
        <f t="shared" si="6"/>
        <v>-0.30000000000000071</v>
      </c>
      <c r="M29" s="1">
        <f t="shared" si="7"/>
        <v>0.44255987168878524</v>
      </c>
      <c r="N29" s="1">
        <f t="shared" si="8"/>
        <v>-0.67787438308678205</v>
      </c>
      <c r="O29" t="s">
        <v>55</v>
      </c>
    </row>
    <row r="30" spans="1:15" x14ac:dyDescent="0.35">
      <c r="A30" s="12">
        <v>20</v>
      </c>
      <c r="B30" s="11" t="s">
        <v>44</v>
      </c>
      <c r="C30" s="10">
        <v>15.8</v>
      </c>
      <c r="D30" s="9" t="s">
        <v>134</v>
      </c>
      <c r="E30" s="8" t="str">
        <f t="shared" si="0"/>
        <v>Not Significantly Different</v>
      </c>
      <c r="G30">
        <f t="shared" si="1"/>
        <v>15.8</v>
      </c>
      <c r="H30">
        <f t="shared" si="2"/>
        <v>6</v>
      </c>
      <c r="I30" t="str">
        <f t="shared" si="3"/>
        <v>+/-</v>
      </c>
      <c r="J30" t="str">
        <f t="shared" si="4"/>
        <v>1.3</v>
      </c>
      <c r="K30" s="1">
        <f t="shared" si="5"/>
        <v>0.79027355623100304</v>
      </c>
      <c r="L30" s="1">
        <f t="shared" si="6"/>
        <v>0.19999999999999929</v>
      </c>
      <c r="M30" s="1">
        <f t="shared" si="7"/>
        <v>0.79957121203440151</v>
      </c>
      <c r="N30" s="1">
        <f t="shared" si="8"/>
        <v>0.25013406809773225</v>
      </c>
      <c r="O30" t="s">
        <v>76</v>
      </c>
    </row>
    <row r="31" spans="1:15" x14ac:dyDescent="0.35">
      <c r="A31" s="12">
        <v>21</v>
      </c>
      <c r="B31" s="11" t="s">
        <v>64</v>
      </c>
      <c r="C31" s="10">
        <v>15.6</v>
      </c>
      <c r="D31" s="9" t="s">
        <v>121</v>
      </c>
      <c r="E31" s="8" t="str">
        <f t="shared" si="0"/>
        <v>Not Significantly Different</v>
      </c>
      <c r="G31">
        <f t="shared" si="1"/>
        <v>15.6</v>
      </c>
      <c r="H31">
        <f t="shared" si="2"/>
        <v>6</v>
      </c>
      <c r="I31" t="str">
        <f t="shared" si="3"/>
        <v>+/-</v>
      </c>
      <c r="J31" t="str">
        <f t="shared" si="4"/>
        <v>0.8</v>
      </c>
      <c r="K31" s="1">
        <f t="shared" si="5"/>
        <v>0.48632218844984804</v>
      </c>
      <c r="L31" s="1">
        <f t="shared" si="6"/>
        <v>0.40000000000000036</v>
      </c>
      <c r="M31" s="1">
        <f t="shared" si="7"/>
        <v>0.50128943776506518</v>
      </c>
      <c r="N31" s="1">
        <f t="shared" si="8"/>
        <v>0.79794220636953606</v>
      </c>
      <c r="O31" t="s">
        <v>41</v>
      </c>
    </row>
    <row r="32" spans="1:15" x14ac:dyDescent="0.35">
      <c r="A32" s="12">
        <v>22</v>
      </c>
      <c r="B32" s="11" t="s">
        <v>57</v>
      </c>
      <c r="C32" s="10">
        <v>15.5</v>
      </c>
      <c r="D32" s="9" t="s">
        <v>121</v>
      </c>
      <c r="E32" s="8" t="str">
        <f t="shared" si="0"/>
        <v>Not Significantly Different</v>
      </c>
      <c r="G32">
        <f t="shared" si="1"/>
        <v>15.5</v>
      </c>
      <c r="H32">
        <f t="shared" si="2"/>
        <v>6</v>
      </c>
      <c r="I32" t="str">
        <f t="shared" si="3"/>
        <v>+/-</v>
      </c>
      <c r="J32" t="str">
        <f t="shared" si="4"/>
        <v>0.8</v>
      </c>
      <c r="K32" s="1">
        <f t="shared" si="5"/>
        <v>0.48632218844984804</v>
      </c>
      <c r="L32" s="1">
        <f t="shared" si="6"/>
        <v>0.5</v>
      </c>
      <c r="M32" s="1">
        <f t="shared" si="7"/>
        <v>0.50128943776506518</v>
      </c>
      <c r="N32" s="1">
        <f t="shared" si="8"/>
        <v>0.99742775796191918</v>
      </c>
      <c r="O32" t="s">
        <v>70</v>
      </c>
    </row>
    <row r="33" spans="1:15" x14ac:dyDescent="0.35">
      <c r="A33" s="12">
        <v>23</v>
      </c>
      <c r="B33" s="11" t="s">
        <v>80</v>
      </c>
      <c r="C33" s="10">
        <v>15.4</v>
      </c>
      <c r="D33" s="9" t="s">
        <v>129</v>
      </c>
      <c r="E33" s="8" t="str">
        <f t="shared" si="0"/>
        <v>Not Significantly Different</v>
      </c>
      <c r="G33">
        <f t="shared" si="1"/>
        <v>15.4</v>
      </c>
      <c r="H33">
        <f t="shared" si="2"/>
        <v>6</v>
      </c>
      <c r="I33" t="str">
        <f t="shared" si="3"/>
        <v>+/-</v>
      </c>
      <c r="J33" t="str">
        <f t="shared" si="4"/>
        <v>1.1</v>
      </c>
      <c r="K33" s="1">
        <f t="shared" si="5"/>
        <v>0.66869300911854113</v>
      </c>
      <c r="L33" s="1">
        <f t="shared" si="6"/>
        <v>0.59999999999999964</v>
      </c>
      <c r="M33" s="1">
        <f t="shared" si="7"/>
        <v>0.67965592021270205</v>
      </c>
      <c r="N33" s="1">
        <f t="shared" si="8"/>
        <v>0.88279963751691648</v>
      </c>
      <c r="O33" t="s">
        <v>75</v>
      </c>
    </row>
    <row r="34" spans="1:15" x14ac:dyDescent="0.35">
      <c r="A34" s="12">
        <v>24</v>
      </c>
      <c r="B34" s="11" t="s">
        <v>34</v>
      </c>
      <c r="C34" s="10">
        <v>15</v>
      </c>
      <c r="D34" s="9" t="s">
        <v>43</v>
      </c>
      <c r="E34" s="8" t="str">
        <f t="shared" si="0"/>
        <v>Significantly Different</v>
      </c>
      <c r="G34">
        <f t="shared" si="1"/>
        <v>15</v>
      </c>
      <c r="H34">
        <f t="shared" si="2"/>
        <v>6</v>
      </c>
      <c r="I34" t="str">
        <f t="shared" si="3"/>
        <v>+/-</v>
      </c>
      <c r="J34" t="str">
        <f t="shared" si="4"/>
        <v>0.4</v>
      </c>
      <c r="K34" s="1">
        <f t="shared" si="5"/>
        <v>0.24316109422492402</v>
      </c>
      <c r="L34" s="1">
        <f t="shared" si="6"/>
        <v>1</v>
      </c>
      <c r="M34" s="1">
        <f t="shared" si="7"/>
        <v>0.2718623680850808</v>
      </c>
      <c r="N34" s="1">
        <f t="shared" si="8"/>
        <v>3.6783318229871544</v>
      </c>
      <c r="O34" t="s">
        <v>74</v>
      </c>
    </row>
    <row r="35" spans="1:15" x14ac:dyDescent="0.35">
      <c r="A35" s="12">
        <v>24</v>
      </c>
      <c r="B35" s="11" t="s">
        <v>54</v>
      </c>
      <c r="C35" s="10">
        <v>15</v>
      </c>
      <c r="D35" s="9" t="s">
        <v>121</v>
      </c>
      <c r="E35" s="8" t="str">
        <f t="shared" si="0"/>
        <v>Significantly Different</v>
      </c>
      <c r="G35">
        <f t="shared" si="1"/>
        <v>15</v>
      </c>
      <c r="H35">
        <f t="shared" si="2"/>
        <v>6</v>
      </c>
      <c r="I35" t="str">
        <f t="shared" si="3"/>
        <v>+/-</v>
      </c>
      <c r="J35" t="str">
        <f t="shared" si="4"/>
        <v>0.8</v>
      </c>
      <c r="K35" s="1">
        <f t="shared" si="5"/>
        <v>0.48632218844984804</v>
      </c>
      <c r="L35" s="1">
        <f t="shared" si="6"/>
        <v>1</v>
      </c>
      <c r="M35" s="1">
        <f t="shared" si="7"/>
        <v>0.50128943776506518</v>
      </c>
      <c r="N35" s="1">
        <f t="shared" si="8"/>
        <v>1.9948555159238384</v>
      </c>
      <c r="O35" t="s">
        <v>51</v>
      </c>
    </row>
    <row r="36" spans="1:15" x14ac:dyDescent="0.35">
      <c r="A36" s="12">
        <v>26</v>
      </c>
      <c r="B36" s="11" t="s">
        <v>48</v>
      </c>
      <c r="C36" s="10">
        <v>14.7</v>
      </c>
      <c r="D36" s="9" t="s">
        <v>154</v>
      </c>
      <c r="E36" s="8" t="str">
        <f t="shared" si="0"/>
        <v>Not Significantly Different</v>
      </c>
      <c r="G36">
        <f t="shared" si="1"/>
        <v>14.7</v>
      </c>
      <c r="H36">
        <f t="shared" si="2"/>
        <v>6</v>
      </c>
      <c r="I36" t="str">
        <f t="shared" si="3"/>
        <v>+/-</v>
      </c>
      <c r="J36" t="str">
        <f t="shared" si="4"/>
        <v>2.1</v>
      </c>
      <c r="K36" s="1">
        <f t="shared" si="5"/>
        <v>1.2765957446808511</v>
      </c>
      <c r="L36" s="1">
        <f t="shared" si="6"/>
        <v>1.3000000000000007</v>
      </c>
      <c r="M36" s="1">
        <f t="shared" si="7"/>
        <v>1.2823722255154399</v>
      </c>
      <c r="N36" s="1">
        <f t="shared" si="8"/>
        <v>1.0137462229248417</v>
      </c>
      <c r="O36" t="s">
        <v>71</v>
      </c>
    </row>
    <row r="37" spans="1:15" x14ac:dyDescent="0.35">
      <c r="A37" s="12">
        <v>27</v>
      </c>
      <c r="B37" s="11" t="s">
        <v>26</v>
      </c>
      <c r="C37" s="10">
        <v>13.8</v>
      </c>
      <c r="D37" s="9" t="s">
        <v>180</v>
      </c>
      <c r="E37" s="8" t="str">
        <f t="shared" si="0"/>
        <v>Not Significantly Different</v>
      </c>
      <c r="G37">
        <f t="shared" si="1"/>
        <v>13.8</v>
      </c>
      <c r="H37">
        <f t="shared" si="2"/>
        <v>6</v>
      </c>
      <c r="I37" t="str">
        <f t="shared" si="3"/>
        <v>+/-</v>
      </c>
      <c r="J37" t="str">
        <f t="shared" si="4"/>
        <v>2.7</v>
      </c>
      <c r="K37" s="1">
        <f t="shared" si="5"/>
        <v>1.6413373860182372</v>
      </c>
      <c r="L37" s="1">
        <f t="shared" si="6"/>
        <v>2.1999999999999993</v>
      </c>
      <c r="M37" s="1">
        <f t="shared" si="7"/>
        <v>1.6458342092013234</v>
      </c>
      <c r="N37" s="1">
        <f t="shared" si="8"/>
        <v>1.3367081493995661</v>
      </c>
      <c r="O37" t="s">
        <v>69</v>
      </c>
    </row>
    <row r="38" spans="1:15" x14ac:dyDescent="0.35">
      <c r="A38" s="12">
        <v>28</v>
      </c>
      <c r="B38" s="11" t="s">
        <v>59</v>
      </c>
      <c r="C38" s="10">
        <v>13.5</v>
      </c>
      <c r="D38" s="9" t="s">
        <v>154</v>
      </c>
      <c r="E38" s="8" t="str">
        <f t="shared" si="0"/>
        <v>Significantly Different</v>
      </c>
      <c r="G38">
        <f t="shared" si="1"/>
        <v>13.5</v>
      </c>
      <c r="H38">
        <f t="shared" si="2"/>
        <v>6</v>
      </c>
      <c r="I38" t="str">
        <f t="shared" si="3"/>
        <v>+/-</v>
      </c>
      <c r="J38" t="str">
        <f t="shared" si="4"/>
        <v>2.1</v>
      </c>
      <c r="K38" s="1">
        <f t="shared" si="5"/>
        <v>1.2765957446808511</v>
      </c>
      <c r="L38" s="1">
        <f t="shared" si="6"/>
        <v>2.5</v>
      </c>
      <c r="M38" s="1">
        <f t="shared" si="7"/>
        <v>1.2823722255154399</v>
      </c>
      <c r="N38" s="1">
        <f t="shared" si="8"/>
        <v>1.9495119671631562</v>
      </c>
      <c r="O38" t="s">
        <v>68</v>
      </c>
    </row>
    <row r="39" spans="1:15" x14ac:dyDescent="0.35">
      <c r="A39" s="12">
        <v>29</v>
      </c>
      <c r="B39" s="11" t="s">
        <v>77</v>
      </c>
      <c r="C39" s="10">
        <v>13.4</v>
      </c>
      <c r="D39" s="9" t="s">
        <v>122</v>
      </c>
      <c r="E39" s="8" t="str">
        <f t="shared" si="0"/>
        <v>Significantly Different</v>
      </c>
      <c r="G39">
        <f t="shared" si="1"/>
        <v>13.4</v>
      </c>
      <c r="H39">
        <f t="shared" si="2"/>
        <v>6</v>
      </c>
      <c r="I39" t="str">
        <f t="shared" si="3"/>
        <v>+/-</v>
      </c>
      <c r="J39" t="str">
        <f t="shared" si="4"/>
        <v>1.0</v>
      </c>
      <c r="K39" s="1">
        <f t="shared" si="5"/>
        <v>0.60790273556231</v>
      </c>
      <c r="L39" s="1">
        <f t="shared" si="6"/>
        <v>2.5999999999999996</v>
      </c>
      <c r="M39" s="1">
        <f t="shared" si="7"/>
        <v>0.61994158219973061</v>
      </c>
      <c r="N39" s="1">
        <f t="shared" si="8"/>
        <v>4.193943549930065</v>
      </c>
      <c r="O39" t="s">
        <v>44</v>
      </c>
    </row>
    <row r="40" spans="1:15" x14ac:dyDescent="0.35">
      <c r="A40" s="12">
        <v>29</v>
      </c>
      <c r="B40" s="11" t="s">
        <v>68</v>
      </c>
      <c r="C40" s="10">
        <v>13.4</v>
      </c>
      <c r="D40" s="9" t="s">
        <v>133</v>
      </c>
      <c r="E40" s="8" t="str">
        <f t="shared" si="0"/>
        <v>Significantly Different</v>
      </c>
      <c r="G40">
        <f t="shared" si="1"/>
        <v>13.4</v>
      </c>
      <c r="H40">
        <f t="shared" si="2"/>
        <v>6</v>
      </c>
      <c r="I40" t="str">
        <f t="shared" si="3"/>
        <v>+/-</v>
      </c>
      <c r="J40" t="str">
        <f t="shared" si="4"/>
        <v>1.4</v>
      </c>
      <c r="K40" s="1">
        <f t="shared" si="5"/>
        <v>0.85106382978723394</v>
      </c>
      <c r="L40" s="1">
        <f t="shared" si="6"/>
        <v>2.5999999999999996</v>
      </c>
      <c r="M40" s="1">
        <f t="shared" si="7"/>
        <v>0.8597042932359239</v>
      </c>
      <c r="N40" s="1">
        <f t="shared" si="8"/>
        <v>3.0242957031348641</v>
      </c>
      <c r="O40" t="s">
        <v>66</v>
      </c>
    </row>
    <row r="41" spans="1:15" x14ac:dyDescent="0.35">
      <c r="A41" s="12">
        <v>31</v>
      </c>
      <c r="B41" s="11" t="s">
        <v>56</v>
      </c>
      <c r="C41" s="10">
        <v>13.3</v>
      </c>
      <c r="D41" s="9" t="s">
        <v>122</v>
      </c>
      <c r="E41" s="8" t="str">
        <f t="shared" si="0"/>
        <v>Significantly Different</v>
      </c>
      <c r="G41">
        <f t="shared" si="1"/>
        <v>13.3</v>
      </c>
      <c r="H41">
        <f t="shared" si="2"/>
        <v>6</v>
      </c>
      <c r="I41" t="str">
        <f t="shared" si="3"/>
        <v>+/-</v>
      </c>
      <c r="J41" t="str">
        <f t="shared" si="4"/>
        <v>1.0</v>
      </c>
      <c r="K41" s="1">
        <f t="shared" si="5"/>
        <v>0.60790273556231</v>
      </c>
      <c r="L41" s="1">
        <f t="shared" si="6"/>
        <v>2.6999999999999993</v>
      </c>
      <c r="M41" s="1">
        <f t="shared" si="7"/>
        <v>0.61994158219973061</v>
      </c>
      <c r="N41" s="1">
        <f t="shared" si="8"/>
        <v>4.3552490710812215</v>
      </c>
      <c r="O41" t="s">
        <v>47</v>
      </c>
    </row>
    <row r="42" spans="1:15" x14ac:dyDescent="0.35">
      <c r="A42" s="12">
        <v>32</v>
      </c>
      <c r="B42" s="11" t="s">
        <v>81</v>
      </c>
      <c r="C42" s="10">
        <v>12.9</v>
      </c>
      <c r="D42" s="9" t="s">
        <v>152</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12.9</v>
      </c>
      <c r="H42">
        <f t="shared" ref="H42:H62" si="11">LEN(TRIM(D42))</f>
        <v>6</v>
      </c>
      <c r="I42" t="str">
        <f t="shared" ref="I42:I73" si="12">IF(H42&gt;=3,MID(TRIM(D42),1,3),"NO")</f>
        <v>+/-</v>
      </c>
      <c r="J42" t="str">
        <f t="shared" ref="J42:J73" si="13">IF(TRIM(I42)="+/-",MID(TRIM(D42),4,H42-3),D42)</f>
        <v>1.7</v>
      </c>
      <c r="K42" s="1">
        <f t="shared" ref="K42:K73" si="14">IF(TRIM(J42)="*****",0,IF(ISERROR(VALUE(J42)),"NA",VALUE(J42/$I$4)))</f>
        <v>1.0334346504559271</v>
      </c>
      <c r="L42" s="1">
        <f t="shared" ref="L42:L62" si="15">IF(AND(ISNUMBER(G42),ISNUMBER($I$6)),$I$6-G42,"N/A")</f>
        <v>3.0999999999999996</v>
      </c>
      <c r="M42" s="1">
        <f t="shared" ref="M42:M62" si="16">IF(AND(ISNUMBER(K42),ISNUMBER($I$7)),SQRT(K42^2+($I$7)^2),"N/A")</f>
        <v>1.0405618704330513</v>
      </c>
      <c r="N42" s="1">
        <f t="shared" ref="N42:N73" si="17">IF(AND(ISNUMBER(L42),ISNUMBER(M42),M42&lt;&gt;0),L42/M42,"NA")</f>
        <v>2.9791597098497093</v>
      </c>
      <c r="O42" t="s">
        <v>36</v>
      </c>
    </row>
    <row r="43" spans="1:15" x14ac:dyDescent="0.35">
      <c r="A43" s="12">
        <v>33</v>
      </c>
      <c r="B43" s="11" t="s">
        <v>61</v>
      </c>
      <c r="C43" s="10">
        <v>12.8</v>
      </c>
      <c r="D43" s="9" t="s">
        <v>141</v>
      </c>
      <c r="E43" s="8" t="str">
        <f t="shared" si="9"/>
        <v>Significantly Different</v>
      </c>
      <c r="G43">
        <f t="shared" si="10"/>
        <v>12.8</v>
      </c>
      <c r="H43">
        <f t="shared" si="11"/>
        <v>6</v>
      </c>
      <c r="I43" t="str">
        <f t="shared" si="12"/>
        <v>+/-</v>
      </c>
      <c r="J43" t="str">
        <f t="shared" si="13"/>
        <v>2.3</v>
      </c>
      <c r="K43" s="1">
        <f t="shared" si="14"/>
        <v>1.3981762917933129</v>
      </c>
      <c r="L43" s="1">
        <f t="shared" si="15"/>
        <v>3.1999999999999993</v>
      </c>
      <c r="M43" s="1">
        <f t="shared" si="16"/>
        <v>1.4034524474912091</v>
      </c>
      <c r="N43" s="1">
        <f t="shared" si="17"/>
        <v>2.2800915027226409</v>
      </c>
      <c r="O43" t="s">
        <v>49</v>
      </c>
    </row>
    <row r="44" spans="1:15" x14ac:dyDescent="0.35">
      <c r="A44" s="12">
        <v>33</v>
      </c>
      <c r="B44" s="11" t="s">
        <v>69</v>
      </c>
      <c r="C44" s="10">
        <v>12.8</v>
      </c>
      <c r="D44" s="9" t="s">
        <v>152</v>
      </c>
      <c r="E44" s="8" t="str">
        <f t="shared" si="9"/>
        <v>Significantly Different</v>
      </c>
      <c r="G44">
        <f t="shared" si="10"/>
        <v>12.8</v>
      </c>
      <c r="H44">
        <f t="shared" si="11"/>
        <v>6</v>
      </c>
      <c r="I44" t="str">
        <f t="shared" si="12"/>
        <v>+/-</v>
      </c>
      <c r="J44" t="str">
        <f t="shared" si="13"/>
        <v>1.7</v>
      </c>
      <c r="K44" s="1">
        <f t="shared" si="14"/>
        <v>1.0334346504559271</v>
      </c>
      <c r="L44" s="1">
        <f t="shared" si="15"/>
        <v>3.1999999999999993</v>
      </c>
      <c r="M44" s="1">
        <f t="shared" si="16"/>
        <v>1.0405618704330513</v>
      </c>
      <c r="N44" s="1">
        <f t="shared" si="17"/>
        <v>3.0752616359738929</v>
      </c>
      <c r="O44" t="s">
        <v>63</v>
      </c>
    </row>
    <row r="45" spans="1:15" x14ac:dyDescent="0.35">
      <c r="A45" s="12">
        <v>35</v>
      </c>
      <c r="B45" s="11" t="s">
        <v>47</v>
      </c>
      <c r="C45" s="10">
        <v>12.7</v>
      </c>
      <c r="D45" s="9" t="s">
        <v>118</v>
      </c>
      <c r="E45" s="8" t="str">
        <f t="shared" si="9"/>
        <v>Significantly Different</v>
      </c>
      <c r="G45">
        <f t="shared" si="10"/>
        <v>12.7</v>
      </c>
      <c r="H45">
        <f t="shared" si="11"/>
        <v>6</v>
      </c>
      <c r="I45" t="str">
        <f t="shared" si="12"/>
        <v>+/-</v>
      </c>
      <c r="J45" t="str">
        <f t="shared" si="13"/>
        <v>0.9</v>
      </c>
      <c r="K45" s="1">
        <f t="shared" si="14"/>
        <v>0.54711246200607899</v>
      </c>
      <c r="L45" s="1">
        <f t="shared" si="15"/>
        <v>3.3000000000000007</v>
      </c>
      <c r="M45" s="1">
        <f t="shared" si="16"/>
        <v>0.5604586296226679</v>
      </c>
      <c r="N45" s="1">
        <f t="shared" si="17"/>
        <v>5.8880349513428767</v>
      </c>
      <c r="O45" t="s">
        <v>62</v>
      </c>
    </row>
    <row r="46" spans="1:15" x14ac:dyDescent="0.35">
      <c r="A46" s="12">
        <v>36</v>
      </c>
      <c r="B46" s="11" t="s">
        <v>28</v>
      </c>
      <c r="C46" s="10">
        <v>12.5</v>
      </c>
      <c r="D46" s="9" t="s">
        <v>136</v>
      </c>
      <c r="E46" s="8" t="str">
        <f t="shared" si="9"/>
        <v>Significantly Different</v>
      </c>
      <c r="G46">
        <f t="shared" si="10"/>
        <v>12.5</v>
      </c>
      <c r="H46">
        <f t="shared" si="11"/>
        <v>6</v>
      </c>
      <c r="I46" t="str">
        <f t="shared" si="12"/>
        <v>+/-</v>
      </c>
      <c r="J46" t="str">
        <f t="shared" si="13"/>
        <v>1.9</v>
      </c>
      <c r="K46" s="1">
        <f t="shared" si="14"/>
        <v>1.1550151975683889</v>
      </c>
      <c r="L46" s="1">
        <f t="shared" si="15"/>
        <v>3.5</v>
      </c>
      <c r="M46" s="1">
        <f t="shared" si="16"/>
        <v>1.1613965455649118</v>
      </c>
      <c r="N46" s="1">
        <f t="shared" si="17"/>
        <v>3.0136132343131554</v>
      </c>
      <c r="O46" t="s">
        <v>60</v>
      </c>
    </row>
    <row r="47" spans="1:15" x14ac:dyDescent="0.35">
      <c r="A47" s="12">
        <v>37</v>
      </c>
      <c r="B47" s="11" t="s">
        <v>62</v>
      </c>
      <c r="C47" s="10">
        <v>12.4</v>
      </c>
      <c r="D47" s="9" t="s">
        <v>136</v>
      </c>
      <c r="E47" s="8" t="str">
        <f t="shared" si="9"/>
        <v>Significantly Different</v>
      </c>
      <c r="G47">
        <f t="shared" si="10"/>
        <v>12.4</v>
      </c>
      <c r="H47">
        <f t="shared" si="11"/>
        <v>6</v>
      </c>
      <c r="I47" t="str">
        <f t="shared" si="12"/>
        <v>+/-</v>
      </c>
      <c r="J47" t="str">
        <f t="shared" si="13"/>
        <v>1.9</v>
      </c>
      <c r="K47" s="1">
        <f t="shared" si="14"/>
        <v>1.1550151975683889</v>
      </c>
      <c r="L47" s="1">
        <f t="shared" si="15"/>
        <v>3.5999999999999996</v>
      </c>
      <c r="M47" s="1">
        <f t="shared" si="16"/>
        <v>1.1613965455649118</v>
      </c>
      <c r="N47" s="1">
        <f t="shared" si="17"/>
        <v>3.0997164695792456</v>
      </c>
      <c r="O47" t="s">
        <v>58</v>
      </c>
    </row>
    <row r="48" spans="1:15" x14ac:dyDescent="0.35">
      <c r="A48" s="12">
        <v>37</v>
      </c>
      <c r="B48" s="11" t="s">
        <v>37</v>
      </c>
      <c r="C48" s="10">
        <v>12.4</v>
      </c>
      <c r="D48" s="9" t="s">
        <v>109</v>
      </c>
      <c r="E48" s="8" t="str">
        <f t="shared" si="9"/>
        <v>Significantly Different</v>
      </c>
      <c r="G48">
        <f t="shared" si="10"/>
        <v>12.4</v>
      </c>
      <c r="H48">
        <f t="shared" si="11"/>
        <v>6</v>
      </c>
      <c r="I48" t="str">
        <f t="shared" si="12"/>
        <v>+/-</v>
      </c>
      <c r="J48" t="str">
        <f t="shared" si="13"/>
        <v>0.6</v>
      </c>
      <c r="K48" s="1">
        <f t="shared" si="14"/>
        <v>0.36474164133738601</v>
      </c>
      <c r="L48" s="1">
        <f t="shared" si="15"/>
        <v>3.5999999999999996</v>
      </c>
      <c r="M48" s="1">
        <f t="shared" si="16"/>
        <v>0.38447144804478778</v>
      </c>
      <c r="N48" s="1">
        <f t="shared" si="17"/>
        <v>9.3635041517585691</v>
      </c>
      <c r="O48" t="s">
        <v>56</v>
      </c>
    </row>
    <row r="49" spans="1:15" x14ac:dyDescent="0.35">
      <c r="A49" s="12">
        <v>37</v>
      </c>
      <c r="B49" s="11" t="s">
        <v>29</v>
      </c>
      <c r="C49" s="10">
        <v>12.4</v>
      </c>
      <c r="D49" s="9" t="s">
        <v>121</v>
      </c>
      <c r="E49" s="8" t="str">
        <f t="shared" si="9"/>
        <v>Significantly Different</v>
      </c>
      <c r="G49">
        <f t="shared" si="10"/>
        <v>12.4</v>
      </c>
      <c r="H49">
        <f t="shared" si="11"/>
        <v>6</v>
      </c>
      <c r="I49" t="str">
        <f t="shared" si="12"/>
        <v>+/-</v>
      </c>
      <c r="J49" t="str">
        <f t="shared" si="13"/>
        <v>0.8</v>
      </c>
      <c r="K49" s="1">
        <f t="shared" si="14"/>
        <v>0.48632218844984804</v>
      </c>
      <c r="L49" s="1">
        <f t="shared" si="15"/>
        <v>3.5999999999999996</v>
      </c>
      <c r="M49" s="1">
        <f t="shared" si="16"/>
        <v>0.50128943776506518</v>
      </c>
      <c r="N49" s="1">
        <f t="shared" si="17"/>
        <v>7.1814798573258178</v>
      </c>
      <c r="O49" t="s">
        <v>54</v>
      </c>
    </row>
    <row r="50" spans="1:15" x14ac:dyDescent="0.35">
      <c r="A50" s="12">
        <v>40</v>
      </c>
      <c r="B50" s="11" t="s">
        <v>65</v>
      </c>
      <c r="C50" s="10">
        <v>12.1</v>
      </c>
      <c r="D50" s="9" t="s">
        <v>129</v>
      </c>
      <c r="E50" s="8" t="str">
        <f t="shared" si="9"/>
        <v>Significantly Different</v>
      </c>
      <c r="G50">
        <f t="shared" si="10"/>
        <v>12.1</v>
      </c>
      <c r="H50">
        <f t="shared" si="11"/>
        <v>6</v>
      </c>
      <c r="I50" t="str">
        <f t="shared" si="12"/>
        <v>+/-</v>
      </c>
      <c r="J50" t="str">
        <f t="shared" si="13"/>
        <v>1.1</v>
      </c>
      <c r="K50" s="1">
        <f t="shared" si="14"/>
        <v>0.66869300911854113</v>
      </c>
      <c r="L50" s="1">
        <f t="shared" si="15"/>
        <v>3.9000000000000004</v>
      </c>
      <c r="M50" s="1">
        <f t="shared" si="16"/>
        <v>0.67965592021270205</v>
      </c>
      <c r="N50" s="1">
        <f t="shared" si="17"/>
        <v>5.7381976438599605</v>
      </c>
      <c r="O50" t="s">
        <v>52</v>
      </c>
    </row>
    <row r="51" spans="1:15" x14ac:dyDescent="0.35">
      <c r="A51" s="12">
        <v>41</v>
      </c>
      <c r="B51" s="11" t="s">
        <v>79</v>
      </c>
      <c r="C51" s="10">
        <v>11.9</v>
      </c>
      <c r="D51" s="9" t="s">
        <v>122</v>
      </c>
      <c r="E51" s="8" t="str">
        <f t="shared" si="9"/>
        <v>Significantly Different</v>
      </c>
      <c r="G51">
        <f t="shared" si="10"/>
        <v>11.9</v>
      </c>
      <c r="H51">
        <f t="shared" si="11"/>
        <v>6</v>
      </c>
      <c r="I51" t="str">
        <f t="shared" si="12"/>
        <v>+/-</v>
      </c>
      <c r="J51" t="str">
        <f t="shared" si="13"/>
        <v>1.0</v>
      </c>
      <c r="K51" s="1">
        <f t="shared" si="14"/>
        <v>0.60790273556231</v>
      </c>
      <c r="L51" s="1">
        <f t="shared" si="15"/>
        <v>4.0999999999999996</v>
      </c>
      <c r="M51" s="1">
        <f t="shared" si="16"/>
        <v>0.61994158219973061</v>
      </c>
      <c r="N51" s="1">
        <f t="shared" si="17"/>
        <v>6.6135263671974114</v>
      </c>
      <c r="O51" t="s">
        <v>50</v>
      </c>
    </row>
    <row r="52" spans="1:15" x14ac:dyDescent="0.35">
      <c r="A52" s="12">
        <v>42</v>
      </c>
      <c r="B52" s="11" t="s">
        <v>41</v>
      </c>
      <c r="C52" s="10">
        <v>11.3</v>
      </c>
      <c r="D52" s="9" t="s">
        <v>118</v>
      </c>
      <c r="E52" s="8" t="str">
        <f t="shared" si="9"/>
        <v>Significantly Different</v>
      </c>
      <c r="G52">
        <f t="shared" si="10"/>
        <v>11.3</v>
      </c>
      <c r="H52">
        <f t="shared" si="11"/>
        <v>6</v>
      </c>
      <c r="I52" t="str">
        <f t="shared" si="12"/>
        <v>+/-</v>
      </c>
      <c r="J52" t="str">
        <f t="shared" si="13"/>
        <v>0.9</v>
      </c>
      <c r="K52" s="1">
        <f t="shared" si="14"/>
        <v>0.54711246200607899</v>
      </c>
      <c r="L52" s="1">
        <f t="shared" si="15"/>
        <v>4.6999999999999993</v>
      </c>
      <c r="M52" s="1">
        <f t="shared" si="16"/>
        <v>0.5604586296226679</v>
      </c>
      <c r="N52" s="1">
        <f t="shared" si="17"/>
        <v>8.3859891731247007</v>
      </c>
      <c r="O52" t="s">
        <v>48</v>
      </c>
    </row>
    <row r="53" spans="1:15" x14ac:dyDescent="0.35">
      <c r="A53" s="12">
        <v>42</v>
      </c>
      <c r="B53" s="11" t="s">
        <v>70</v>
      </c>
      <c r="C53" s="10">
        <v>11.3</v>
      </c>
      <c r="D53" s="9" t="s">
        <v>121</v>
      </c>
      <c r="E53" s="8" t="str">
        <f t="shared" si="9"/>
        <v>Significantly Different</v>
      </c>
      <c r="G53">
        <f t="shared" si="10"/>
        <v>11.3</v>
      </c>
      <c r="H53">
        <f t="shared" si="11"/>
        <v>6</v>
      </c>
      <c r="I53" t="str">
        <f t="shared" si="12"/>
        <v>+/-</v>
      </c>
      <c r="J53" t="str">
        <f t="shared" si="13"/>
        <v>0.8</v>
      </c>
      <c r="K53" s="1">
        <f t="shared" si="14"/>
        <v>0.48632218844984804</v>
      </c>
      <c r="L53" s="1">
        <f t="shared" si="15"/>
        <v>4.6999999999999993</v>
      </c>
      <c r="M53" s="1">
        <f t="shared" si="16"/>
        <v>0.50128943776506518</v>
      </c>
      <c r="N53" s="1">
        <f t="shared" si="17"/>
        <v>9.3758209248420386</v>
      </c>
      <c r="O53" t="s">
        <v>46</v>
      </c>
    </row>
    <row r="54" spans="1:15" x14ac:dyDescent="0.35">
      <c r="A54" s="12">
        <v>42</v>
      </c>
      <c r="B54" s="11" t="s">
        <v>52</v>
      </c>
      <c r="C54" s="10">
        <v>11.3</v>
      </c>
      <c r="D54" s="9" t="s">
        <v>173</v>
      </c>
      <c r="E54" s="8" t="str">
        <f t="shared" si="9"/>
        <v>Significantly Different</v>
      </c>
      <c r="G54">
        <f t="shared" si="10"/>
        <v>11.3</v>
      </c>
      <c r="H54">
        <f t="shared" si="11"/>
        <v>6</v>
      </c>
      <c r="I54" t="str">
        <f t="shared" si="12"/>
        <v>+/-</v>
      </c>
      <c r="J54" t="str">
        <f t="shared" si="13"/>
        <v>2.9</v>
      </c>
      <c r="K54" s="1">
        <f t="shared" si="14"/>
        <v>1.762917933130699</v>
      </c>
      <c r="L54" s="1">
        <f t="shared" si="15"/>
        <v>4.6999999999999993</v>
      </c>
      <c r="M54" s="1">
        <f t="shared" si="16"/>
        <v>1.7671053925530251</v>
      </c>
      <c r="N54" s="1">
        <f t="shared" si="17"/>
        <v>2.6597168566214804</v>
      </c>
      <c r="O54" t="s">
        <v>39</v>
      </c>
    </row>
    <row r="55" spans="1:15" x14ac:dyDescent="0.35">
      <c r="A55" s="12">
        <v>45</v>
      </c>
      <c r="B55" s="11" t="s">
        <v>76</v>
      </c>
      <c r="C55" s="10">
        <v>11.1</v>
      </c>
      <c r="D55" s="9" t="s">
        <v>139</v>
      </c>
      <c r="E55" s="8" t="str">
        <f t="shared" si="9"/>
        <v>Significantly Different</v>
      </c>
      <c r="G55">
        <f t="shared" si="10"/>
        <v>11.1</v>
      </c>
      <c r="H55">
        <f t="shared" si="11"/>
        <v>6</v>
      </c>
      <c r="I55" t="str">
        <f t="shared" si="12"/>
        <v>+/-</v>
      </c>
      <c r="J55" t="str">
        <f t="shared" si="13"/>
        <v>1.5</v>
      </c>
      <c r="K55" s="1">
        <f t="shared" si="14"/>
        <v>0.91185410334346506</v>
      </c>
      <c r="L55" s="1">
        <f t="shared" si="15"/>
        <v>4.9000000000000004</v>
      </c>
      <c r="M55" s="1">
        <f t="shared" si="16"/>
        <v>0.91992376598307335</v>
      </c>
      <c r="N55" s="1">
        <f t="shared" si="17"/>
        <v>5.3265283289682515</v>
      </c>
      <c r="O55" t="s">
        <v>42</v>
      </c>
    </row>
    <row r="56" spans="1:15" x14ac:dyDescent="0.35">
      <c r="A56" s="12">
        <v>45</v>
      </c>
      <c r="B56" s="11" t="s">
        <v>40</v>
      </c>
      <c r="C56" s="10">
        <v>11.1</v>
      </c>
      <c r="D56" s="9" t="s">
        <v>170</v>
      </c>
      <c r="E56" s="8" t="str">
        <f t="shared" si="9"/>
        <v>Significantly Different</v>
      </c>
      <c r="G56">
        <f t="shared" si="10"/>
        <v>11.1</v>
      </c>
      <c r="H56">
        <f t="shared" si="11"/>
        <v>6</v>
      </c>
      <c r="I56" t="str">
        <f t="shared" si="12"/>
        <v>+/-</v>
      </c>
      <c r="J56" t="str">
        <f t="shared" si="13"/>
        <v>2.2</v>
      </c>
      <c r="K56" s="1">
        <f t="shared" si="14"/>
        <v>1.3373860182370823</v>
      </c>
      <c r="L56" s="1">
        <f t="shared" si="15"/>
        <v>4.9000000000000004</v>
      </c>
      <c r="M56" s="1">
        <f t="shared" si="16"/>
        <v>1.3429010355242872</v>
      </c>
      <c r="N56" s="1">
        <f t="shared" si="17"/>
        <v>3.6488169048786028</v>
      </c>
      <c r="O56" t="s">
        <v>40</v>
      </c>
    </row>
    <row r="57" spans="1:15" x14ac:dyDescent="0.35">
      <c r="A57" s="12">
        <v>45</v>
      </c>
      <c r="B57" s="11" t="s">
        <v>35</v>
      </c>
      <c r="C57" s="10">
        <v>11.1</v>
      </c>
      <c r="D57" s="9" t="s">
        <v>121</v>
      </c>
      <c r="E57" s="8" t="str">
        <f t="shared" si="9"/>
        <v>Significantly Different</v>
      </c>
      <c r="G57">
        <f t="shared" si="10"/>
        <v>11.1</v>
      </c>
      <c r="H57">
        <f t="shared" si="11"/>
        <v>6</v>
      </c>
      <c r="I57" t="str">
        <f t="shared" si="12"/>
        <v>+/-</v>
      </c>
      <c r="J57" t="str">
        <f t="shared" si="13"/>
        <v>0.8</v>
      </c>
      <c r="K57" s="1">
        <f t="shared" si="14"/>
        <v>0.48632218844984804</v>
      </c>
      <c r="L57" s="1">
        <f t="shared" si="15"/>
        <v>4.9000000000000004</v>
      </c>
      <c r="M57" s="1">
        <f t="shared" si="16"/>
        <v>0.50128943776506518</v>
      </c>
      <c r="N57" s="1">
        <f t="shared" si="17"/>
        <v>9.774792028026809</v>
      </c>
      <c r="O57" t="s">
        <v>37</v>
      </c>
    </row>
    <row r="58" spans="1:15" x14ac:dyDescent="0.35">
      <c r="A58" s="12">
        <v>48</v>
      </c>
      <c r="B58" s="11" t="s">
        <v>73</v>
      </c>
      <c r="C58" s="10">
        <v>10.8</v>
      </c>
      <c r="D58" s="9" t="s">
        <v>118</v>
      </c>
      <c r="E58" s="8" t="str">
        <f t="shared" si="9"/>
        <v>Significantly Different</v>
      </c>
      <c r="G58">
        <f t="shared" si="10"/>
        <v>10.8</v>
      </c>
      <c r="H58">
        <f t="shared" si="11"/>
        <v>6</v>
      </c>
      <c r="I58" t="str">
        <f t="shared" si="12"/>
        <v>+/-</v>
      </c>
      <c r="J58" t="str">
        <f t="shared" si="13"/>
        <v>0.9</v>
      </c>
      <c r="K58" s="1">
        <f t="shared" si="14"/>
        <v>0.54711246200607899</v>
      </c>
      <c r="L58" s="1">
        <f t="shared" si="15"/>
        <v>5.1999999999999993</v>
      </c>
      <c r="M58" s="1">
        <f t="shared" si="16"/>
        <v>0.5604586296226679</v>
      </c>
      <c r="N58" s="1">
        <f t="shared" si="17"/>
        <v>9.2781156809039231</v>
      </c>
      <c r="O58" t="s">
        <v>35</v>
      </c>
    </row>
    <row r="59" spans="1:15" x14ac:dyDescent="0.35">
      <c r="A59" s="12">
        <v>49</v>
      </c>
      <c r="B59" s="11" t="s">
        <v>74</v>
      </c>
      <c r="C59" s="10">
        <v>10.5</v>
      </c>
      <c r="D59" s="9" t="s">
        <v>121</v>
      </c>
      <c r="E59" s="8" t="str">
        <f t="shared" si="9"/>
        <v>Significantly Different</v>
      </c>
      <c r="G59">
        <f t="shared" si="10"/>
        <v>10.5</v>
      </c>
      <c r="H59">
        <f t="shared" si="11"/>
        <v>6</v>
      </c>
      <c r="I59" t="str">
        <f t="shared" si="12"/>
        <v>+/-</v>
      </c>
      <c r="J59" t="str">
        <f t="shared" si="13"/>
        <v>0.8</v>
      </c>
      <c r="K59" s="1">
        <f t="shared" si="14"/>
        <v>0.48632218844984804</v>
      </c>
      <c r="L59" s="1">
        <f t="shared" si="15"/>
        <v>5.5</v>
      </c>
      <c r="M59" s="1">
        <f t="shared" si="16"/>
        <v>0.50128943776506518</v>
      </c>
      <c r="N59" s="1">
        <f t="shared" si="17"/>
        <v>10.971705337581112</v>
      </c>
      <c r="O59" t="s">
        <v>32</v>
      </c>
    </row>
    <row r="60" spans="1:15" x14ac:dyDescent="0.35">
      <c r="A60" s="12">
        <v>50</v>
      </c>
      <c r="B60" s="11" t="s">
        <v>42</v>
      </c>
      <c r="C60" s="10">
        <v>8.1999999999999993</v>
      </c>
      <c r="D60" s="9" t="s">
        <v>118</v>
      </c>
      <c r="E60" s="8" t="str">
        <f t="shared" si="9"/>
        <v>Significantly Different</v>
      </c>
      <c r="G60">
        <f t="shared" si="10"/>
        <v>8.1999999999999993</v>
      </c>
      <c r="H60">
        <f t="shared" si="11"/>
        <v>6</v>
      </c>
      <c r="I60" t="str">
        <f t="shared" si="12"/>
        <v>+/-</v>
      </c>
      <c r="J60" t="str">
        <f t="shared" si="13"/>
        <v>0.9</v>
      </c>
      <c r="K60" s="1">
        <f t="shared" si="14"/>
        <v>0.54711246200607899</v>
      </c>
      <c r="L60" s="1">
        <f t="shared" si="15"/>
        <v>7.8000000000000007</v>
      </c>
      <c r="M60" s="1">
        <f t="shared" si="16"/>
        <v>0.5604586296226679</v>
      </c>
      <c r="N60" s="1">
        <f t="shared" si="17"/>
        <v>13.917173521355888</v>
      </c>
      <c r="O60" t="s">
        <v>29</v>
      </c>
    </row>
    <row r="61" spans="1:15" x14ac:dyDescent="0.35">
      <c r="A61" s="12">
        <v>51</v>
      </c>
      <c r="B61" s="11" t="s">
        <v>66</v>
      </c>
      <c r="C61" s="10">
        <v>6.3</v>
      </c>
      <c r="D61" s="9" t="s">
        <v>134</v>
      </c>
      <c r="E61" s="8" t="str">
        <f t="shared" si="9"/>
        <v>Significantly Different</v>
      </c>
      <c r="G61">
        <f t="shared" si="10"/>
        <v>6.3</v>
      </c>
      <c r="H61">
        <f t="shared" si="11"/>
        <v>6</v>
      </c>
      <c r="I61" t="str">
        <f t="shared" si="12"/>
        <v>+/-</v>
      </c>
      <c r="J61" t="str">
        <f t="shared" si="13"/>
        <v>1.3</v>
      </c>
      <c r="K61" s="1">
        <f t="shared" si="14"/>
        <v>0.79027355623100304</v>
      </c>
      <c r="L61" s="1">
        <f t="shared" si="15"/>
        <v>9.6999999999999993</v>
      </c>
      <c r="M61" s="1">
        <f t="shared" si="16"/>
        <v>0.79957121203440151</v>
      </c>
      <c r="N61" s="1">
        <f t="shared" si="17"/>
        <v>12.131502302740056</v>
      </c>
      <c r="O61" t="s">
        <v>26</v>
      </c>
    </row>
    <row r="62" spans="1:15" ht="15" thickBot="1" x14ac:dyDescent="0.4">
      <c r="A62" s="7"/>
      <c r="B62" s="6" t="s">
        <v>24</v>
      </c>
      <c r="C62" s="5">
        <v>57.5</v>
      </c>
      <c r="D62" s="4" t="s">
        <v>136</v>
      </c>
      <c r="E62" s="3" t="str">
        <f t="shared" si="9"/>
        <v>Significantly Different</v>
      </c>
      <c r="G62">
        <f t="shared" si="10"/>
        <v>57.5</v>
      </c>
      <c r="H62">
        <f t="shared" si="11"/>
        <v>6</v>
      </c>
      <c r="I62" t="str">
        <f t="shared" si="12"/>
        <v>+/-</v>
      </c>
      <c r="J62" t="str">
        <f t="shared" si="13"/>
        <v>1.9</v>
      </c>
      <c r="K62" s="1">
        <f t="shared" si="14"/>
        <v>1.1550151975683889</v>
      </c>
      <c r="L62" s="1">
        <f t="shared" si="15"/>
        <v>-41.5</v>
      </c>
      <c r="M62" s="1">
        <f t="shared" si="16"/>
        <v>1.1613965455649118</v>
      </c>
      <c r="N62" s="1">
        <f t="shared" si="17"/>
        <v>-35.732842635427417</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204" priority="1" operator="equal">
      <formula>"OTHER ERROR"</formula>
    </cfRule>
    <cfRule type="cellIs" dxfId="203" priority="2" operator="equal">
      <formula>"Statistical Test not applicable"</formula>
    </cfRule>
    <cfRule type="cellIs" dxfId="202" priority="3" operator="equal">
      <formula>"Geography Selected"</formula>
    </cfRule>
  </conditionalFormatting>
  <conditionalFormatting sqref="E10:J62">
    <cfRule type="cellIs" dxfId="201" priority="4" operator="equal">
      <formula>"Not Significantly Different"</formula>
    </cfRule>
  </conditionalFormatting>
  <conditionalFormatting sqref="F10:J62">
    <cfRule type="cellIs" dxfId="20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7AF0DE9E-1ABB-4982-B69E-B0D48CFC1520}">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E5CC56B4-3BF5-442E-9147-1F385C4212C1}"/>
    <hyperlink ref="A68" r:id="rId2" xr:uid="{CECA67A6-E610-4FE4-A1CD-72527387564A}"/>
    <hyperlink ref="A66" r:id="rId3" xr:uid="{D51CD3B5-721D-4814-AE34-16297165F5F7}"/>
    <hyperlink ref="A67" r:id="rId4" xr:uid="{7AF28AEC-DF4E-4BF4-9299-009EA28EDB09}"/>
  </hyperlinks>
  <pageMargins left="0.7" right="0.7" top="0.75" bottom="0.75" header="0.3" footer="0.3"/>
  <pageSetup orientation="portrait" r:id="rId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37770-13FF-4C48-9CC7-A136189502F3}">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343</v>
      </c>
    </row>
    <row r="2" spans="1:16" x14ac:dyDescent="0.35">
      <c r="A2" s="26" t="s">
        <v>106</v>
      </c>
      <c r="B2" t="s">
        <v>342</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10.9</v>
      </c>
      <c r="C6" t="s">
        <v>100</v>
      </c>
      <c r="H6" s="14" t="s">
        <v>99</v>
      </c>
      <c r="I6">
        <f>VLOOKUP($B$4,$B$9:$K$62,6,FALSE)</f>
        <v>10.9</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10.9</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10.9</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31</v>
      </c>
      <c r="C11" s="10">
        <v>15.9</v>
      </c>
      <c r="D11" s="13" t="s">
        <v>141</v>
      </c>
      <c r="E11" s="8" t="str">
        <f t="shared" si="0"/>
        <v>Significantly Different</v>
      </c>
      <c r="G11">
        <f t="shared" si="1"/>
        <v>15.9</v>
      </c>
      <c r="H11">
        <f t="shared" si="2"/>
        <v>6</v>
      </c>
      <c r="I11" t="str">
        <f t="shared" si="3"/>
        <v>+/-</v>
      </c>
      <c r="J11" t="str">
        <f t="shared" si="4"/>
        <v>2.3</v>
      </c>
      <c r="K11" s="1">
        <f t="shared" si="5"/>
        <v>1.3981762917933129</v>
      </c>
      <c r="L11" s="1">
        <f t="shared" si="6"/>
        <v>-5</v>
      </c>
      <c r="M11" s="1">
        <f t="shared" si="7"/>
        <v>1.3994971955284299</v>
      </c>
      <c r="N11" s="1">
        <f t="shared" si="8"/>
        <v>-3.5727116967262464</v>
      </c>
      <c r="O11" t="s">
        <v>67</v>
      </c>
    </row>
    <row r="12" spans="1:16" x14ac:dyDescent="0.35">
      <c r="A12" s="12">
        <v>2</v>
      </c>
      <c r="B12" s="11" t="s">
        <v>55</v>
      </c>
      <c r="C12" s="10">
        <v>14.8</v>
      </c>
      <c r="D12" s="9" t="s">
        <v>25</v>
      </c>
      <c r="E12" s="8" t="str">
        <f t="shared" si="0"/>
        <v>Significantly Different</v>
      </c>
      <c r="G12">
        <f t="shared" si="1"/>
        <v>14.8</v>
      </c>
      <c r="H12">
        <f t="shared" si="2"/>
        <v>6</v>
      </c>
      <c r="I12" t="str">
        <f t="shared" si="3"/>
        <v>+/-</v>
      </c>
      <c r="J12" t="str">
        <f t="shared" si="4"/>
        <v>0.7</v>
      </c>
      <c r="K12" s="1">
        <f t="shared" si="5"/>
        <v>0.42553191489361697</v>
      </c>
      <c r="L12" s="1">
        <f t="shared" si="6"/>
        <v>-3.9000000000000004</v>
      </c>
      <c r="M12" s="1">
        <f t="shared" si="7"/>
        <v>0.42985214661796195</v>
      </c>
      <c r="N12" s="1">
        <f t="shared" si="8"/>
        <v>-9.0728871094045935</v>
      </c>
      <c r="O12" t="s">
        <v>59</v>
      </c>
    </row>
    <row r="13" spans="1:16" x14ac:dyDescent="0.35">
      <c r="A13" s="12">
        <v>3</v>
      </c>
      <c r="B13" s="11" t="s">
        <v>51</v>
      </c>
      <c r="C13" s="10">
        <v>14.7</v>
      </c>
      <c r="D13" s="9" t="s">
        <v>118</v>
      </c>
      <c r="E13" s="8" t="str">
        <f t="shared" si="0"/>
        <v>Significantly Different</v>
      </c>
      <c r="G13">
        <f t="shared" si="1"/>
        <v>14.7</v>
      </c>
      <c r="H13">
        <f t="shared" si="2"/>
        <v>6</v>
      </c>
      <c r="I13" t="str">
        <f t="shared" si="3"/>
        <v>+/-</v>
      </c>
      <c r="J13" t="str">
        <f t="shared" si="4"/>
        <v>0.9</v>
      </c>
      <c r="K13" s="1">
        <f t="shared" si="5"/>
        <v>0.54711246200607899</v>
      </c>
      <c r="L13" s="1">
        <f t="shared" si="6"/>
        <v>-3.7999999999999989</v>
      </c>
      <c r="M13" s="1">
        <f t="shared" si="7"/>
        <v>0.55047933970440222</v>
      </c>
      <c r="N13" s="1">
        <f t="shared" si="8"/>
        <v>-6.9030746949386561</v>
      </c>
      <c r="O13" t="s">
        <v>57</v>
      </c>
    </row>
    <row r="14" spans="1:16" x14ac:dyDescent="0.35">
      <c r="A14" s="12">
        <v>4</v>
      </c>
      <c r="B14" s="11" t="s">
        <v>49</v>
      </c>
      <c r="C14" s="10">
        <v>13.2</v>
      </c>
      <c r="D14" s="9" t="s">
        <v>27</v>
      </c>
      <c r="E14" s="8" t="str">
        <f t="shared" si="0"/>
        <v>Significantly Different</v>
      </c>
      <c r="G14">
        <f t="shared" si="1"/>
        <v>13.2</v>
      </c>
      <c r="H14">
        <f t="shared" si="2"/>
        <v>6</v>
      </c>
      <c r="I14" t="str">
        <f t="shared" si="3"/>
        <v>+/-</v>
      </c>
      <c r="J14" t="str">
        <f t="shared" si="4"/>
        <v>0.3</v>
      </c>
      <c r="K14" s="1">
        <f t="shared" si="5"/>
        <v>0.18237082066869301</v>
      </c>
      <c r="L14" s="1">
        <f t="shared" si="6"/>
        <v>-2.2999999999999989</v>
      </c>
      <c r="M14" s="1">
        <f t="shared" si="7"/>
        <v>0.19223572402239389</v>
      </c>
      <c r="N14" s="1">
        <f t="shared" si="8"/>
        <v>-11.964477527247057</v>
      </c>
      <c r="O14" t="s">
        <v>72</v>
      </c>
    </row>
    <row r="15" spans="1:16" x14ac:dyDescent="0.35">
      <c r="A15" s="12">
        <v>5</v>
      </c>
      <c r="B15" s="11" t="s">
        <v>78</v>
      </c>
      <c r="C15" s="10">
        <v>13.1</v>
      </c>
      <c r="D15" s="9" t="s">
        <v>109</v>
      </c>
      <c r="E15" s="8" t="str">
        <f t="shared" si="0"/>
        <v>Significantly Different</v>
      </c>
      <c r="G15">
        <f t="shared" si="1"/>
        <v>13.1</v>
      </c>
      <c r="H15">
        <f t="shared" si="2"/>
        <v>6</v>
      </c>
      <c r="I15" t="str">
        <f t="shared" si="3"/>
        <v>+/-</v>
      </c>
      <c r="J15" t="str">
        <f t="shared" si="4"/>
        <v>0.6</v>
      </c>
      <c r="K15" s="1">
        <f t="shared" si="5"/>
        <v>0.36474164133738601</v>
      </c>
      <c r="L15" s="1">
        <f t="shared" si="6"/>
        <v>-2.1999999999999993</v>
      </c>
      <c r="M15" s="1">
        <f t="shared" si="7"/>
        <v>0.36977279819442066</v>
      </c>
      <c r="N15" s="1">
        <f t="shared" si="8"/>
        <v>-5.9495993505808782</v>
      </c>
      <c r="O15" t="s">
        <v>34</v>
      </c>
    </row>
    <row r="16" spans="1:16" x14ac:dyDescent="0.35">
      <c r="A16" s="12">
        <v>6</v>
      </c>
      <c r="B16" s="11" t="s">
        <v>36</v>
      </c>
      <c r="C16" s="10">
        <v>13</v>
      </c>
      <c r="D16" s="9" t="s">
        <v>122</v>
      </c>
      <c r="E16" s="8" t="str">
        <f t="shared" si="0"/>
        <v>Significantly Different</v>
      </c>
      <c r="G16">
        <f t="shared" si="1"/>
        <v>13</v>
      </c>
      <c r="H16">
        <f t="shared" si="2"/>
        <v>6</v>
      </c>
      <c r="I16" t="str">
        <f t="shared" si="3"/>
        <v>+/-</v>
      </c>
      <c r="J16" t="str">
        <f t="shared" si="4"/>
        <v>1.0</v>
      </c>
      <c r="K16" s="1">
        <f t="shared" si="5"/>
        <v>0.60790273556231</v>
      </c>
      <c r="L16" s="1">
        <f t="shared" si="6"/>
        <v>-2.0999999999999996</v>
      </c>
      <c r="M16" s="1">
        <f t="shared" si="7"/>
        <v>0.61093468821403585</v>
      </c>
      <c r="N16" s="1">
        <f t="shared" si="8"/>
        <v>-3.4373559735804071</v>
      </c>
      <c r="O16" t="s">
        <v>73</v>
      </c>
    </row>
    <row r="17" spans="1:15" x14ac:dyDescent="0.35">
      <c r="A17" s="12">
        <v>7</v>
      </c>
      <c r="B17" s="11" t="s">
        <v>72</v>
      </c>
      <c r="C17" s="10">
        <v>12.8</v>
      </c>
      <c r="D17" s="9" t="s">
        <v>25</v>
      </c>
      <c r="E17" s="8" t="str">
        <f t="shared" si="0"/>
        <v>Significantly Different</v>
      </c>
      <c r="G17">
        <f t="shared" si="1"/>
        <v>12.8</v>
      </c>
      <c r="H17">
        <f t="shared" si="2"/>
        <v>6</v>
      </c>
      <c r="I17" t="str">
        <f t="shared" si="3"/>
        <v>+/-</v>
      </c>
      <c r="J17" t="str">
        <f t="shared" si="4"/>
        <v>0.7</v>
      </c>
      <c r="K17" s="1">
        <f t="shared" si="5"/>
        <v>0.42553191489361697</v>
      </c>
      <c r="L17" s="1">
        <f t="shared" si="6"/>
        <v>-1.9000000000000004</v>
      </c>
      <c r="M17" s="1">
        <f t="shared" si="7"/>
        <v>0.42985214661796195</v>
      </c>
      <c r="N17" s="1">
        <f t="shared" si="8"/>
        <v>-4.4201244891971099</v>
      </c>
      <c r="O17" t="s">
        <v>65</v>
      </c>
    </row>
    <row r="18" spans="1:15" x14ac:dyDescent="0.35">
      <c r="A18" s="12">
        <v>8</v>
      </c>
      <c r="B18" s="11" t="s">
        <v>69</v>
      </c>
      <c r="C18" s="10">
        <v>12.5</v>
      </c>
      <c r="D18" s="9" t="s">
        <v>133</v>
      </c>
      <c r="E18" s="8" t="str">
        <f t="shared" si="0"/>
        <v>Significantly Different</v>
      </c>
      <c r="G18">
        <f t="shared" si="1"/>
        <v>12.5</v>
      </c>
      <c r="H18">
        <f t="shared" si="2"/>
        <v>6</v>
      </c>
      <c r="I18" t="str">
        <f t="shared" si="3"/>
        <v>+/-</v>
      </c>
      <c r="J18" t="str">
        <f t="shared" si="4"/>
        <v>1.4</v>
      </c>
      <c r="K18" s="1">
        <f t="shared" si="5"/>
        <v>0.85106382978723394</v>
      </c>
      <c r="L18" s="1">
        <f t="shared" si="6"/>
        <v>-1.5999999999999996</v>
      </c>
      <c r="M18" s="1">
        <f t="shared" si="7"/>
        <v>0.85323214879137987</v>
      </c>
      <c r="N18" s="1">
        <f t="shared" si="8"/>
        <v>-1.8752223556817815</v>
      </c>
      <c r="O18" t="s">
        <v>61</v>
      </c>
    </row>
    <row r="19" spans="1:15" x14ac:dyDescent="0.35">
      <c r="A19" s="12">
        <v>9</v>
      </c>
      <c r="B19" s="11" t="s">
        <v>52</v>
      </c>
      <c r="C19" s="10">
        <v>12.3</v>
      </c>
      <c r="D19" s="9" t="s">
        <v>139</v>
      </c>
      <c r="E19" s="8" t="str">
        <f t="shared" si="0"/>
        <v>Not Significantly Different</v>
      </c>
      <c r="G19">
        <f t="shared" si="1"/>
        <v>12.3</v>
      </c>
      <c r="H19">
        <f t="shared" si="2"/>
        <v>6</v>
      </c>
      <c r="I19" t="str">
        <f t="shared" si="3"/>
        <v>+/-</v>
      </c>
      <c r="J19" t="str">
        <f t="shared" si="4"/>
        <v>1.5</v>
      </c>
      <c r="K19" s="1">
        <f t="shared" si="5"/>
        <v>0.91185410334346506</v>
      </c>
      <c r="L19" s="1">
        <f t="shared" si="6"/>
        <v>-1.4000000000000004</v>
      </c>
      <c r="M19" s="1">
        <f t="shared" si="7"/>
        <v>0.91387819929318592</v>
      </c>
      <c r="N19" s="1">
        <f t="shared" si="8"/>
        <v>-1.531932812362514</v>
      </c>
      <c r="O19" t="s">
        <v>31</v>
      </c>
    </row>
    <row r="20" spans="1:15" x14ac:dyDescent="0.35">
      <c r="A20" s="12">
        <v>9</v>
      </c>
      <c r="B20" s="11" t="s">
        <v>39</v>
      </c>
      <c r="C20" s="10">
        <v>12.3</v>
      </c>
      <c r="D20" s="13" t="s">
        <v>27</v>
      </c>
      <c r="E20" s="8" t="str">
        <f t="shared" si="0"/>
        <v>Significantly Different</v>
      </c>
      <c r="G20">
        <f t="shared" si="1"/>
        <v>12.3</v>
      </c>
      <c r="H20">
        <f t="shared" si="2"/>
        <v>6</v>
      </c>
      <c r="I20" t="str">
        <f t="shared" si="3"/>
        <v>+/-</v>
      </c>
      <c r="J20" t="str">
        <f t="shared" si="4"/>
        <v>0.3</v>
      </c>
      <c r="K20" s="1">
        <f t="shared" si="5"/>
        <v>0.18237082066869301</v>
      </c>
      <c r="L20" s="1">
        <f t="shared" si="6"/>
        <v>-1.4000000000000004</v>
      </c>
      <c r="M20" s="1">
        <f t="shared" si="7"/>
        <v>0.19223572402239389</v>
      </c>
      <c r="N20" s="1">
        <f t="shared" si="8"/>
        <v>-7.2827254513677788</v>
      </c>
      <c r="O20" t="s">
        <v>53</v>
      </c>
    </row>
    <row r="21" spans="1:15" x14ac:dyDescent="0.35">
      <c r="A21" s="12">
        <v>11</v>
      </c>
      <c r="B21" s="11" t="s">
        <v>32</v>
      </c>
      <c r="C21" s="10">
        <v>12.1</v>
      </c>
      <c r="D21" s="9" t="s">
        <v>118</v>
      </c>
      <c r="E21" s="8" t="str">
        <f t="shared" si="0"/>
        <v>Significantly Different</v>
      </c>
      <c r="G21">
        <f t="shared" si="1"/>
        <v>12.1</v>
      </c>
      <c r="H21">
        <f t="shared" si="2"/>
        <v>6</v>
      </c>
      <c r="I21" t="str">
        <f t="shared" si="3"/>
        <v>+/-</v>
      </c>
      <c r="J21" t="str">
        <f t="shared" si="4"/>
        <v>0.9</v>
      </c>
      <c r="K21" s="1">
        <f t="shared" si="5"/>
        <v>0.54711246200607899</v>
      </c>
      <c r="L21" s="1">
        <f t="shared" si="6"/>
        <v>-1.1999999999999993</v>
      </c>
      <c r="M21" s="1">
        <f t="shared" si="7"/>
        <v>0.55047933970440222</v>
      </c>
      <c r="N21" s="1">
        <f t="shared" si="8"/>
        <v>-2.1799183247174696</v>
      </c>
      <c r="O21" t="s">
        <v>45</v>
      </c>
    </row>
    <row r="22" spans="1:15" x14ac:dyDescent="0.35">
      <c r="A22" s="12">
        <v>12</v>
      </c>
      <c r="B22" s="11" t="s">
        <v>67</v>
      </c>
      <c r="C22" s="10">
        <v>12</v>
      </c>
      <c r="D22" s="9" t="s">
        <v>109</v>
      </c>
      <c r="E22" s="8" t="str">
        <f t="shared" si="0"/>
        <v>Significantly Different</v>
      </c>
      <c r="G22">
        <f t="shared" si="1"/>
        <v>12</v>
      </c>
      <c r="H22">
        <f t="shared" si="2"/>
        <v>6</v>
      </c>
      <c r="I22" t="str">
        <f t="shared" si="3"/>
        <v>+/-</v>
      </c>
      <c r="J22" t="str">
        <f t="shared" si="4"/>
        <v>0.6</v>
      </c>
      <c r="K22" s="1">
        <f t="shared" si="5"/>
        <v>0.36474164133738601</v>
      </c>
      <c r="L22" s="1">
        <f t="shared" si="6"/>
        <v>-1.0999999999999996</v>
      </c>
      <c r="M22" s="1">
        <f t="shared" si="7"/>
        <v>0.36977279819442066</v>
      </c>
      <c r="N22" s="1">
        <f t="shared" si="8"/>
        <v>-2.9747996752904391</v>
      </c>
      <c r="O22" t="s">
        <v>28</v>
      </c>
    </row>
    <row r="23" spans="1:15" x14ac:dyDescent="0.35">
      <c r="A23" s="12">
        <v>12</v>
      </c>
      <c r="B23" s="11" t="s">
        <v>53</v>
      </c>
      <c r="C23" s="10">
        <v>12</v>
      </c>
      <c r="D23" s="9" t="s">
        <v>27</v>
      </c>
      <c r="E23" s="8" t="str">
        <f t="shared" si="0"/>
        <v>Significantly Different</v>
      </c>
      <c r="G23">
        <f t="shared" si="1"/>
        <v>12</v>
      </c>
      <c r="H23">
        <f t="shared" si="2"/>
        <v>6</v>
      </c>
      <c r="I23" t="str">
        <f t="shared" si="3"/>
        <v>+/-</v>
      </c>
      <c r="J23" t="str">
        <f t="shared" si="4"/>
        <v>0.3</v>
      </c>
      <c r="K23" s="1">
        <f t="shared" si="5"/>
        <v>0.18237082066869301</v>
      </c>
      <c r="L23" s="1">
        <f t="shared" si="6"/>
        <v>-1.0999999999999996</v>
      </c>
      <c r="M23" s="1">
        <f t="shared" si="7"/>
        <v>0.19223572402239389</v>
      </c>
      <c r="N23" s="1">
        <f t="shared" si="8"/>
        <v>-5.7221414260746801</v>
      </c>
      <c r="O23" t="s">
        <v>81</v>
      </c>
    </row>
    <row r="24" spans="1:15" x14ac:dyDescent="0.35">
      <c r="A24" s="12">
        <v>14</v>
      </c>
      <c r="B24" s="11" t="s">
        <v>34</v>
      </c>
      <c r="C24" s="10">
        <v>11.8</v>
      </c>
      <c r="D24" s="9" t="s">
        <v>27</v>
      </c>
      <c r="E24" s="8" t="str">
        <f t="shared" si="0"/>
        <v>Significantly Different</v>
      </c>
      <c r="G24">
        <f t="shared" si="1"/>
        <v>11.8</v>
      </c>
      <c r="H24">
        <f t="shared" si="2"/>
        <v>6</v>
      </c>
      <c r="I24" t="str">
        <f t="shared" si="3"/>
        <v>+/-</v>
      </c>
      <c r="J24" t="str">
        <f t="shared" si="4"/>
        <v>0.3</v>
      </c>
      <c r="K24" s="1">
        <f t="shared" si="5"/>
        <v>0.18237082066869301</v>
      </c>
      <c r="L24" s="1">
        <f t="shared" si="6"/>
        <v>-0.90000000000000036</v>
      </c>
      <c r="M24" s="1">
        <f t="shared" si="7"/>
        <v>0.19223572402239389</v>
      </c>
      <c r="N24" s="1">
        <f t="shared" si="8"/>
        <v>-4.6817520758792872</v>
      </c>
      <c r="O24" t="s">
        <v>64</v>
      </c>
    </row>
    <row r="25" spans="1:15" x14ac:dyDescent="0.35">
      <c r="A25" s="12">
        <v>15</v>
      </c>
      <c r="B25" s="11" t="s">
        <v>71</v>
      </c>
      <c r="C25" s="10">
        <v>11.3</v>
      </c>
      <c r="D25" s="9" t="s">
        <v>30</v>
      </c>
      <c r="E25" s="8" t="str">
        <f t="shared" si="0"/>
        <v>Not Significantly Different</v>
      </c>
      <c r="G25">
        <f t="shared" si="1"/>
        <v>11.3</v>
      </c>
      <c r="H25">
        <f t="shared" si="2"/>
        <v>6</v>
      </c>
      <c r="I25" t="str">
        <f t="shared" si="3"/>
        <v>+/-</v>
      </c>
      <c r="J25" t="str">
        <f t="shared" si="4"/>
        <v>0.5</v>
      </c>
      <c r="K25" s="1">
        <f t="shared" si="5"/>
        <v>0.303951367781155</v>
      </c>
      <c r="L25" s="1">
        <f t="shared" si="6"/>
        <v>-0.40000000000000036</v>
      </c>
      <c r="M25" s="1">
        <f t="shared" si="7"/>
        <v>0.30997079109986531</v>
      </c>
      <c r="N25" s="1">
        <f t="shared" si="8"/>
        <v>-1.2904441692092523</v>
      </c>
      <c r="O25" t="s">
        <v>80</v>
      </c>
    </row>
    <row r="26" spans="1:15" x14ac:dyDescent="0.35">
      <c r="A26" s="12">
        <v>16</v>
      </c>
      <c r="B26" s="11" t="s">
        <v>70</v>
      </c>
      <c r="C26" s="10">
        <v>11.2</v>
      </c>
      <c r="D26" s="9" t="s">
        <v>30</v>
      </c>
      <c r="E26" s="8" t="str">
        <f t="shared" si="0"/>
        <v>Not Significantly Different</v>
      </c>
      <c r="G26">
        <f t="shared" si="1"/>
        <v>11.2</v>
      </c>
      <c r="H26">
        <f t="shared" si="2"/>
        <v>6</v>
      </c>
      <c r="I26" t="str">
        <f t="shared" si="3"/>
        <v>+/-</v>
      </c>
      <c r="J26" t="str">
        <f t="shared" si="4"/>
        <v>0.5</v>
      </c>
      <c r="K26" s="1">
        <f t="shared" si="5"/>
        <v>0.303951367781155</v>
      </c>
      <c r="L26" s="1">
        <f t="shared" si="6"/>
        <v>-0.29999999999999893</v>
      </c>
      <c r="M26" s="1">
        <f t="shared" si="7"/>
        <v>0.30997079109986531</v>
      </c>
      <c r="N26" s="1">
        <f t="shared" si="8"/>
        <v>-0.9678331269069349</v>
      </c>
      <c r="O26" t="s">
        <v>79</v>
      </c>
    </row>
    <row r="27" spans="1:15" x14ac:dyDescent="0.35">
      <c r="A27" s="12">
        <v>16</v>
      </c>
      <c r="B27" s="11" t="s">
        <v>58</v>
      </c>
      <c r="C27" s="10">
        <v>11.2</v>
      </c>
      <c r="D27" s="9" t="s">
        <v>30</v>
      </c>
      <c r="E27" s="8" t="str">
        <f t="shared" si="0"/>
        <v>Not Significantly Different</v>
      </c>
      <c r="G27">
        <f t="shared" si="1"/>
        <v>11.2</v>
      </c>
      <c r="H27">
        <f t="shared" si="2"/>
        <v>6</v>
      </c>
      <c r="I27" t="str">
        <f t="shared" si="3"/>
        <v>+/-</v>
      </c>
      <c r="J27" t="str">
        <f t="shared" si="4"/>
        <v>0.5</v>
      </c>
      <c r="K27" s="1">
        <f t="shared" si="5"/>
        <v>0.303951367781155</v>
      </c>
      <c r="L27" s="1">
        <f t="shared" si="6"/>
        <v>-0.29999999999999893</v>
      </c>
      <c r="M27" s="1">
        <f t="shared" si="7"/>
        <v>0.30997079109986531</v>
      </c>
      <c r="N27" s="1">
        <f t="shared" si="8"/>
        <v>-0.9678331269069349</v>
      </c>
      <c r="O27" t="s">
        <v>77</v>
      </c>
    </row>
    <row r="28" spans="1:15" x14ac:dyDescent="0.35">
      <c r="A28" s="12">
        <v>18</v>
      </c>
      <c r="B28" s="11" t="s">
        <v>45</v>
      </c>
      <c r="C28" s="10">
        <v>11.1</v>
      </c>
      <c r="D28" s="9" t="s">
        <v>43</v>
      </c>
      <c r="E28" s="8" t="str">
        <f t="shared" si="0"/>
        <v>Not Significantly Different</v>
      </c>
      <c r="G28">
        <f t="shared" si="1"/>
        <v>11.1</v>
      </c>
      <c r="H28">
        <f t="shared" si="2"/>
        <v>6</v>
      </c>
      <c r="I28" t="str">
        <f t="shared" si="3"/>
        <v>+/-</v>
      </c>
      <c r="J28" t="str">
        <f t="shared" si="4"/>
        <v>0.4</v>
      </c>
      <c r="K28" s="1">
        <f t="shared" si="5"/>
        <v>0.24316109422492402</v>
      </c>
      <c r="L28" s="1">
        <f t="shared" si="6"/>
        <v>-0.19999999999999929</v>
      </c>
      <c r="M28" s="1">
        <f t="shared" si="7"/>
        <v>0.25064471888253259</v>
      </c>
      <c r="N28" s="1">
        <f t="shared" si="8"/>
        <v>-0.7979422063695325</v>
      </c>
      <c r="O28" t="s">
        <v>78</v>
      </c>
    </row>
    <row r="29" spans="1:15" x14ac:dyDescent="0.35">
      <c r="A29" s="12">
        <v>19</v>
      </c>
      <c r="B29" s="11" t="s">
        <v>46</v>
      </c>
      <c r="C29" s="10">
        <v>11</v>
      </c>
      <c r="D29" s="9" t="s">
        <v>30</v>
      </c>
      <c r="E29" s="8" t="str">
        <f t="shared" si="0"/>
        <v>Not Significantly Different</v>
      </c>
      <c r="G29">
        <f t="shared" si="1"/>
        <v>11</v>
      </c>
      <c r="H29">
        <f t="shared" si="2"/>
        <v>6</v>
      </c>
      <c r="I29" t="str">
        <f t="shared" si="3"/>
        <v>+/-</v>
      </c>
      <c r="J29" t="str">
        <f t="shared" si="4"/>
        <v>0.5</v>
      </c>
      <c r="K29" s="1">
        <f t="shared" si="5"/>
        <v>0.303951367781155</v>
      </c>
      <c r="L29" s="1">
        <f t="shared" si="6"/>
        <v>-9.9999999999999645E-2</v>
      </c>
      <c r="M29" s="1">
        <f t="shared" si="7"/>
        <v>0.30997079109986531</v>
      </c>
      <c r="N29" s="1">
        <f t="shared" si="8"/>
        <v>-0.32261104230231163</v>
      </c>
      <c r="O29" t="s">
        <v>55</v>
      </c>
    </row>
    <row r="30" spans="1:15" x14ac:dyDescent="0.35">
      <c r="A30" s="12">
        <v>20</v>
      </c>
      <c r="B30" s="11" t="s">
        <v>63</v>
      </c>
      <c r="C30" s="10">
        <v>10.9</v>
      </c>
      <c r="D30" s="9" t="s">
        <v>43</v>
      </c>
      <c r="E30" s="8" t="str">
        <f t="shared" si="0"/>
        <v>Not Significantly Different</v>
      </c>
      <c r="G30">
        <f t="shared" si="1"/>
        <v>10.9</v>
      </c>
      <c r="H30">
        <f t="shared" si="2"/>
        <v>6</v>
      </c>
      <c r="I30" t="str">
        <f t="shared" si="3"/>
        <v>+/-</v>
      </c>
      <c r="J30" t="str">
        <f t="shared" si="4"/>
        <v>0.4</v>
      </c>
      <c r="K30" s="1">
        <f t="shared" si="5"/>
        <v>0.24316109422492402</v>
      </c>
      <c r="L30" s="1">
        <f t="shared" si="6"/>
        <v>0</v>
      </c>
      <c r="M30" s="1">
        <f t="shared" si="7"/>
        <v>0.25064471888253259</v>
      </c>
      <c r="N30" s="1">
        <f t="shared" si="8"/>
        <v>0</v>
      </c>
      <c r="O30" t="s">
        <v>76</v>
      </c>
    </row>
    <row r="31" spans="1:15" x14ac:dyDescent="0.35">
      <c r="A31" s="12">
        <v>20</v>
      </c>
      <c r="B31" s="11" t="s">
        <v>48</v>
      </c>
      <c r="C31" s="10">
        <v>10.9</v>
      </c>
      <c r="D31" s="9" t="s">
        <v>129</v>
      </c>
      <c r="E31" s="8" t="str">
        <f t="shared" si="0"/>
        <v>Not Significantly Different</v>
      </c>
      <c r="G31">
        <f t="shared" si="1"/>
        <v>10.9</v>
      </c>
      <c r="H31">
        <f t="shared" si="2"/>
        <v>6</v>
      </c>
      <c r="I31" t="str">
        <f t="shared" si="3"/>
        <v>+/-</v>
      </c>
      <c r="J31" t="str">
        <f t="shared" si="4"/>
        <v>1.1</v>
      </c>
      <c r="K31" s="1">
        <f t="shared" si="5"/>
        <v>0.66869300911854113</v>
      </c>
      <c r="L31" s="1">
        <f t="shared" si="6"/>
        <v>0</v>
      </c>
      <c r="M31" s="1">
        <f t="shared" si="7"/>
        <v>0.67145051776214359</v>
      </c>
      <c r="N31" s="1">
        <f t="shared" si="8"/>
        <v>0</v>
      </c>
      <c r="O31" t="s">
        <v>41</v>
      </c>
    </row>
    <row r="32" spans="1:15" x14ac:dyDescent="0.35">
      <c r="A32" s="12">
        <v>22</v>
      </c>
      <c r="B32" s="11" t="s">
        <v>44</v>
      </c>
      <c r="C32" s="10">
        <v>10.8</v>
      </c>
      <c r="D32" s="9" t="s">
        <v>121</v>
      </c>
      <c r="E32" s="8" t="str">
        <f t="shared" si="0"/>
        <v>Not Significantly Different</v>
      </c>
      <c r="G32">
        <f t="shared" si="1"/>
        <v>10.8</v>
      </c>
      <c r="H32">
        <f t="shared" si="2"/>
        <v>6</v>
      </c>
      <c r="I32" t="str">
        <f t="shared" si="3"/>
        <v>+/-</v>
      </c>
      <c r="J32" t="str">
        <f t="shared" si="4"/>
        <v>0.8</v>
      </c>
      <c r="K32" s="1">
        <f t="shared" si="5"/>
        <v>0.48632218844984804</v>
      </c>
      <c r="L32" s="1">
        <f t="shared" si="6"/>
        <v>9.9999999999999645E-2</v>
      </c>
      <c r="M32" s="1">
        <f t="shared" si="7"/>
        <v>0.49010685399991183</v>
      </c>
      <c r="N32" s="1">
        <f t="shared" si="8"/>
        <v>0.2040371383992472</v>
      </c>
      <c r="O32" t="s">
        <v>70</v>
      </c>
    </row>
    <row r="33" spans="1:15" x14ac:dyDescent="0.35">
      <c r="A33" s="12">
        <v>23</v>
      </c>
      <c r="B33" s="11" t="s">
        <v>50</v>
      </c>
      <c r="C33" s="10">
        <v>10.5</v>
      </c>
      <c r="D33" s="9" t="s">
        <v>109</v>
      </c>
      <c r="E33" s="8" t="str">
        <f t="shared" si="0"/>
        <v>Not Significantly Different</v>
      </c>
      <c r="G33">
        <f t="shared" si="1"/>
        <v>10.5</v>
      </c>
      <c r="H33">
        <f t="shared" si="2"/>
        <v>6</v>
      </c>
      <c r="I33" t="str">
        <f t="shared" si="3"/>
        <v>+/-</v>
      </c>
      <c r="J33" t="str">
        <f t="shared" si="4"/>
        <v>0.6</v>
      </c>
      <c r="K33" s="1">
        <f t="shared" si="5"/>
        <v>0.36474164133738601</v>
      </c>
      <c r="L33" s="1">
        <f t="shared" si="6"/>
        <v>0.40000000000000036</v>
      </c>
      <c r="M33" s="1">
        <f t="shared" si="7"/>
        <v>0.36977279819442066</v>
      </c>
      <c r="N33" s="1">
        <f t="shared" si="8"/>
        <v>1.081745336469252</v>
      </c>
      <c r="O33" t="s">
        <v>75</v>
      </c>
    </row>
    <row r="34" spans="1:15" x14ac:dyDescent="0.35">
      <c r="A34" s="12">
        <v>24</v>
      </c>
      <c r="B34" s="11" t="s">
        <v>57</v>
      </c>
      <c r="C34" s="10">
        <v>10.4</v>
      </c>
      <c r="D34" s="9" t="s">
        <v>30</v>
      </c>
      <c r="E34" s="8" t="str">
        <f t="shared" si="0"/>
        <v>Not Significantly Different</v>
      </c>
      <c r="G34">
        <f t="shared" si="1"/>
        <v>10.4</v>
      </c>
      <c r="H34">
        <f t="shared" si="2"/>
        <v>6</v>
      </c>
      <c r="I34" t="str">
        <f t="shared" si="3"/>
        <v>+/-</v>
      </c>
      <c r="J34" t="str">
        <f t="shared" si="4"/>
        <v>0.5</v>
      </c>
      <c r="K34" s="1">
        <f t="shared" si="5"/>
        <v>0.303951367781155</v>
      </c>
      <c r="L34" s="1">
        <f t="shared" si="6"/>
        <v>0.5</v>
      </c>
      <c r="M34" s="1">
        <f t="shared" si="7"/>
        <v>0.30997079109986531</v>
      </c>
      <c r="N34" s="1">
        <f t="shared" si="8"/>
        <v>1.6130552115115637</v>
      </c>
      <c r="O34" t="s">
        <v>74</v>
      </c>
    </row>
    <row r="35" spans="1:15" x14ac:dyDescent="0.35">
      <c r="A35" s="12">
        <v>25</v>
      </c>
      <c r="B35" s="11" t="s">
        <v>60</v>
      </c>
      <c r="C35" s="10">
        <v>10.3</v>
      </c>
      <c r="D35" s="9" t="s">
        <v>43</v>
      </c>
      <c r="E35" s="8" t="str">
        <f t="shared" si="0"/>
        <v>Significantly Different</v>
      </c>
      <c r="G35">
        <f t="shared" si="1"/>
        <v>10.3</v>
      </c>
      <c r="H35">
        <f t="shared" si="2"/>
        <v>6</v>
      </c>
      <c r="I35" t="str">
        <f t="shared" si="3"/>
        <v>+/-</v>
      </c>
      <c r="J35" t="str">
        <f t="shared" si="4"/>
        <v>0.4</v>
      </c>
      <c r="K35" s="1">
        <f t="shared" si="5"/>
        <v>0.24316109422492402</v>
      </c>
      <c r="L35" s="1">
        <f t="shared" si="6"/>
        <v>0.59999999999999964</v>
      </c>
      <c r="M35" s="1">
        <f t="shared" si="7"/>
        <v>0.25064471888253259</v>
      </c>
      <c r="N35" s="1">
        <f t="shared" si="8"/>
        <v>2.3938266191086046</v>
      </c>
      <c r="O35" t="s">
        <v>51</v>
      </c>
    </row>
    <row r="36" spans="1:15" x14ac:dyDescent="0.35">
      <c r="A36" s="12">
        <v>26</v>
      </c>
      <c r="B36" s="11" t="s">
        <v>59</v>
      </c>
      <c r="C36" s="10">
        <v>10.199999999999999</v>
      </c>
      <c r="D36" s="9" t="s">
        <v>155</v>
      </c>
      <c r="E36" s="8" t="str">
        <f t="shared" si="0"/>
        <v>Not Significantly Different</v>
      </c>
      <c r="G36">
        <f t="shared" si="1"/>
        <v>10.199999999999999</v>
      </c>
      <c r="H36">
        <f t="shared" si="2"/>
        <v>6</v>
      </c>
      <c r="I36" t="str">
        <f t="shared" si="3"/>
        <v>+/-</v>
      </c>
      <c r="J36" t="str">
        <f t="shared" si="4"/>
        <v>1.8</v>
      </c>
      <c r="K36" s="1">
        <f t="shared" si="5"/>
        <v>1.094224924012158</v>
      </c>
      <c r="L36" s="1">
        <f t="shared" si="6"/>
        <v>0.70000000000000107</v>
      </c>
      <c r="M36" s="1">
        <f t="shared" si="7"/>
        <v>1.0959122417823675</v>
      </c>
      <c r="N36" s="1">
        <f t="shared" si="8"/>
        <v>0.63873727595335239</v>
      </c>
      <c r="O36" t="s">
        <v>71</v>
      </c>
    </row>
    <row r="37" spans="1:15" x14ac:dyDescent="0.35">
      <c r="A37" s="12">
        <v>26</v>
      </c>
      <c r="B37" s="11" t="s">
        <v>64</v>
      </c>
      <c r="C37" s="10">
        <v>10.199999999999999</v>
      </c>
      <c r="D37" s="9" t="s">
        <v>43</v>
      </c>
      <c r="E37" s="8" t="str">
        <f t="shared" si="0"/>
        <v>Significantly Different</v>
      </c>
      <c r="G37">
        <f t="shared" si="1"/>
        <v>10.199999999999999</v>
      </c>
      <c r="H37">
        <f t="shared" si="2"/>
        <v>6</v>
      </c>
      <c r="I37" t="str">
        <f t="shared" si="3"/>
        <v>+/-</v>
      </c>
      <c r="J37" t="str">
        <f t="shared" si="4"/>
        <v>0.4</v>
      </c>
      <c r="K37" s="1">
        <f t="shared" si="5"/>
        <v>0.24316109422492402</v>
      </c>
      <c r="L37" s="1">
        <f t="shared" si="6"/>
        <v>0.70000000000000107</v>
      </c>
      <c r="M37" s="1">
        <f t="shared" si="7"/>
        <v>0.25064471888253259</v>
      </c>
      <c r="N37" s="1">
        <f t="shared" si="8"/>
        <v>2.7927977222933782</v>
      </c>
      <c r="O37" t="s">
        <v>69</v>
      </c>
    </row>
    <row r="38" spans="1:15" x14ac:dyDescent="0.35">
      <c r="A38" s="12">
        <v>28</v>
      </c>
      <c r="B38" s="11" t="s">
        <v>54</v>
      </c>
      <c r="C38" s="10">
        <v>10.1</v>
      </c>
      <c r="D38" s="9" t="s">
        <v>27</v>
      </c>
      <c r="E38" s="8" t="str">
        <f t="shared" si="0"/>
        <v>Significantly Different</v>
      </c>
      <c r="G38">
        <f t="shared" si="1"/>
        <v>10.1</v>
      </c>
      <c r="H38">
        <f t="shared" si="2"/>
        <v>6</v>
      </c>
      <c r="I38" t="str">
        <f t="shared" si="3"/>
        <v>+/-</v>
      </c>
      <c r="J38" t="str">
        <f t="shared" si="4"/>
        <v>0.3</v>
      </c>
      <c r="K38" s="1">
        <f t="shared" si="5"/>
        <v>0.18237082066869301</v>
      </c>
      <c r="L38" s="1">
        <f t="shared" si="6"/>
        <v>0.80000000000000071</v>
      </c>
      <c r="M38" s="1">
        <f t="shared" si="7"/>
        <v>0.19223572402239389</v>
      </c>
      <c r="N38" s="1">
        <f t="shared" si="8"/>
        <v>4.1615574007815903</v>
      </c>
      <c r="O38" t="s">
        <v>68</v>
      </c>
    </row>
    <row r="39" spans="1:15" x14ac:dyDescent="0.35">
      <c r="A39" s="12">
        <v>29</v>
      </c>
      <c r="B39" s="11" t="s">
        <v>47</v>
      </c>
      <c r="C39" s="10">
        <v>10</v>
      </c>
      <c r="D39" s="9" t="s">
        <v>30</v>
      </c>
      <c r="E39" s="8" t="str">
        <f t="shared" si="0"/>
        <v>Significantly Different</v>
      </c>
      <c r="G39">
        <f t="shared" si="1"/>
        <v>10</v>
      </c>
      <c r="H39">
        <f t="shared" si="2"/>
        <v>6</v>
      </c>
      <c r="I39" t="str">
        <f t="shared" si="3"/>
        <v>+/-</v>
      </c>
      <c r="J39" t="str">
        <f t="shared" si="4"/>
        <v>0.5</v>
      </c>
      <c r="K39" s="1">
        <f t="shared" si="5"/>
        <v>0.303951367781155</v>
      </c>
      <c r="L39" s="1">
        <f t="shared" si="6"/>
        <v>0.90000000000000036</v>
      </c>
      <c r="M39" s="1">
        <f t="shared" si="7"/>
        <v>0.30997079109986531</v>
      </c>
      <c r="N39" s="1">
        <f t="shared" si="8"/>
        <v>2.9034993807208163</v>
      </c>
      <c r="O39" t="s">
        <v>44</v>
      </c>
    </row>
    <row r="40" spans="1:15" x14ac:dyDescent="0.35">
      <c r="A40" s="12">
        <v>30</v>
      </c>
      <c r="B40" s="11" t="s">
        <v>41</v>
      </c>
      <c r="C40" s="10">
        <v>9.9</v>
      </c>
      <c r="D40" s="9" t="s">
        <v>30</v>
      </c>
      <c r="E40" s="8" t="str">
        <f t="shared" si="0"/>
        <v>Significantly Different</v>
      </c>
      <c r="G40">
        <f t="shared" si="1"/>
        <v>9.9</v>
      </c>
      <c r="H40">
        <f t="shared" si="2"/>
        <v>6</v>
      </c>
      <c r="I40" t="str">
        <f t="shared" si="3"/>
        <v>+/-</v>
      </c>
      <c r="J40" t="str">
        <f t="shared" si="4"/>
        <v>0.5</v>
      </c>
      <c r="K40" s="1">
        <f t="shared" si="5"/>
        <v>0.303951367781155</v>
      </c>
      <c r="L40" s="1">
        <f t="shared" si="6"/>
        <v>1</v>
      </c>
      <c r="M40" s="1">
        <f t="shared" si="7"/>
        <v>0.30997079109986531</v>
      </c>
      <c r="N40" s="1">
        <f t="shared" si="8"/>
        <v>3.2261104230231274</v>
      </c>
      <c r="O40" t="s">
        <v>66</v>
      </c>
    </row>
    <row r="41" spans="1:15" x14ac:dyDescent="0.35">
      <c r="A41" s="12">
        <v>30</v>
      </c>
      <c r="B41" s="11" t="s">
        <v>62</v>
      </c>
      <c r="C41" s="10">
        <v>9.9</v>
      </c>
      <c r="D41" s="9" t="s">
        <v>139</v>
      </c>
      <c r="E41" s="8" t="str">
        <f t="shared" si="0"/>
        <v>Not Significantly Different</v>
      </c>
      <c r="G41">
        <f t="shared" si="1"/>
        <v>9.9</v>
      </c>
      <c r="H41">
        <f t="shared" si="2"/>
        <v>6</v>
      </c>
      <c r="I41" t="str">
        <f t="shared" si="3"/>
        <v>+/-</v>
      </c>
      <c r="J41" t="str">
        <f t="shared" si="4"/>
        <v>1.5</v>
      </c>
      <c r="K41" s="1">
        <f t="shared" si="5"/>
        <v>0.91185410334346506</v>
      </c>
      <c r="L41" s="1">
        <f t="shared" si="6"/>
        <v>1</v>
      </c>
      <c r="M41" s="1">
        <f t="shared" si="7"/>
        <v>0.91387819929318592</v>
      </c>
      <c r="N41" s="1">
        <f t="shared" si="8"/>
        <v>1.0942377231160811</v>
      </c>
      <c r="O41" t="s">
        <v>47</v>
      </c>
    </row>
    <row r="42" spans="1:15" x14ac:dyDescent="0.35">
      <c r="A42" s="12">
        <v>30</v>
      </c>
      <c r="B42" s="11" t="s">
        <v>56</v>
      </c>
      <c r="C42" s="10">
        <v>9.9</v>
      </c>
      <c r="D42" s="9" t="s">
        <v>30</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9.9</v>
      </c>
      <c r="H42">
        <f t="shared" ref="H42:H62" si="11">LEN(TRIM(D42))</f>
        <v>6</v>
      </c>
      <c r="I42" t="str">
        <f t="shared" ref="I42:I73" si="12">IF(H42&gt;=3,MID(TRIM(D42),1,3),"NO")</f>
        <v>+/-</v>
      </c>
      <c r="J42" t="str">
        <f t="shared" ref="J42:J73" si="13">IF(TRIM(I42)="+/-",MID(TRIM(D42),4,H42-3),D42)</f>
        <v>0.5</v>
      </c>
      <c r="K42" s="1">
        <f t="shared" ref="K42:K73" si="14">IF(TRIM(J42)="*****",0,IF(ISERROR(VALUE(J42)),"NA",VALUE(J42/$I$4)))</f>
        <v>0.303951367781155</v>
      </c>
      <c r="L42" s="1">
        <f t="shared" ref="L42:L62" si="15">IF(AND(ISNUMBER(G42),ISNUMBER($I$6)),$I$6-G42,"N/A")</f>
        <v>1</v>
      </c>
      <c r="M42" s="1">
        <f t="shared" ref="M42:M62" si="16">IF(AND(ISNUMBER(K42),ISNUMBER($I$7)),SQRT(K42^2+($I$7)^2),"N/A")</f>
        <v>0.30997079109986531</v>
      </c>
      <c r="N42" s="1">
        <f t="shared" ref="N42:N73" si="17">IF(AND(ISNUMBER(L42),ISNUMBER(M42),M42&lt;&gt;0),L42/M42,"NA")</f>
        <v>3.2261104230231274</v>
      </c>
      <c r="O42" t="s">
        <v>36</v>
      </c>
    </row>
    <row r="43" spans="1:15" x14ac:dyDescent="0.35">
      <c r="A43" s="12">
        <v>33</v>
      </c>
      <c r="B43" s="11" t="s">
        <v>75</v>
      </c>
      <c r="C43" s="10">
        <v>9.8000000000000007</v>
      </c>
      <c r="D43" s="9" t="s">
        <v>43</v>
      </c>
      <c r="E43" s="8" t="str">
        <f t="shared" si="9"/>
        <v>Significantly Different</v>
      </c>
      <c r="G43">
        <f t="shared" si="10"/>
        <v>9.8000000000000007</v>
      </c>
      <c r="H43">
        <f t="shared" si="11"/>
        <v>6</v>
      </c>
      <c r="I43" t="str">
        <f t="shared" si="12"/>
        <v>+/-</v>
      </c>
      <c r="J43" t="str">
        <f t="shared" si="13"/>
        <v>0.4</v>
      </c>
      <c r="K43" s="1">
        <f t="shared" si="14"/>
        <v>0.24316109422492402</v>
      </c>
      <c r="L43" s="1">
        <f t="shared" si="15"/>
        <v>1.0999999999999996</v>
      </c>
      <c r="M43" s="1">
        <f t="shared" si="16"/>
        <v>0.25064471888253259</v>
      </c>
      <c r="N43" s="1">
        <f t="shared" si="17"/>
        <v>4.3886821350324432</v>
      </c>
      <c r="O43" t="s">
        <v>49</v>
      </c>
    </row>
    <row r="44" spans="1:15" x14ac:dyDescent="0.35">
      <c r="A44" s="12">
        <v>33</v>
      </c>
      <c r="B44" s="11" t="s">
        <v>26</v>
      </c>
      <c r="C44" s="10">
        <v>9.8000000000000007</v>
      </c>
      <c r="D44" s="9" t="s">
        <v>155</v>
      </c>
      <c r="E44" s="8" t="str">
        <f t="shared" si="9"/>
        <v>Not Significantly Different</v>
      </c>
      <c r="G44">
        <f t="shared" si="10"/>
        <v>9.8000000000000007</v>
      </c>
      <c r="H44">
        <f t="shared" si="11"/>
        <v>6</v>
      </c>
      <c r="I44" t="str">
        <f t="shared" si="12"/>
        <v>+/-</v>
      </c>
      <c r="J44" t="str">
        <f t="shared" si="13"/>
        <v>1.8</v>
      </c>
      <c r="K44" s="1">
        <f t="shared" si="14"/>
        <v>1.094224924012158</v>
      </c>
      <c r="L44" s="1">
        <f t="shared" si="15"/>
        <v>1.0999999999999996</v>
      </c>
      <c r="M44" s="1">
        <f t="shared" si="16"/>
        <v>1.0959122417823675</v>
      </c>
      <c r="N44" s="1">
        <f t="shared" si="17"/>
        <v>1.0037300050695519</v>
      </c>
      <c r="O44" t="s">
        <v>63</v>
      </c>
    </row>
    <row r="45" spans="1:15" x14ac:dyDescent="0.35">
      <c r="A45" s="12">
        <v>35</v>
      </c>
      <c r="B45" s="11" t="s">
        <v>80</v>
      </c>
      <c r="C45" s="10">
        <v>9.6</v>
      </c>
      <c r="D45" s="9" t="s">
        <v>43</v>
      </c>
      <c r="E45" s="8" t="str">
        <f t="shared" si="9"/>
        <v>Significantly Different</v>
      </c>
      <c r="G45">
        <f t="shared" si="10"/>
        <v>9.6</v>
      </c>
      <c r="H45">
        <f t="shared" si="11"/>
        <v>6</v>
      </c>
      <c r="I45" t="str">
        <f t="shared" si="12"/>
        <v>+/-</v>
      </c>
      <c r="J45" t="str">
        <f t="shared" si="13"/>
        <v>0.4</v>
      </c>
      <c r="K45" s="1">
        <f t="shared" si="14"/>
        <v>0.24316109422492402</v>
      </c>
      <c r="L45" s="1">
        <f t="shared" si="15"/>
        <v>1.3000000000000007</v>
      </c>
      <c r="M45" s="1">
        <f t="shared" si="16"/>
        <v>0.25064471888253259</v>
      </c>
      <c r="N45" s="1">
        <f t="shared" si="17"/>
        <v>5.1866243414019824</v>
      </c>
      <c r="O45" t="s">
        <v>62</v>
      </c>
    </row>
    <row r="46" spans="1:15" x14ac:dyDescent="0.35">
      <c r="A46" s="12">
        <v>35</v>
      </c>
      <c r="B46" s="11" t="s">
        <v>29</v>
      </c>
      <c r="C46" s="10">
        <v>9.6</v>
      </c>
      <c r="D46" s="9" t="s">
        <v>43</v>
      </c>
      <c r="E46" s="8" t="str">
        <f t="shared" si="9"/>
        <v>Significantly Different</v>
      </c>
      <c r="G46">
        <f t="shared" si="10"/>
        <v>9.6</v>
      </c>
      <c r="H46">
        <f t="shared" si="11"/>
        <v>6</v>
      </c>
      <c r="I46" t="str">
        <f t="shared" si="12"/>
        <v>+/-</v>
      </c>
      <c r="J46" t="str">
        <f t="shared" si="13"/>
        <v>0.4</v>
      </c>
      <c r="K46" s="1">
        <f t="shared" si="14"/>
        <v>0.24316109422492402</v>
      </c>
      <c r="L46" s="1">
        <f t="shared" si="15"/>
        <v>1.3000000000000007</v>
      </c>
      <c r="M46" s="1">
        <f t="shared" si="16"/>
        <v>0.25064471888253259</v>
      </c>
      <c r="N46" s="1">
        <f t="shared" si="17"/>
        <v>5.1866243414019824</v>
      </c>
      <c r="O46" t="s">
        <v>60</v>
      </c>
    </row>
    <row r="47" spans="1:15" x14ac:dyDescent="0.35">
      <c r="A47" s="12">
        <v>37</v>
      </c>
      <c r="B47" s="11" t="s">
        <v>77</v>
      </c>
      <c r="C47" s="10">
        <v>9.4</v>
      </c>
      <c r="D47" s="9" t="s">
        <v>25</v>
      </c>
      <c r="E47" s="8" t="str">
        <f t="shared" si="9"/>
        <v>Significantly Different</v>
      </c>
      <c r="G47">
        <f t="shared" si="10"/>
        <v>9.4</v>
      </c>
      <c r="H47">
        <f t="shared" si="11"/>
        <v>6</v>
      </c>
      <c r="I47" t="str">
        <f t="shared" si="12"/>
        <v>+/-</v>
      </c>
      <c r="J47" t="str">
        <f t="shared" si="13"/>
        <v>0.7</v>
      </c>
      <c r="K47" s="1">
        <f t="shared" si="14"/>
        <v>0.42553191489361697</v>
      </c>
      <c r="L47" s="1">
        <f t="shared" si="15"/>
        <v>1.5</v>
      </c>
      <c r="M47" s="1">
        <f t="shared" si="16"/>
        <v>0.42985214661796195</v>
      </c>
      <c r="N47" s="1">
        <f t="shared" si="17"/>
        <v>3.4895719651556125</v>
      </c>
      <c r="O47" t="s">
        <v>58</v>
      </c>
    </row>
    <row r="48" spans="1:15" x14ac:dyDescent="0.35">
      <c r="A48" s="12">
        <v>37</v>
      </c>
      <c r="B48" s="11" t="s">
        <v>76</v>
      </c>
      <c r="C48" s="10">
        <v>9.4</v>
      </c>
      <c r="D48" s="9" t="s">
        <v>121</v>
      </c>
      <c r="E48" s="8" t="str">
        <f t="shared" si="9"/>
        <v>Significantly Different</v>
      </c>
      <c r="G48">
        <f t="shared" si="10"/>
        <v>9.4</v>
      </c>
      <c r="H48">
        <f t="shared" si="11"/>
        <v>6</v>
      </c>
      <c r="I48" t="str">
        <f t="shared" si="12"/>
        <v>+/-</v>
      </c>
      <c r="J48" t="str">
        <f t="shared" si="13"/>
        <v>0.8</v>
      </c>
      <c r="K48" s="1">
        <f t="shared" si="14"/>
        <v>0.48632218844984804</v>
      </c>
      <c r="L48" s="1">
        <f t="shared" si="15"/>
        <v>1.5</v>
      </c>
      <c r="M48" s="1">
        <f t="shared" si="16"/>
        <v>0.49010685399991183</v>
      </c>
      <c r="N48" s="1">
        <f t="shared" si="17"/>
        <v>3.0605570759887186</v>
      </c>
      <c r="O48" t="s">
        <v>56</v>
      </c>
    </row>
    <row r="49" spans="1:15" x14ac:dyDescent="0.35">
      <c r="A49" s="12">
        <v>39</v>
      </c>
      <c r="B49" s="11" t="s">
        <v>35</v>
      </c>
      <c r="C49" s="10">
        <v>9.3000000000000007</v>
      </c>
      <c r="D49" s="9" t="s">
        <v>43</v>
      </c>
      <c r="E49" s="8" t="str">
        <f t="shared" si="9"/>
        <v>Significantly Different</v>
      </c>
      <c r="G49">
        <f t="shared" si="10"/>
        <v>9.3000000000000007</v>
      </c>
      <c r="H49">
        <f t="shared" si="11"/>
        <v>6</v>
      </c>
      <c r="I49" t="str">
        <f t="shared" si="12"/>
        <v>+/-</v>
      </c>
      <c r="J49" t="str">
        <f t="shared" si="13"/>
        <v>0.4</v>
      </c>
      <c r="K49" s="1">
        <f t="shared" si="14"/>
        <v>0.24316109422492402</v>
      </c>
      <c r="L49" s="1">
        <f t="shared" si="15"/>
        <v>1.5999999999999996</v>
      </c>
      <c r="M49" s="1">
        <f t="shared" si="16"/>
        <v>0.25064471888253259</v>
      </c>
      <c r="N49" s="1">
        <f t="shared" si="17"/>
        <v>6.3835376509562813</v>
      </c>
      <c r="O49" t="s">
        <v>54</v>
      </c>
    </row>
    <row r="50" spans="1:15" x14ac:dyDescent="0.35">
      <c r="A50" s="12">
        <v>40</v>
      </c>
      <c r="B50" s="11" t="s">
        <v>68</v>
      </c>
      <c r="C50" s="10">
        <v>9.1999999999999993</v>
      </c>
      <c r="D50" s="9" t="s">
        <v>118</v>
      </c>
      <c r="E50" s="8" t="str">
        <f t="shared" si="9"/>
        <v>Significantly Different</v>
      </c>
      <c r="G50">
        <f t="shared" si="10"/>
        <v>9.1999999999999993</v>
      </c>
      <c r="H50">
        <f t="shared" si="11"/>
        <v>6</v>
      </c>
      <c r="I50" t="str">
        <f t="shared" si="12"/>
        <v>+/-</v>
      </c>
      <c r="J50" t="str">
        <f t="shared" si="13"/>
        <v>0.9</v>
      </c>
      <c r="K50" s="1">
        <f t="shared" si="14"/>
        <v>0.54711246200607899</v>
      </c>
      <c r="L50" s="1">
        <f t="shared" si="15"/>
        <v>1.7000000000000011</v>
      </c>
      <c r="M50" s="1">
        <f t="shared" si="16"/>
        <v>0.55047933970440222</v>
      </c>
      <c r="N50" s="1">
        <f t="shared" si="17"/>
        <v>3.0882176266830856</v>
      </c>
      <c r="O50" t="s">
        <v>52</v>
      </c>
    </row>
    <row r="51" spans="1:15" x14ac:dyDescent="0.35">
      <c r="A51" s="12">
        <v>41</v>
      </c>
      <c r="B51" s="11" t="s">
        <v>74</v>
      </c>
      <c r="C51" s="10">
        <v>9</v>
      </c>
      <c r="D51" s="9" t="s">
        <v>30</v>
      </c>
      <c r="E51" s="8" t="str">
        <f t="shared" si="9"/>
        <v>Significantly Different</v>
      </c>
      <c r="G51">
        <f t="shared" si="10"/>
        <v>9</v>
      </c>
      <c r="H51">
        <f t="shared" si="11"/>
        <v>6</v>
      </c>
      <c r="I51" t="str">
        <f t="shared" si="12"/>
        <v>+/-</v>
      </c>
      <c r="J51" t="str">
        <f t="shared" si="13"/>
        <v>0.5</v>
      </c>
      <c r="K51" s="1">
        <f t="shared" si="14"/>
        <v>0.303951367781155</v>
      </c>
      <c r="L51" s="1">
        <f t="shared" si="15"/>
        <v>1.9000000000000004</v>
      </c>
      <c r="M51" s="1">
        <f t="shared" si="16"/>
        <v>0.30997079109986531</v>
      </c>
      <c r="N51" s="1">
        <f t="shared" si="17"/>
        <v>6.1296098037439437</v>
      </c>
      <c r="O51" t="s">
        <v>50</v>
      </c>
    </row>
    <row r="52" spans="1:15" x14ac:dyDescent="0.35">
      <c r="A52" s="12">
        <v>42</v>
      </c>
      <c r="B52" s="11" t="s">
        <v>65</v>
      </c>
      <c r="C52" s="10">
        <v>8.8000000000000007</v>
      </c>
      <c r="D52" s="9" t="s">
        <v>25</v>
      </c>
      <c r="E52" s="8" t="str">
        <f t="shared" si="9"/>
        <v>Significantly Different</v>
      </c>
      <c r="G52">
        <f t="shared" si="10"/>
        <v>8.8000000000000007</v>
      </c>
      <c r="H52">
        <f t="shared" si="11"/>
        <v>6</v>
      </c>
      <c r="I52" t="str">
        <f t="shared" si="12"/>
        <v>+/-</v>
      </c>
      <c r="J52" t="str">
        <f t="shared" si="13"/>
        <v>0.7</v>
      </c>
      <c r="K52" s="1">
        <f t="shared" si="14"/>
        <v>0.42553191489361697</v>
      </c>
      <c r="L52" s="1">
        <f t="shared" si="15"/>
        <v>2.0999999999999996</v>
      </c>
      <c r="M52" s="1">
        <f t="shared" si="16"/>
        <v>0.42985214661796195</v>
      </c>
      <c r="N52" s="1">
        <f t="shared" si="17"/>
        <v>4.8854007512178566</v>
      </c>
      <c r="O52" t="s">
        <v>48</v>
      </c>
    </row>
    <row r="53" spans="1:15" x14ac:dyDescent="0.35">
      <c r="A53" s="12">
        <v>43</v>
      </c>
      <c r="B53" s="11" t="s">
        <v>37</v>
      </c>
      <c r="C53" s="10">
        <v>8.6999999999999993</v>
      </c>
      <c r="D53" s="9" t="s">
        <v>43</v>
      </c>
      <c r="E53" s="8" t="str">
        <f t="shared" si="9"/>
        <v>Significantly Different</v>
      </c>
      <c r="G53">
        <f t="shared" si="10"/>
        <v>8.6999999999999993</v>
      </c>
      <c r="H53">
        <f t="shared" si="11"/>
        <v>6</v>
      </c>
      <c r="I53" t="str">
        <f t="shared" si="12"/>
        <v>+/-</v>
      </c>
      <c r="J53" t="str">
        <f t="shared" si="13"/>
        <v>0.4</v>
      </c>
      <c r="K53" s="1">
        <f t="shared" si="14"/>
        <v>0.24316109422492402</v>
      </c>
      <c r="L53" s="1">
        <f t="shared" si="15"/>
        <v>2.2000000000000011</v>
      </c>
      <c r="M53" s="1">
        <f t="shared" si="16"/>
        <v>0.25064471888253259</v>
      </c>
      <c r="N53" s="1">
        <f t="shared" si="17"/>
        <v>8.7773642700648935</v>
      </c>
      <c r="O53" t="s">
        <v>46</v>
      </c>
    </row>
    <row r="54" spans="1:15" x14ac:dyDescent="0.35">
      <c r="A54" s="12">
        <v>44</v>
      </c>
      <c r="B54" s="11" t="s">
        <v>28</v>
      </c>
      <c r="C54" s="10">
        <v>8.6</v>
      </c>
      <c r="D54" s="9" t="s">
        <v>118</v>
      </c>
      <c r="E54" s="8" t="str">
        <f t="shared" si="9"/>
        <v>Significantly Different</v>
      </c>
      <c r="G54">
        <f t="shared" si="10"/>
        <v>8.6</v>
      </c>
      <c r="H54">
        <f t="shared" si="11"/>
        <v>6</v>
      </c>
      <c r="I54" t="str">
        <f t="shared" si="12"/>
        <v>+/-</v>
      </c>
      <c r="J54" t="str">
        <f t="shared" si="13"/>
        <v>0.9</v>
      </c>
      <c r="K54" s="1">
        <f t="shared" si="14"/>
        <v>0.54711246200607899</v>
      </c>
      <c r="L54" s="1">
        <f t="shared" si="15"/>
        <v>2.3000000000000007</v>
      </c>
      <c r="M54" s="1">
        <f t="shared" si="16"/>
        <v>0.55047933970440222</v>
      </c>
      <c r="N54" s="1">
        <f t="shared" si="17"/>
        <v>4.17817678904182</v>
      </c>
      <c r="O54" t="s">
        <v>39</v>
      </c>
    </row>
    <row r="55" spans="1:15" x14ac:dyDescent="0.35">
      <c r="A55" s="12">
        <v>44</v>
      </c>
      <c r="B55" s="11" t="s">
        <v>81</v>
      </c>
      <c r="C55" s="10">
        <v>8.6</v>
      </c>
      <c r="D55" s="9" t="s">
        <v>121</v>
      </c>
      <c r="E55" s="8" t="str">
        <f t="shared" si="9"/>
        <v>Significantly Different</v>
      </c>
      <c r="G55">
        <f t="shared" si="10"/>
        <v>8.6</v>
      </c>
      <c r="H55">
        <f t="shared" si="11"/>
        <v>6</v>
      </c>
      <c r="I55" t="str">
        <f t="shared" si="12"/>
        <v>+/-</v>
      </c>
      <c r="J55" t="str">
        <f t="shared" si="13"/>
        <v>0.8</v>
      </c>
      <c r="K55" s="1">
        <f t="shared" si="14"/>
        <v>0.48632218844984804</v>
      </c>
      <c r="L55" s="1">
        <f t="shared" si="15"/>
        <v>2.3000000000000007</v>
      </c>
      <c r="M55" s="1">
        <f t="shared" si="16"/>
        <v>0.49010685399991183</v>
      </c>
      <c r="N55" s="1">
        <f t="shared" si="17"/>
        <v>4.6928541831827033</v>
      </c>
      <c r="O55" t="s">
        <v>42</v>
      </c>
    </row>
    <row r="56" spans="1:15" x14ac:dyDescent="0.35">
      <c r="A56" s="12">
        <v>46</v>
      </c>
      <c r="B56" s="11" t="s">
        <v>79</v>
      </c>
      <c r="C56" s="10">
        <v>8.5</v>
      </c>
      <c r="D56" s="9" t="s">
        <v>30</v>
      </c>
      <c r="E56" s="8" t="str">
        <f t="shared" si="9"/>
        <v>Significantly Different</v>
      </c>
      <c r="G56">
        <f t="shared" si="10"/>
        <v>8.5</v>
      </c>
      <c r="H56">
        <f t="shared" si="11"/>
        <v>6</v>
      </c>
      <c r="I56" t="str">
        <f t="shared" si="12"/>
        <v>+/-</v>
      </c>
      <c r="J56" t="str">
        <f t="shared" si="13"/>
        <v>0.5</v>
      </c>
      <c r="K56" s="1">
        <f t="shared" si="14"/>
        <v>0.303951367781155</v>
      </c>
      <c r="L56" s="1">
        <f t="shared" si="15"/>
        <v>2.4000000000000004</v>
      </c>
      <c r="M56" s="1">
        <f t="shared" si="16"/>
        <v>0.30997079109986531</v>
      </c>
      <c r="N56" s="1">
        <f t="shared" si="17"/>
        <v>7.7426650152555077</v>
      </c>
      <c r="O56" t="s">
        <v>40</v>
      </c>
    </row>
    <row r="57" spans="1:15" x14ac:dyDescent="0.35">
      <c r="A57" s="12">
        <v>47</v>
      </c>
      <c r="B57" s="11" t="s">
        <v>73</v>
      </c>
      <c r="C57" s="10">
        <v>8</v>
      </c>
      <c r="D57" s="9" t="s">
        <v>30</v>
      </c>
      <c r="E57" s="8" t="str">
        <f t="shared" si="9"/>
        <v>Significantly Different</v>
      </c>
      <c r="G57">
        <f t="shared" si="10"/>
        <v>8</v>
      </c>
      <c r="H57">
        <f t="shared" si="11"/>
        <v>6</v>
      </c>
      <c r="I57" t="str">
        <f t="shared" si="12"/>
        <v>+/-</v>
      </c>
      <c r="J57" t="str">
        <f t="shared" si="13"/>
        <v>0.5</v>
      </c>
      <c r="K57" s="1">
        <f t="shared" si="14"/>
        <v>0.303951367781155</v>
      </c>
      <c r="L57" s="1">
        <f t="shared" si="15"/>
        <v>2.9000000000000004</v>
      </c>
      <c r="M57" s="1">
        <f t="shared" si="16"/>
        <v>0.30997079109986531</v>
      </c>
      <c r="N57" s="1">
        <f t="shared" si="17"/>
        <v>9.3557202267670707</v>
      </c>
      <c r="O57" t="s">
        <v>37</v>
      </c>
    </row>
    <row r="58" spans="1:15" x14ac:dyDescent="0.35">
      <c r="A58" s="12">
        <v>48</v>
      </c>
      <c r="B58" s="11" t="s">
        <v>66</v>
      </c>
      <c r="C58" s="10">
        <v>7.9</v>
      </c>
      <c r="D58" s="9" t="s">
        <v>121</v>
      </c>
      <c r="E58" s="8" t="str">
        <f t="shared" si="9"/>
        <v>Significantly Different</v>
      </c>
      <c r="G58">
        <f t="shared" si="10"/>
        <v>7.9</v>
      </c>
      <c r="H58">
        <f t="shared" si="11"/>
        <v>6</v>
      </c>
      <c r="I58" t="str">
        <f t="shared" si="12"/>
        <v>+/-</v>
      </c>
      <c r="J58" t="str">
        <f t="shared" si="13"/>
        <v>0.8</v>
      </c>
      <c r="K58" s="1">
        <f t="shared" si="14"/>
        <v>0.48632218844984804</v>
      </c>
      <c r="L58" s="1">
        <f t="shared" si="15"/>
        <v>3</v>
      </c>
      <c r="M58" s="1">
        <f t="shared" si="16"/>
        <v>0.49010685399991183</v>
      </c>
      <c r="N58" s="1">
        <f t="shared" si="17"/>
        <v>6.1211141519774372</v>
      </c>
      <c r="O58" t="s">
        <v>35</v>
      </c>
    </row>
    <row r="59" spans="1:15" x14ac:dyDescent="0.35">
      <c r="A59" s="12">
        <v>48</v>
      </c>
      <c r="B59" s="11" t="s">
        <v>40</v>
      </c>
      <c r="C59" s="10">
        <v>7.9</v>
      </c>
      <c r="D59" s="9" t="s">
        <v>129</v>
      </c>
      <c r="E59" s="8" t="str">
        <f t="shared" si="9"/>
        <v>Significantly Different</v>
      </c>
      <c r="G59">
        <f t="shared" si="10"/>
        <v>7.9</v>
      </c>
      <c r="H59">
        <f t="shared" si="11"/>
        <v>6</v>
      </c>
      <c r="I59" t="str">
        <f t="shared" si="12"/>
        <v>+/-</v>
      </c>
      <c r="J59" t="str">
        <f t="shared" si="13"/>
        <v>1.1</v>
      </c>
      <c r="K59" s="1">
        <f t="shared" si="14"/>
        <v>0.66869300911854113</v>
      </c>
      <c r="L59" s="1">
        <f t="shared" si="15"/>
        <v>3</v>
      </c>
      <c r="M59" s="1">
        <f t="shared" si="16"/>
        <v>0.67145051776214359</v>
      </c>
      <c r="N59" s="1">
        <f t="shared" si="17"/>
        <v>4.467939067198289</v>
      </c>
      <c r="O59" t="s">
        <v>32</v>
      </c>
    </row>
    <row r="60" spans="1:15" x14ac:dyDescent="0.35">
      <c r="A60" s="12">
        <v>50</v>
      </c>
      <c r="B60" s="11" t="s">
        <v>61</v>
      </c>
      <c r="C60" s="10">
        <v>7.7</v>
      </c>
      <c r="D60" s="9" t="s">
        <v>122</v>
      </c>
      <c r="E60" s="8" t="str">
        <f t="shared" si="9"/>
        <v>Significantly Different</v>
      </c>
      <c r="G60">
        <f t="shared" si="10"/>
        <v>7.7</v>
      </c>
      <c r="H60">
        <f t="shared" si="11"/>
        <v>6</v>
      </c>
      <c r="I60" t="str">
        <f t="shared" si="12"/>
        <v>+/-</v>
      </c>
      <c r="J60" t="str">
        <f t="shared" si="13"/>
        <v>1.0</v>
      </c>
      <c r="K60" s="1">
        <f t="shared" si="14"/>
        <v>0.60790273556231</v>
      </c>
      <c r="L60" s="1">
        <f t="shared" si="15"/>
        <v>3.2</v>
      </c>
      <c r="M60" s="1">
        <f t="shared" si="16"/>
        <v>0.61093468821403585</v>
      </c>
      <c r="N60" s="1">
        <f t="shared" si="17"/>
        <v>5.2378757692653837</v>
      </c>
      <c r="O60" t="s">
        <v>29</v>
      </c>
    </row>
    <row r="61" spans="1:15" x14ac:dyDescent="0.35">
      <c r="A61" s="12">
        <v>51</v>
      </c>
      <c r="B61" s="11" t="s">
        <v>42</v>
      </c>
      <c r="C61" s="10">
        <v>7.5</v>
      </c>
      <c r="D61" s="9" t="s">
        <v>25</v>
      </c>
      <c r="E61" s="8" t="str">
        <f t="shared" si="9"/>
        <v>Significantly Different</v>
      </c>
      <c r="G61">
        <f t="shared" si="10"/>
        <v>7.5</v>
      </c>
      <c r="H61">
        <f t="shared" si="11"/>
        <v>6</v>
      </c>
      <c r="I61" t="str">
        <f t="shared" si="12"/>
        <v>+/-</v>
      </c>
      <c r="J61" t="str">
        <f t="shared" si="13"/>
        <v>0.7</v>
      </c>
      <c r="K61" s="1">
        <f t="shared" si="14"/>
        <v>0.42553191489361697</v>
      </c>
      <c r="L61" s="1">
        <f t="shared" si="15"/>
        <v>3.4000000000000004</v>
      </c>
      <c r="M61" s="1">
        <f t="shared" si="16"/>
        <v>0.42985214661796195</v>
      </c>
      <c r="N61" s="1">
        <f t="shared" si="17"/>
        <v>7.9096964543527228</v>
      </c>
      <c r="O61" t="s">
        <v>26</v>
      </c>
    </row>
    <row r="62" spans="1:15" ht="15" thickBot="1" x14ac:dyDescent="0.4">
      <c r="A62" s="7"/>
      <c r="B62" s="6" t="s">
        <v>24</v>
      </c>
      <c r="C62" s="5">
        <v>40.200000000000003</v>
      </c>
      <c r="D62" s="4" t="s">
        <v>129</v>
      </c>
      <c r="E62" s="3" t="str">
        <f t="shared" si="9"/>
        <v>Significantly Different</v>
      </c>
      <c r="G62">
        <f t="shared" si="10"/>
        <v>40.200000000000003</v>
      </c>
      <c r="H62">
        <f t="shared" si="11"/>
        <v>6</v>
      </c>
      <c r="I62" t="str">
        <f t="shared" si="12"/>
        <v>+/-</v>
      </c>
      <c r="J62" t="str">
        <f t="shared" si="13"/>
        <v>1.1</v>
      </c>
      <c r="K62" s="1">
        <f t="shared" si="14"/>
        <v>0.66869300911854113</v>
      </c>
      <c r="L62" s="1">
        <f t="shared" si="15"/>
        <v>-29.300000000000004</v>
      </c>
      <c r="M62" s="1">
        <f t="shared" si="16"/>
        <v>0.67145051776214359</v>
      </c>
      <c r="N62" s="1">
        <f t="shared" si="17"/>
        <v>-43.636871556303298</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199" priority="1" operator="equal">
      <formula>"OTHER ERROR"</formula>
    </cfRule>
    <cfRule type="cellIs" dxfId="198" priority="2" operator="equal">
      <formula>"Statistical Test not applicable"</formula>
    </cfRule>
    <cfRule type="cellIs" dxfId="197" priority="3" operator="equal">
      <formula>"Geography Selected"</formula>
    </cfRule>
  </conditionalFormatting>
  <conditionalFormatting sqref="E10:J62">
    <cfRule type="cellIs" dxfId="196" priority="4" operator="equal">
      <formula>"Not Significantly Different"</formula>
    </cfRule>
  </conditionalFormatting>
  <conditionalFormatting sqref="F10:J62">
    <cfRule type="cellIs" dxfId="19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D2AEC0A1-6583-4111-BA27-50B6E4E6758F}">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224C5221-3EF0-4198-B5EE-22A52FCD8ABD}"/>
    <hyperlink ref="A68" r:id="rId2" xr:uid="{2ADB98B8-7E10-418A-83C2-C1A280A26EBB}"/>
    <hyperlink ref="A66" r:id="rId3" xr:uid="{3629A91A-66D8-456A-AEED-99B12E5EE25B}"/>
    <hyperlink ref="A67" r:id="rId4" xr:uid="{E5436C0C-9187-45F6-B567-90C486DDCC23}"/>
  </hyperlinks>
  <pageMargins left="0.7" right="0.7" top="0.75" bottom="0.75" header="0.3" footer="0.3"/>
  <pageSetup orientation="portrait" r:id="rId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C1FD2-28D3-4F32-A992-AD4FE28B322A}">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345</v>
      </c>
    </row>
    <row r="2" spans="1:16" x14ac:dyDescent="0.35">
      <c r="A2" s="26" t="s">
        <v>106</v>
      </c>
      <c r="B2" t="s">
        <v>344</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16.3</v>
      </c>
      <c r="C6" t="s">
        <v>100</v>
      </c>
      <c r="H6" s="14" t="s">
        <v>99</v>
      </c>
      <c r="I6">
        <f>VLOOKUP($B$4,$B$9:$K$62,6,FALSE)</f>
        <v>16.3</v>
      </c>
      <c r="K6" s="15"/>
    </row>
    <row r="7" spans="1:16" ht="15" thickBot="1" x14ac:dyDescent="0.4">
      <c r="A7" s="21" t="s">
        <v>98</v>
      </c>
      <c r="B7" s="20" t="str">
        <f>VLOOKUP($B$4,$B$10:$D$62,3,FALSE)</f>
        <v>+/-0.2</v>
      </c>
      <c r="C7" t="s">
        <v>97</v>
      </c>
      <c r="H7" s="14" t="s">
        <v>96</v>
      </c>
      <c r="I7" s="19">
        <f>VLOOKUP($B$4,$B$9:$K$62,10,FALSE)</f>
        <v>0.12158054711246201</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16.3</v>
      </c>
      <c r="D10" s="9" t="s">
        <v>38</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16.3</v>
      </c>
      <c r="H10">
        <f t="shared" ref="H10:H41" si="2">LEN(TRIM(D10))</f>
        <v>6</v>
      </c>
      <c r="I10" t="str">
        <f t="shared" ref="I10:I41" si="3">IF(H10&gt;=3,MID(TRIM(D10),1,3),"NO")</f>
        <v>+/-</v>
      </c>
      <c r="J10" t="str">
        <f t="shared" ref="J10:J41" si="4">IF(TRIM(I10)="+/-",MID(TRIM(D10),4,H10-3),D10)</f>
        <v>0.2</v>
      </c>
      <c r="K10" s="1">
        <f t="shared" ref="K10:K41" si="5">IF(TRIM(J10)="*****",0,IF(ISERROR(VALUE(J10)),"NA",VALUE(J10/$I$4)))</f>
        <v>0.12158054711246201</v>
      </c>
      <c r="L10" s="1">
        <f t="shared" ref="L10:L41" si="6">IF(AND(ISNUMBER(G10),ISNUMBER($I$6)),$I$6-G10,"N/A")</f>
        <v>0</v>
      </c>
      <c r="M10" s="1">
        <f t="shared" ref="M10:M41" si="7">IF(AND(ISNUMBER(K10),ISNUMBER($I$7)),SQRT(K10^2+($I$7)^2),"N/A")</f>
        <v>0.17194085864718481</v>
      </c>
      <c r="N10" s="1">
        <f t="shared" ref="N10:N41" si="8">IF(AND(ISNUMBER(L10),ISNUMBER(M10),M10&lt;&gt;0),L10/M10,"NA")</f>
        <v>0</v>
      </c>
      <c r="O10" t="s">
        <v>82</v>
      </c>
    </row>
    <row r="11" spans="1:16" x14ac:dyDescent="0.35">
      <c r="A11" s="12">
        <v>1</v>
      </c>
      <c r="B11" s="11" t="s">
        <v>51</v>
      </c>
      <c r="C11" s="10">
        <v>26.4</v>
      </c>
      <c r="D11" s="13" t="s">
        <v>134</v>
      </c>
      <c r="E11" s="8" t="str">
        <f t="shared" si="0"/>
        <v>Significantly Different</v>
      </c>
      <c r="G11">
        <f t="shared" si="1"/>
        <v>26.4</v>
      </c>
      <c r="H11">
        <f t="shared" si="2"/>
        <v>6</v>
      </c>
      <c r="I11" t="str">
        <f t="shared" si="3"/>
        <v>+/-</v>
      </c>
      <c r="J11" t="str">
        <f t="shared" si="4"/>
        <v>1.3</v>
      </c>
      <c r="K11" s="1">
        <f t="shared" si="5"/>
        <v>0.79027355623100304</v>
      </c>
      <c r="L11" s="1">
        <f t="shared" si="6"/>
        <v>-10.099999999999998</v>
      </c>
      <c r="M11" s="1">
        <f t="shared" si="7"/>
        <v>0.79957121203440151</v>
      </c>
      <c r="N11" s="1">
        <f t="shared" si="8"/>
        <v>-12.63177043893552</v>
      </c>
      <c r="O11" t="s">
        <v>67</v>
      </c>
    </row>
    <row r="12" spans="1:16" x14ac:dyDescent="0.35">
      <c r="A12" s="12">
        <v>2</v>
      </c>
      <c r="B12" s="11" t="s">
        <v>32</v>
      </c>
      <c r="C12" s="10">
        <v>25</v>
      </c>
      <c r="D12" s="9" t="s">
        <v>170</v>
      </c>
      <c r="E12" s="8" t="str">
        <f t="shared" si="0"/>
        <v>Significantly Different</v>
      </c>
      <c r="G12">
        <f t="shared" si="1"/>
        <v>25</v>
      </c>
      <c r="H12">
        <f t="shared" si="2"/>
        <v>6</v>
      </c>
      <c r="I12" t="str">
        <f t="shared" si="3"/>
        <v>+/-</v>
      </c>
      <c r="J12" t="str">
        <f t="shared" si="4"/>
        <v>2.2</v>
      </c>
      <c r="K12" s="1">
        <f t="shared" si="5"/>
        <v>1.3373860182370823</v>
      </c>
      <c r="L12" s="1">
        <f t="shared" si="6"/>
        <v>-8.6999999999999993</v>
      </c>
      <c r="M12" s="1">
        <f t="shared" si="7"/>
        <v>1.3429010355242872</v>
      </c>
      <c r="N12" s="1">
        <f t="shared" si="8"/>
        <v>-6.4785116474375188</v>
      </c>
      <c r="O12" t="s">
        <v>59</v>
      </c>
    </row>
    <row r="13" spans="1:16" x14ac:dyDescent="0.35">
      <c r="A13" s="12">
        <v>3</v>
      </c>
      <c r="B13" s="11" t="s">
        <v>55</v>
      </c>
      <c r="C13" s="10">
        <v>24.6</v>
      </c>
      <c r="D13" s="9" t="s">
        <v>137</v>
      </c>
      <c r="E13" s="8" t="str">
        <f t="shared" si="0"/>
        <v>Significantly Different</v>
      </c>
      <c r="G13">
        <f t="shared" si="1"/>
        <v>24.6</v>
      </c>
      <c r="H13">
        <f t="shared" si="2"/>
        <v>6</v>
      </c>
      <c r="I13" t="str">
        <f t="shared" si="3"/>
        <v>+/-</v>
      </c>
      <c r="J13" t="str">
        <f t="shared" si="4"/>
        <v>1.2</v>
      </c>
      <c r="K13" s="1">
        <f t="shared" si="5"/>
        <v>0.72948328267477203</v>
      </c>
      <c r="L13" s="1">
        <f t="shared" si="6"/>
        <v>-8.3000000000000007</v>
      </c>
      <c r="M13" s="1">
        <f t="shared" si="7"/>
        <v>0.73954559638884132</v>
      </c>
      <c r="N13" s="1">
        <f t="shared" si="8"/>
        <v>-11.22310786586848</v>
      </c>
      <c r="O13" t="s">
        <v>57</v>
      </c>
    </row>
    <row r="14" spans="1:16" x14ac:dyDescent="0.35">
      <c r="A14" s="12">
        <v>4</v>
      </c>
      <c r="B14" s="11" t="s">
        <v>36</v>
      </c>
      <c r="C14" s="10">
        <v>23.5</v>
      </c>
      <c r="D14" s="9" t="s">
        <v>136</v>
      </c>
      <c r="E14" s="8" t="str">
        <f t="shared" si="0"/>
        <v>Significantly Different</v>
      </c>
      <c r="G14">
        <f t="shared" si="1"/>
        <v>23.5</v>
      </c>
      <c r="H14">
        <f t="shared" si="2"/>
        <v>6</v>
      </c>
      <c r="I14" t="str">
        <f t="shared" si="3"/>
        <v>+/-</v>
      </c>
      <c r="J14" t="str">
        <f t="shared" si="4"/>
        <v>1.9</v>
      </c>
      <c r="K14" s="1">
        <f t="shared" si="5"/>
        <v>1.1550151975683889</v>
      </c>
      <c r="L14" s="1">
        <f t="shared" si="6"/>
        <v>-7.1999999999999993</v>
      </c>
      <c r="M14" s="1">
        <f t="shared" si="7"/>
        <v>1.1613965455649118</v>
      </c>
      <c r="N14" s="1">
        <f t="shared" si="8"/>
        <v>-6.1994329391584913</v>
      </c>
      <c r="O14" t="s">
        <v>72</v>
      </c>
    </row>
    <row r="15" spans="1:16" x14ac:dyDescent="0.35">
      <c r="A15" s="12">
        <v>5</v>
      </c>
      <c r="B15" s="11" t="s">
        <v>72</v>
      </c>
      <c r="C15" s="10">
        <v>22.1</v>
      </c>
      <c r="D15" s="9" t="s">
        <v>135</v>
      </c>
      <c r="E15" s="8" t="str">
        <f t="shared" si="0"/>
        <v>Significantly Different</v>
      </c>
      <c r="G15">
        <f t="shared" si="1"/>
        <v>22.1</v>
      </c>
      <c r="H15">
        <f t="shared" si="2"/>
        <v>6</v>
      </c>
      <c r="I15" t="str">
        <f t="shared" si="3"/>
        <v>+/-</v>
      </c>
      <c r="J15" t="str">
        <f t="shared" si="4"/>
        <v>1.6</v>
      </c>
      <c r="K15" s="1">
        <f t="shared" si="5"/>
        <v>0.97264437689969607</v>
      </c>
      <c r="L15" s="1">
        <f t="shared" si="6"/>
        <v>-5.8000000000000007</v>
      </c>
      <c r="M15" s="1">
        <f t="shared" si="7"/>
        <v>0.98021370799982366</v>
      </c>
      <c r="N15" s="1">
        <f t="shared" si="8"/>
        <v>-5.91707701357819</v>
      </c>
      <c r="O15" t="s">
        <v>34</v>
      </c>
    </row>
    <row r="16" spans="1:16" x14ac:dyDescent="0.35">
      <c r="A16" s="12">
        <v>6</v>
      </c>
      <c r="B16" s="11" t="s">
        <v>67</v>
      </c>
      <c r="C16" s="10">
        <v>22</v>
      </c>
      <c r="D16" s="9" t="s">
        <v>129</v>
      </c>
      <c r="E16" s="8" t="str">
        <f t="shared" si="0"/>
        <v>Significantly Different</v>
      </c>
      <c r="G16">
        <f t="shared" si="1"/>
        <v>22</v>
      </c>
      <c r="H16">
        <f t="shared" si="2"/>
        <v>6</v>
      </c>
      <c r="I16" t="str">
        <f t="shared" si="3"/>
        <v>+/-</v>
      </c>
      <c r="J16" t="str">
        <f t="shared" si="4"/>
        <v>1.1</v>
      </c>
      <c r="K16" s="1">
        <f t="shared" si="5"/>
        <v>0.66869300911854113</v>
      </c>
      <c r="L16" s="1">
        <f t="shared" si="6"/>
        <v>-5.6999999999999993</v>
      </c>
      <c r="M16" s="1">
        <f t="shared" si="7"/>
        <v>0.67965592021270205</v>
      </c>
      <c r="N16" s="1">
        <f t="shared" si="8"/>
        <v>-8.3865965564107103</v>
      </c>
      <c r="O16" t="s">
        <v>73</v>
      </c>
    </row>
    <row r="17" spans="1:15" x14ac:dyDescent="0.35">
      <c r="A17" s="12">
        <v>7</v>
      </c>
      <c r="B17" s="11" t="s">
        <v>78</v>
      </c>
      <c r="C17" s="10">
        <v>20.9</v>
      </c>
      <c r="D17" s="9" t="s">
        <v>137</v>
      </c>
      <c r="E17" s="8" t="str">
        <f t="shared" si="0"/>
        <v>Significantly Different</v>
      </c>
      <c r="G17">
        <f t="shared" si="1"/>
        <v>20.9</v>
      </c>
      <c r="H17">
        <f t="shared" si="2"/>
        <v>6</v>
      </c>
      <c r="I17" t="str">
        <f t="shared" si="3"/>
        <v>+/-</v>
      </c>
      <c r="J17" t="str">
        <f t="shared" si="4"/>
        <v>1.2</v>
      </c>
      <c r="K17" s="1">
        <f t="shared" si="5"/>
        <v>0.72948328267477203</v>
      </c>
      <c r="L17" s="1">
        <f t="shared" si="6"/>
        <v>-4.5999999999999979</v>
      </c>
      <c r="M17" s="1">
        <f t="shared" si="7"/>
        <v>0.73954559638884132</v>
      </c>
      <c r="N17" s="1">
        <f t="shared" si="8"/>
        <v>-6.2200356846981899</v>
      </c>
      <c r="O17" t="s">
        <v>65</v>
      </c>
    </row>
    <row r="18" spans="1:15" x14ac:dyDescent="0.35">
      <c r="A18" s="12">
        <v>8</v>
      </c>
      <c r="B18" s="11" t="s">
        <v>58</v>
      </c>
      <c r="C18" s="10">
        <v>19.7</v>
      </c>
      <c r="D18" s="9" t="s">
        <v>118</v>
      </c>
      <c r="E18" s="8" t="str">
        <f t="shared" si="0"/>
        <v>Significantly Different</v>
      </c>
      <c r="G18">
        <f t="shared" si="1"/>
        <v>19.7</v>
      </c>
      <c r="H18">
        <f t="shared" si="2"/>
        <v>6</v>
      </c>
      <c r="I18" t="str">
        <f t="shared" si="3"/>
        <v>+/-</v>
      </c>
      <c r="J18" t="str">
        <f t="shared" si="4"/>
        <v>0.9</v>
      </c>
      <c r="K18" s="1">
        <f t="shared" si="5"/>
        <v>0.54711246200607899</v>
      </c>
      <c r="L18" s="1">
        <f t="shared" si="6"/>
        <v>-3.3999999999999986</v>
      </c>
      <c r="M18" s="1">
        <f t="shared" si="7"/>
        <v>0.5604586296226679</v>
      </c>
      <c r="N18" s="1">
        <f t="shared" si="8"/>
        <v>-6.0664602528987173</v>
      </c>
      <c r="O18" t="s">
        <v>61</v>
      </c>
    </row>
    <row r="19" spans="1:15" x14ac:dyDescent="0.35">
      <c r="A19" s="12">
        <v>9</v>
      </c>
      <c r="B19" s="11" t="s">
        <v>50</v>
      </c>
      <c r="C19" s="10">
        <v>19.2</v>
      </c>
      <c r="D19" s="9" t="s">
        <v>129</v>
      </c>
      <c r="E19" s="8" t="str">
        <f t="shared" si="0"/>
        <v>Significantly Different</v>
      </c>
      <c r="G19">
        <f t="shared" si="1"/>
        <v>19.2</v>
      </c>
      <c r="H19">
        <f t="shared" si="2"/>
        <v>6</v>
      </c>
      <c r="I19" t="str">
        <f t="shared" si="3"/>
        <v>+/-</v>
      </c>
      <c r="J19" t="str">
        <f t="shared" si="4"/>
        <v>1.1</v>
      </c>
      <c r="K19" s="1">
        <f t="shared" si="5"/>
        <v>0.66869300911854113</v>
      </c>
      <c r="L19" s="1">
        <f t="shared" si="6"/>
        <v>-2.8999999999999986</v>
      </c>
      <c r="M19" s="1">
        <f t="shared" si="7"/>
        <v>0.67965592021270205</v>
      </c>
      <c r="N19" s="1">
        <f t="shared" si="8"/>
        <v>-4.2668649146650965</v>
      </c>
      <c r="O19" t="s">
        <v>31</v>
      </c>
    </row>
    <row r="20" spans="1:15" x14ac:dyDescent="0.35">
      <c r="A20" s="12">
        <v>9</v>
      </c>
      <c r="B20" s="11" t="s">
        <v>39</v>
      </c>
      <c r="C20" s="10">
        <v>19.2</v>
      </c>
      <c r="D20" s="13" t="s">
        <v>30</v>
      </c>
      <c r="E20" s="8" t="str">
        <f t="shared" si="0"/>
        <v>Significantly Different</v>
      </c>
      <c r="G20">
        <f t="shared" si="1"/>
        <v>19.2</v>
      </c>
      <c r="H20">
        <f t="shared" si="2"/>
        <v>6</v>
      </c>
      <c r="I20" t="str">
        <f t="shared" si="3"/>
        <v>+/-</v>
      </c>
      <c r="J20" t="str">
        <f t="shared" si="4"/>
        <v>0.5</v>
      </c>
      <c r="K20" s="1">
        <f t="shared" si="5"/>
        <v>0.303951367781155</v>
      </c>
      <c r="L20" s="1">
        <f t="shared" si="6"/>
        <v>-2.8999999999999986</v>
      </c>
      <c r="M20" s="1">
        <f t="shared" si="7"/>
        <v>0.32736564177109445</v>
      </c>
      <c r="N20" s="1">
        <f t="shared" si="8"/>
        <v>-8.8585961077362558</v>
      </c>
      <c r="O20" t="s">
        <v>53</v>
      </c>
    </row>
    <row r="21" spans="1:15" x14ac:dyDescent="0.35">
      <c r="A21" s="12">
        <v>11</v>
      </c>
      <c r="B21" s="11" t="s">
        <v>49</v>
      </c>
      <c r="C21" s="10">
        <v>18.8</v>
      </c>
      <c r="D21" s="9" t="s">
        <v>25</v>
      </c>
      <c r="E21" s="8" t="str">
        <f t="shared" si="0"/>
        <v>Significantly Different</v>
      </c>
      <c r="G21">
        <f t="shared" si="1"/>
        <v>18.8</v>
      </c>
      <c r="H21">
        <f t="shared" si="2"/>
        <v>6</v>
      </c>
      <c r="I21" t="str">
        <f t="shared" si="3"/>
        <v>+/-</v>
      </c>
      <c r="J21" t="str">
        <f t="shared" si="4"/>
        <v>0.7</v>
      </c>
      <c r="K21" s="1">
        <f t="shared" si="5"/>
        <v>0.42553191489361697</v>
      </c>
      <c r="L21" s="1">
        <f t="shared" si="6"/>
        <v>-2.5</v>
      </c>
      <c r="M21" s="1">
        <f t="shared" si="7"/>
        <v>0.44255987168878524</v>
      </c>
      <c r="N21" s="1">
        <f t="shared" si="8"/>
        <v>-5.6489531923898371</v>
      </c>
      <c r="O21" t="s">
        <v>45</v>
      </c>
    </row>
    <row r="22" spans="1:15" x14ac:dyDescent="0.35">
      <c r="A22" s="12">
        <v>12</v>
      </c>
      <c r="B22" s="11" t="s">
        <v>75</v>
      </c>
      <c r="C22" s="10">
        <v>18.2</v>
      </c>
      <c r="D22" s="9" t="s">
        <v>121</v>
      </c>
      <c r="E22" s="8" t="str">
        <f t="shared" si="0"/>
        <v>Significantly Different</v>
      </c>
      <c r="G22">
        <f t="shared" si="1"/>
        <v>18.2</v>
      </c>
      <c r="H22">
        <f t="shared" si="2"/>
        <v>6</v>
      </c>
      <c r="I22" t="str">
        <f t="shared" si="3"/>
        <v>+/-</v>
      </c>
      <c r="J22" t="str">
        <f t="shared" si="4"/>
        <v>0.8</v>
      </c>
      <c r="K22" s="1">
        <f t="shared" si="5"/>
        <v>0.48632218844984804</v>
      </c>
      <c r="L22" s="1">
        <f t="shared" si="6"/>
        <v>-1.8999999999999986</v>
      </c>
      <c r="M22" s="1">
        <f t="shared" si="7"/>
        <v>0.50128943776506518</v>
      </c>
      <c r="N22" s="1">
        <f t="shared" si="8"/>
        <v>-3.7902254802552902</v>
      </c>
      <c r="O22" t="s">
        <v>28</v>
      </c>
    </row>
    <row r="23" spans="1:15" x14ac:dyDescent="0.35">
      <c r="A23" s="12">
        <v>13</v>
      </c>
      <c r="B23" s="11" t="s">
        <v>60</v>
      </c>
      <c r="C23" s="10">
        <v>17.7</v>
      </c>
      <c r="D23" s="9" t="s">
        <v>121</v>
      </c>
      <c r="E23" s="8" t="str">
        <f t="shared" si="0"/>
        <v>Significantly Different</v>
      </c>
      <c r="G23">
        <f t="shared" si="1"/>
        <v>17.7</v>
      </c>
      <c r="H23">
        <f t="shared" si="2"/>
        <v>6</v>
      </c>
      <c r="I23" t="str">
        <f t="shared" si="3"/>
        <v>+/-</v>
      </c>
      <c r="J23" t="str">
        <f t="shared" si="4"/>
        <v>0.8</v>
      </c>
      <c r="K23" s="1">
        <f t="shared" si="5"/>
        <v>0.48632218844984804</v>
      </c>
      <c r="L23" s="1">
        <f t="shared" si="6"/>
        <v>-1.3999999999999986</v>
      </c>
      <c r="M23" s="1">
        <f t="shared" si="7"/>
        <v>0.50128943776506518</v>
      </c>
      <c r="N23" s="1">
        <f t="shared" si="8"/>
        <v>-2.7927977222933711</v>
      </c>
      <c r="O23" t="s">
        <v>81</v>
      </c>
    </row>
    <row r="24" spans="1:15" x14ac:dyDescent="0.35">
      <c r="A24" s="12">
        <v>14</v>
      </c>
      <c r="B24" s="11" t="s">
        <v>46</v>
      </c>
      <c r="C24" s="10">
        <v>17.600000000000001</v>
      </c>
      <c r="D24" s="9" t="s">
        <v>129</v>
      </c>
      <c r="E24" s="8" t="str">
        <f t="shared" si="0"/>
        <v>Significantly Different</v>
      </c>
      <c r="G24">
        <f t="shared" si="1"/>
        <v>17.600000000000001</v>
      </c>
      <c r="H24">
        <f t="shared" si="2"/>
        <v>6</v>
      </c>
      <c r="I24" t="str">
        <f t="shared" si="3"/>
        <v>+/-</v>
      </c>
      <c r="J24" t="str">
        <f t="shared" si="4"/>
        <v>1.1</v>
      </c>
      <c r="K24" s="1">
        <f t="shared" si="5"/>
        <v>0.66869300911854113</v>
      </c>
      <c r="L24" s="1">
        <f t="shared" si="6"/>
        <v>-1.3000000000000007</v>
      </c>
      <c r="M24" s="1">
        <f t="shared" si="7"/>
        <v>0.67965592021270205</v>
      </c>
      <c r="N24" s="1">
        <f t="shared" si="8"/>
        <v>-1.912732547953321</v>
      </c>
      <c r="O24" t="s">
        <v>64</v>
      </c>
    </row>
    <row r="25" spans="1:15" x14ac:dyDescent="0.35">
      <c r="A25" s="12">
        <v>15</v>
      </c>
      <c r="B25" s="11" t="s">
        <v>63</v>
      </c>
      <c r="C25" s="10">
        <v>17.2</v>
      </c>
      <c r="D25" s="9" t="s">
        <v>25</v>
      </c>
      <c r="E25" s="8" t="str">
        <f t="shared" si="0"/>
        <v>Significantly Different</v>
      </c>
      <c r="G25">
        <f t="shared" si="1"/>
        <v>17.2</v>
      </c>
      <c r="H25">
        <f t="shared" si="2"/>
        <v>6</v>
      </c>
      <c r="I25" t="str">
        <f t="shared" si="3"/>
        <v>+/-</v>
      </c>
      <c r="J25" t="str">
        <f t="shared" si="4"/>
        <v>0.7</v>
      </c>
      <c r="K25" s="1">
        <f t="shared" si="5"/>
        <v>0.42553191489361697</v>
      </c>
      <c r="L25" s="1">
        <f t="shared" si="6"/>
        <v>-0.89999999999999858</v>
      </c>
      <c r="M25" s="1">
        <f t="shared" si="7"/>
        <v>0.44255987168878524</v>
      </c>
      <c r="N25" s="1">
        <f t="shared" si="8"/>
        <v>-2.0336231492603383</v>
      </c>
      <c r="O25" t="s">
        <v>80</v>
      </c>
    </row>
    <row r="26" spans="1:15" x14ac:dyDescent="0.35">
      <c r="A26" s="12">
        <v>16</v>
      </c>
      <c r="B26" s="11" t="s">
        <v>53</v>
      </c>
      <c r="C26" s="10">
        <v>17.100000000000001</v>
      </c>
      <c r="D26" s="9" t="s">
        <v>109</v>
      </c>
      <c r="E26" s="8" t="str">
        <f t="shared" si="0"/>
        <v>Significantly Different</v>
      </c>
      <c r="G26">
        <f t="shared" si="1"/>
        <v>17.100000000000001</v>
      </c>
      <c r="H26">
        <f t="shared" si="2"/>
        <v>6</v>
      </c>
      <c r="I26" t="str">
        <f t="shared" si="3"/>
        <v>+/-</v>
      </c>
      <c r="J26" t="str">
        <f t="shared" si="4"/>
        <v>0.6</v>
      </c>
      <c r="K26" s="1">
        <f t="shared" si="5"/>
        <v>0.36474164133738601</v>
      </c>
      <c r="L26" s="1">
        <f t="shared" si="6"/>
        <v>-0.80000000000000071</v>
      </c>
      <c r="M26" s="1">
        <f t="shared" si="7"/>
        <v>0.38447144804478778</v>
      </c>
      <c r="N26" s="1">
        <f t="shared" si="8"/>
        <v>-2.0807787003907952</v>
      </c>
      <c r="O26" t="s">
        <v>79</v>
      </c>
    </row>
    <row r="27" spans="1:15" x14ac:dyDescent="0.35">
      <c r="A27" s="12">
        <v>17</v>
      </c>
      <c r="B27" s="11" t="s">
        <v>71</v>
      </c>
      <c r="C27" s="10">
        <v>16.899999999999999</v>
      </c>
      <c r="D27" s="9" t="s">
        <v>118</v>
      </c>
      <c r="E27" s="8" t="str">
        <f t="shared" si="0"/>
        <v>Not Significantly Different</v>
      </c>
      <c r="G27">
        <f t="shared" si="1"/>
        <v>16.899999999999999</v>
      </c>
      <c r="H27">
        <f t="shared" si="2"/>
        <v>6</v>
      </c>
      <c r="I27" t="str">
        <f t="shared" si="3"/>
        <v>+/-</v>
      </c>
      <c r="J27" t="str">
        <f t="shared" si="4"/>
        <v>0.9</v>
      </c>
      <c r="K27" s="1">
        <f t="shared" si="5"/>
        <v>0.54711246200607899</v>
      </c>
      <c r="L27" s="1">
        <f t="shared" si="6"/>
        <v>-0.59999999999999787</v>
      </c>
      <c r="M27" s="1">
        <f t="shared" si="7"/>
        <v>0.5604586296226679</v>
      </c>
      <c r="N27" s="1">
        <f t="shared" si="8"/>
        <v>-1.0705518093350643</v>
      </c>
      <c r="O27" t="s">
        <v>77</v>
      </c>
    </row>
    <row r="28" spans="1:15" x14ac:dyDescent="0.35">
      <c r="A28" s="12">
        <v>18</v>
      </c>
      <c r="B28" s="11" t="s">
        <v>31</v>
      </c>
      <c r="C28" s="10">
        <v>16.8</v>
      </c>
      <c r="D28" s="9" t="s">
        <v>151</v>
      </c>
      <c r="E28" s="8" t="str">
        <f t="shared" si="0"/>
        <v>Not Significantly Different</v>
      </c>
      <c r="G28">
        <f t="shared" si="1"/>
        <v>16.8</v>
      </c>
      <c r="H28">
        <f t="shared" si="2"/>
        <v>6</v>
      </c>
      <c r="I28" t="str">
        <f t="shared" si="3"/>
        <v>+/-</v>
      </c>
      <c r="J28" t="str">
        <f t="shared" si="4"/>
        <v>5.0</v>
      </c>
      <c r="K28" s="1">
        <f t="shared" si="5"/>
        <v>3.0395136778115499</v>
      </c>
      <c r="L28" s="1">
        <f t="shared" si="6"/>
        <v>-0.5</v>
      </c>
      <c r="M28" s="1">
        <f t="shared" si="7"/>
        <v>3.0419443168867604</v>
      </c>
      <c r="N28" s="1">
        <f t="shared" si="8"/>
        <v>-0.16436855770973438</v>
      </c>
      <c r="O28" t="s">
        <v>78</v>
      </c>
    </row>
    <row r="29" spans="1:15" x14ac:dyDescent="0.35">
      <c r="A29" s="12">
        <v>19</v>
      </c>
      <c r="B29" s="11" t="s">
        <v>45</v>
      </c>
      <c r="C29" s="10">
        <v>16.600000000000001</v>
      </c>
      <c r="D29" s="9" t="s">
        <v>25</v>
      </c>
      <c r="E29" s="8" t="str">
        <f t="shared" si="0"/>
        <v>Not Significantly Different</v>
      </c>
      <c r="G29">
        <f t="shared" si="1"/>
        <v>16.600000000000001</v>
      </c>
      <c r="H29">
        <f t="shared" si="2"/>
        <v>6</v>
      </c>
      <c r="I29" t="str">
        <f t="shared" si="3"/>
        <v>+/-</v>
      </c>
      <c r="J29" t="str">
        <f t="shared" si="4"/>
        <v>0.7</v>
      </c>
      <c r="K29" s="1">
        <f t="shared" si="5"/>
        <v>0.42553191489361697</v>
      </c>
      <c r="L29" s="1">
        <f t="shared" si="6"/>
        <v>-0.30000000000000071</v>
      </c>
      <c r="M29" s="1">
        <f t="shared" si="7"/>
        <v>0.44255987168878524</v>
      </c>
      <c r="N29" s="1">
        <f t="shared" si="8"/>
        <v>-0.67787438308678205</v>
      </c>
      <c r="O29" t="s">
        <v>55</v>
      </c>
    </row>
    <row r="30" spans="1:15" x14ac:dyDescent="0.35">
      <c r="A30" s="12">
        <v>20</v>
      </c>
      <c r="B30" s="11" t="s">
        <v>44</v>
      </c>
      <c r="C30" s="10">
        <v>16.100000000000001</v>
      </c>
      <c r="D30" s="9" t="s">
        <v>134</v>
      </c>
      <c r="E30" s="8" t="str">
        <f t="shared" si="0"/>
        <v>Not Significantly Different</v>
      </c>
      <c r="G30">
        <f t="shared" si="1"/>
        <v>16.100000000000001</v>
      </c>
      <c r="H30">
        <f t="shared" si="2"/>
        <v>6</v>
      </c>
      <c r="I30" t="str">
        <f t="shared" si="3"/>
        <v>+/-</v>
      </c>
      <c r="J30" t="str">
        <f t="shared" si="4"/>
        <v>1.3</v>
      </c>
      <c r="K30" s="1">
        <f t="shared" si="5"/>
        <v>0.79027355623100304</v>
      </c>
      <c r="L30" s="1">
        <f t="shared" si="6"/>
        <v>0.19999999999999929</v>
      </c>
      <c r="M30" s="1">
        <f t="shared" si="7"/>
        <v>0.79957121203440151</v>
      </c>
      <c r="N30" s="1">
        <f t="shared" si="8"/>
        <v>0.25013406809773225</v>
      </c>
      <c r="O30" t="s">
        <v>76</v>
      </c>
    </row>
    <row r="31" spans="1:15" x14ac:dyDescent="0.35">
      <c r="A31" s="12">
        <v>21</v>
      </c>
      <c r="B31" s="11" t="s">
        <v>64</v>
      </c>
      <c r="C31" s="10">
        <v>15.9</v>
      </c>
      <c r="D31" s="9" t="s">
        <v>121</v>
      </c>
      <c r="E31" s="8" t="str">
        <f t="shared" si="0"/>
        <v>Not Significantly Different</v>
      </c>
      <c r="G31">
        <f t="shared" si="1"/>
        <v>15.9</v>
      </c>
      <c r="H31">
        <f t="shared" si="2"/>
        <v>6</v>
      </c>
      <c r="I31" t="str">
        <f t="shared" si="3"/>
        <v>+/-</v>
      </c>
      <c r="J31" t="str">
        <f t="shared" si="4"/>
        <v>0.8</v>
      </c>
      <c r="K31" s="1">
        <f t="shared" si="5"/>
        <v>0.48632218844984804</v>
      </c>
      <c r="L31" s="1">
        <f t="shared" si="6"/>
        <v>0.40000000000000036</v>
      </c>
      <c r="M31" s="1">
        <f t="shared" si="7"/>
        <v>0.50128943776506518</v>
      </c>
      <c r="N31" s="1">
        <f t="shared" si="8"/>
        <v>0.79794220636953606</v>
      </c>
      <c r="O31" t="s">
        <v>41</v>
      </c>
    </row>
    <row r="32" spans="1:15" x14ac:dyDescent="0.35">
      <c r="A32" s="12">
        <v>22</v>
      </c>
      <c r="B32" s="11" t="s">
        <v>57</v>
      </c>
      <c r="C32" s="10">
        <v>15.8</v>
      </c>
      <c r="D32" s="9" t="s">
        <v>118</v>
      </c>
      <c r="E32" s="8" t="str">
        <f t="shared" si="0"/>
        <v>Not Significantly Different</v>
      </c>
      <c r="G32">
        <f t="shared" si="1"/>
        <v>15.8</v>
      </c>
      <c r="H32">
        <f t="shared" si="2"/>
        <v>6</v>
      </c>
      <c r="I32" t="str">
        <f t="shared" si="3"/>
        <v>+/-</v>
      </c>
      <c r="J32" t="str">
        <f t="shared" si="4"/>
        <v>0.9</v>
      </c>
      <c r="K32" s="1">
        <f t="shared" si="5"/>
        <v>0.54711246200607899</v>
      </c>
      <c r="L32" s="1">
        <f t="shared" si="6"/>
        <v>0.5</v>
      </c>
      <c r="M32" s="1">
        <f t="shared" si="7"/>
        <v>0.5604586296226679</v>
      </c>
      <c r="N32" s="1">
        <f t="shared" si="8"/>
        <v>0.89212650777922353</v>
      </c>
      <c r="O32" t="s">
        <v>70</v>
      </c>
    </row>
    <row r="33" spans="1:15" x14ac:dyDescent="0.35">
      <c r="A33" s="12">
        <v>23</v>
      </c>
      <c r="B33" s="11" t="s">
        <v>80</v>
      </c>
      <c r="C33" s="10">
        <v>15.7</v>
      </c>
      <c r="D33" s="9" t="s">
        <v>129</v>
      </c>
      <c r="E33" s="8" t="str">
        <f t="shared" si="0"/>
        <v>Not Significantly Different</v>
      </c>
      <c r="G33">
        <f t="shared" si="1"/>
        <v>15.7</v>
      </c>
      <c r="H33">
        <f t="shared" si="2"/>
        <v>6</v>
      </c>
      <c r="I33" t="str">
        <f t="shared" si="3"/>
        <v>+/-</v>
      </c>
      <c r="J33" t="str">
        <f t="shared" si="4"/>
        <v>1.1</v>
      </c>
      <c r="K33" s="1">
        <f t="shared" si="5"/>
        <v>0.66869300911854113</v>
      </c>
      <c r="L33" s="1">
        <f t="shared" si="6"/>
        <v>0.60000000000000142</v>
      </c>
      <c r="M33" s="1">
        <f t="shared" si="7"/>
        <v>0.67965592021270205</v>
      </c>
      <c r="N33" s="1">
        <f t="shared" si="8"/>
        <v>0.88279963751691903</v>
      </c>
      <c r="O33" t="s">
        <v>75</v>
      </c>
    </row>
    <row r="34" spans="1:15" x14ac:dyDescent="0.35">
      <c r="A34" s="12">
        <v>24</v>
      </c>
      <c r="B34" s="11" t="s">
        <v>34</v>
      </c>
      <c r="C34" s="10">
        <v>15.3</v>
      </c>
      <c r="D34" s="9" t="s">
        <v>43</v>
      </c>
      <c r="E34" s="8" t="str">
        <f t="shared" si="0"/>
        <v>Significantly Different</v>
      </c>
      <c r="G34">
        <f t="shared" si="1"/>
        <v>15.3</v>
      </c>
      <c r="H34">
        <f t="shared" si="2"/>
        <v>6</v>
      </c>
      <c r="I34" t="str">
        <f t="shared" si="3"/>
        <v>+/-</v>
      </c>
      <c r="J34" t="str">
        <f t="shared" si="4"/>
        <v>0.4</v>
      </c>
      <c r="K34" s="1">
        <f t="shared" si="5"/>
        <v>0.24316109422492402</v>
      </c>
      <c r="L34" s="1">
        <f t="shared" si="6"/>
        <v>1</v>
      </c>
      <c r="M34" s="1">
        <f t="shared" si="7"/>
        <v>0.2718623680850808</v>
      </c>
      <c r="N34" s="1">
        <f t="shared" si="8"/>
        <v>3.6783318229871544</v>
      </c>
      <c r="O34" t="s">
        <v>74</v>
      </c>
    </row>
    <row r="35" spans="1:15" x14ac:dyDescent="0.35">
      <c r="A35" s="12">
        <v>25</v>
      </c>
      <c r="B35" s="11" t="s">
        <v>54</v>
      </c>
      <c r="C35" s="10">
        <v>15.2</v>
      </c>
      <c r="D35" s="9" t="s">
        <v>121</v>
      </c>
      <c r="E35" s="8" t="str">
        <f t="shared" si="0"/>
        <v>Significantly Different</v>
      </c>
      <c r="G35">
        <f t="shared" si="1"/>
        <v>15.2</v>
      </c>
      <c r="H35">
        <f t="shared" si="2"/>
        <v>6</v>
      </c>
      <c r="I35" t="str">
        <f t="shared" si="3"/>
        <v>+/-</v>
      </c>
      <c r="J35" t="str">
        <f t="shared" si="4"/>
        <v>0.8</v>
      </c>
      <c r="K35" s="1">
        <f t="shared" si="5"/>
        <v>0.48632218844984804</v>
      </c>
      <c r="L35" s="1">
        <f t="shared" si="6"/>
        <v>1.1000000000000014</v>
      </c>
      <c r="M35" s="1">
        <f t="shared" si="7"/>
        <v>0.50128943776506518</v>
      </c>
      <c r="N35" s="1">
        <f t="shared" si="8"/>
        <v>2.1943410675162252</v>
      </c>
      <c r="O35" t="s">
        <v>51</v>
      </c>
    </row>
    <row r="36" spans="1:15" x14ac:dyDescent="0.35">
      <c r="A36" s="12">
        <v>25</v>
      </c>
      <c r="B36" s="11" t="s">
        <v>48</v>
      </c>
      <c r="C36" s="10">
        <v>15.2</v>
      </c>
      <c r="D36" s="9" t="s">
        <v>154</v>
      </c>
      <c r="E36" s="8" t="str">
        <f t="shared" si="0"/>
        <v>Not Significantly Different</v>
      </c>
      <c r="G36">
        <f t="shared" si="1"/>
        <v>15.2</v>
      </c>
      <c r="H36">
        <f t="shared" si="2"/>
        <v>6</v>
      </c>
      <c r="I36" t="str">
        <f t="shared" si="3"/>
        <v>+/-</v>
      </c>
      <c r="J36" t="str">
        <f t="shared" si="4"/>
        <v>2.1</v>
      </c>
      <c r="K36" s="1">
        <f t="shared" si="5"/>
        <v>1.2765957446808511</v>
      </c>
      <c r="L36" s="1">
        <f t="shared" si="6"/>
        <v>1.1000000000000014</v>
      </c>
      <c r="M36" s="1">
        <f t="shared" si="7"/>
        <v>1.2823722255154399</v>
      </c>
      <c r="N36" s="1">
        <f t="shared" si="8"/>
        <v>0.85778526555178991</v>
      </c>
      <c r="O36" t="s">
        <v>71</v>
      </c>
    </row>
    <row r="37" spans="1:15" x14ac:dyDescent="0.35">
      <c r="A37" s="12">
        <v>27</v>
      </c>
      <c r="B37" s="11" t="s">
        <v>26</v>
      </c>
      <c r="C37" s="10">
        <v>14.1</v>
      </c>
      <c r="D37" s="9" t="s">
        <v>180</v>
      </c>
      <c r="E37" s="8" t="str">
        <f t="shared" si="0"/>
        <v>Not Significantly Different</v>
      </c>
      <c r="G37">
        <f t="shared" si="1"/>
        <v>14.1</v>
      </c>
      <c r="H37">
        <f t="shared" si="2"/>
        <v>6</v>
      </c>
      <c r="I37" t="str">
        <f t="shared" si="3"/>
        <v>+/-</v>
      </c>
      <c r="J37" t="str">
        <f t="shared" si="4"/>
        <v>2.7</v>
      </c>
      <c r="K37" s="1">
        <f t="shared" si="5"/>
        <v>1.6413373860182372</v>
      </c>
      <c r="L37" s="1">
        <f t="shared" si="6"/>
        <v>2.2000000000000011</v>
      </c>
      <c r="M37" s="1">
        <f t="shared" si="7"/>
        <v>1.6458342092013234</v>
      </c>
      <c r="N37" s="1">
        <f t="shared" si="8"/>
        <v>1.3367081493995672</v>
      </c>
      <c r="O37" t="s">
        <v>69</v>
      </c>
    </row>
    <row r="38" spans="1:15" x14ac:dyDescent="0.35">
      <c r="A38" s="12">
        <v>28</v>
      </c>
      <c r="B38" s="11" t="s">
        <v>59</v>
      </c>
      <c r="C38" s="10">
        <v>13.9</v>
      </c>
      <c r="D38" s="9" t="s">
        <v>154</v>
      </c>
      <c r="E38" s="8" t="str">
        <f t="shared" si="0"/>
        <v>Significantly Different</v>
      </c>
      <c r="G38">
        <f t="shared" si="1"/>
        <v>13.9</v>
      </c>
      <c r="H38">
        <f t="shared" si="2"/>
        <v>6</v>
      </c>
      <c r="I38" t="str">
        <f t="shared" si="3"/>
        <v>+/-</v>
      </c>
      <c r="J38" t="str">
        <f t="shared" si="4"/>
        <v>2.1</v>
      </c>
      <c r="K38" s="1">
        <f t="shared" si="5"/>
        <v>1.2765957446808511</v>
      </c>
      <c r="L38" s="1">
        <f t="shared" si="6"/>
        <v>2.4000000000000004</v>
      </c>
      <c r="M38" s="1">
        <f t="shared" si="7"/>
        <v>1.2823722255154399</v>
      </c>
      <c r="N38" s="1">
        <f t="shared" si="8"/>
        <v>1.8715314884766303</v>
      </c>
      <c r="O38" t="s">
        <v>68</v>
      </c>
    </row>
    <row r="39" spans="1:15" x14ac:dyDescent="0.35">
      <c r="A39" s="12">
        <v>29</v>
      </c>
      <c r="B39" s="11" t="s">
        <v>77</v>
      </c>
      <c r="C39" s="10">
        <v>13.8</v>
      </c>
      <c r="D39" s="9" t="s">
        <v>122</v>
      </c>
      <c r="E39" s="8" t="str">
        <f t="shared" si="0"/>
        <v>Significantly Different</v>
      </c>
      <c r="G39">
        <f t="shared" si="1"/>
        <v>13.8</v>
      </c>
      <c r="H39">
        <f t="shared" si="2"/>
        <v>6</v>
      </c>
      <c r="I39" t="str">
        <f t="shared" si="3"/>
        <v>+/-</v>
      </c>
      <c r="J39" t="str">
        <f t="shared" si="4"/>
        <v>1.0</v>
      </c>
      <c r="K39" s="1">
        <f t="shared" si="5"/>
        <v>0.60790273556231</v>
      </c>
      <c r="L39" s="1">
        <f t="shared" si="6"/>
        <v>2.5</v>
      </c>
      <c r="M39" s="1">
        <f t="shared" si="7"/>
        <v>0.61994158219973061</v>
      </c>
      <c r="N39" s="1">
        <f t="shared" si="8"/>
        <v>4.0326380287789094</v>
      </c>
      <c r="O39" t="s">
        <v>44</v>
      </c>
    </row>
    <row r="40" spans="1:15" x14ac:dyDescent="0.35">
      <c r="A40" s="12">
        <v>29</v>
      </c>
      <c r="B40" s="11" t="s">
        <v>68</v>
      </c>
      <c r="C40" s="10">
        <v>13.8</v>
      </c>
      <c r="D40" s="9" t="s">
        <v>133</v>
      </c>
      <c r="E40" s="8" t="str">
        <f t="shared" si="0"/>
        <v>Significantly Different</v>
      </c>
      <c r="G40">
        <f t="shared" si="1"/>
        <v>13.8</v>
      </c>
      <c r="H40">
        <f t="shared" si="2"/>
        <v>6</v>
      </c>
      <c r="I40" t="str">
        <f t="shared" si="3"/>
        <v>+/-</v>
      </c>
      <c r="J40" t="str">
        <f t="shared" si="4"/>
        <v>1.4</v>
      </c>
      <c r="K40" s="1">
        <f t="shared" si="5"/>
        <v>0.85106382978723394</v>
      </c>
      <c r="L40" s="1">
        <f t="shared" si="6"/>
        <v>2.5</v>
      </c>
      <c r="M40" s="1">
        <f t="shared" si="7"/>
        <v>0.8597042932359239</v>
      </c>
      <c r="N40" s="1">
        <f t="shared" si="8"/>
        <v>2.9079766376296772</v>
      </c>
      <c r="O40" t="s">
        <v>66</v>
      </c>
    </row>
    <row r="41" spans="1:15" x14ac:dyDescent="0.35">
      <c r="A41" s="12">
        <v>29</v>
      </c>
      <c r="B41" s="11" t="s">
        <v>56</v>
      </c>
      <c r="C41" s="10">
        <v>13.8</v>
      </c>
      <c r="D41" s="9" t="s">
        <v>122</v>
      </c>
      <c r="E41" s="8" t="str">
        <f t="shared" si="0"/>
        <v>Significantly Different</v>
      </c>
      <c r="G41">
        <f t="shared" si="1"/>
        <v>13.8</v>
      </c>
      <c r="H41">
        <f t="shared" si="2"/>
        <v>6</v>
      </c>
      <c r="I41" t="str">
        <f t="shared" si="3"/>
        <v>+/-</v>
      </c>
      <c r="J41" t="str">
        <f t="shared" si="4"/>
        <v>1.0</v>
      </c>
      <c r="K41" s="1">
        <f t="shared" si="5"/>
        <v>0.60790273556231</v>
      </c>
      <c r="L41" s="1">
        <f t="shared" si="6"/>
        <v>2.5</v>
      </c>
      <c r="M41" s="1">
        <f t="shared" si="7"/>
        <v>0.61994158219973061</v>
      </c>
      <c r="N41" s="1">
        <f t="shared" si="8"/>
        <v>4.0326380287789094</v>
      </c>
      <c r="O41" t="s">
        <v>47</v>
      </c>
    </row>
    <row r="42" spans="1:15" x14ac:dyDescent="0.35">
      <c r="A42" s="12">
        <v>32</v>
      </c>
      <c r="B42" s="11" t="s">
        <v>69</v>
      </c>
      <c r="C42" s="10">
        <v>13.4</v>
      </c>
      <c r="D42" s="9" t="s">
        <v>152</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13.4</v>
      </c>
      <c r="H42">
        <f t="shared" ref="H42:H62" si="11">LEN(TRIM(D42))</f>
        <v>6</v>
      </c>
      <c r="I42" t="str">
        <f t="shared" ref="I42:I73" si="12">IF(H42&gt;=3,MID(TRIM(D42),1,3),"NO")</f>
        <v>+/-</v>
      </c>
      <c r="J42" t="str">
        <f t="shared" ref="J42:J73" si="13">IF(TRIM(I42)="+/-",MID(TRIM(D42),4,H42-3),D42)</f>
        <v>1.7</v>
      </c>
      <c r="K42" s="1">
        <f t="shared" ref="K42:K73" si="14">IF(TRIM(J42)="*****",0,IF(ISERROR(VALUE(J42)),"NA",VALUE(J42/$I$4)))</f>
        <v>1.0334346504559271</v>
      </c>
      <c r="L42" s="1">
        <f t="shared" ref="L42:L62" si="15">IF(AND(ISNUMBER(G42),ISNUMBER($I$6)),$I$6-G42,"N/A")</f>
        <v>2.9000000000000004</v>
      </c>
      <c r="M42" s="1">
        <f t="shared" ref="M42:M62" si="16">IF(AND(ISNUMBER(K42),ISNUMBER($I$7)),SQRT(K42^2+($I$7)^2),"N/A")</f>
        <v>1.0405618704330513</v>
      </c>
      <c r="N42" s="1">
        <f t="shared" ref="N42:N73" si="17">IF(AND(ISNUMBER(L42),ISNUMBER(M42),M42&lt;&gt;0),L42/M42,"NA")</f>
        <v>2.7869558576013413</v>
      </c>
      <c r="O42" t="s">
        <v>36</v>
      </c>
    </row>
    <row r="43" spans="1:15" x14ac:dyDescent="0.35">
      <c r="A43" s="12">
        <v>33</v>
      </c>
      <c r="B43" s="11" t="s">
        <v>81</v>
      </c>
      <c r="C43" s="10">
        <v>13.3</v>
      </c>
      <c r="D43" s="9" t="s">
        <v>152</v>
      </c>
      <c r="E43" s="8" t="str">
        <f t="shared" si="9"/>
        <v>Significantly Different</v>
      </c>
      <c r="G43">
        <f t="shared" si="10"/>
        <v>13.3</v>
      </c>
      <c r="H43">
        <f t="shared" si="11"/>
        <v>6</v>
      </c>
      <c r="I43" t="str">
        <f t="shared" si="12"/>
        <v>+/-</v>
      </c>
      <c r="J43" t="str">
        <f t="shared" si="13"/>
        <v>1.7</v>
      </c>
      <c r="K43" s="1">
        <f t="shared" si="14"/>
        <v>1.0334346504559271</v>
      </c>
      <c r="L43" s="1">
        <f t="shared" si="15"/>
        <v>3</v>
      </c>
      <c r="M43" s="1">
        <f t="shared" si="16"/>
        <v>1.0405618704330513</v>
      </c>
      <c r="N43" s="1">
        <f t="shared" si="17"/>
        <v>2.8830577837255253</v>
      </c>
      <c r="O43" t="s">
        <v>49</v>
      </c>
    </row>
    <row r="44" spans="1:15" x14ac:dyDescent="0.35">
      <c r="A44" s="12">
        <v>34</v>
      </c>
      <c r="B44" s="11" t="s">
        <v>61</v>
      </c>
      <c r="C44" s="10">
        <v>12.9</v>
      </c>
      <c r="D44" s="9" t="s">
        <v>141</v>
      </c>
      <c r="E44" s="8" t="str">
        <f t="shared" si="9"/>
        <v>Significantly Different</v>
      </c>
      <c r="G44">
        <f t="shared" si="10"/>
        <v>12.9</v>
      </c>
      <c r="H44">
        <f t="shared" si="11"/>
        <v>6</v>
      </c>
      <c r="I44" t="str">
        <f t="shared" si="12"/>
        <v>+/-</v>
      </c>
      <c r="J44" t="str">
        <f t="shared" si="13"/>
        <v>2.3</v>
      </c>
      <c r="K44" s="1">
        <f t="shared" si="14"/>
        <v>1.3981762917933129</v>
      </c>
      <c r="L44" s="1">
        <f t="shared" si="15"/>
        <v>3.4000000000000004</v>
      </c>
      <c r="M44" s="1">
        <f t="shared" si="16"/>
        <v>1.4034524474912091</v>
      </c>
      <c r="N44" s="1">
        <f t="shared" si="17"/>
        <v>2.4225972216428069</v>
      </c>
      <c r="O44" t="s">
        <v>63</v>
      </c>
    </row>
    <row r="45" spans="1:15" x14ac:dyDescent="0.35">
      <c r="A45" s="12">
        <v>34</v>
      </c>
      <c r="B45" s="11" t="s">
        <v>47</v>
      </c>
      <c r="C45" s="10">
        <v>12.9</v>
      </c>
      <c r="D45" s="9" t="s">
        <v>118</v>
      </c>
      <c r="E45" s="8" t="str">
        <f t="shared" si="9"/>
        <v>Significantly Different</v>
      </c>
      <c r="G45">
        <f t="shared" si="10"/>
        <v>12.9</v>
      </c>
      <c r="H45">
        <f t="shared" si="11"/>
        <v>6</v>
      </c>
      <c r="I45" t="str">
        <f t="shared" si="12"/>
        <v>+/-</v>
      </c>
      <c r="J45" t="str">
        <f t="shared" si="13"/>
        <v>0.9</v>
      </c>
      <c r="K45" s="1">
        <f t="shared" si="14"/>
        <v>0.54711246200607899</v>
      </c>
      <c r="L45" s="1">
        <f t="shared" si="15"/>
        <v>3.4000000000000004</v>
      </c>
      <c r="M45" s="1">
        <f t="shared" si="16"/>
        <v>0.5604586296226679</v>
      </c>
      <c r="N45" s="1">
        <f t="shared" si="17"/>
        <v>6.0664602528987208</v>
      </c>
      <c r="O45" t="s">
        <v>62</v>
      </c>
    </row>
    <row r="46" spans="1:15" x14ac:dyDescent="0.35">
      <c r="A46" s="12">
        <v>36</v>
      </c>
      <c r="B46" s="11" t="s">
        <v>62</v>
      </c>
      <c r="C46" s="10">
        <v>12.7</v>
      </c>
      <c r="D46" s="9" t="s">
        <v>136</v>
      </c>
      <c r="E46" s="8" t="str">
        <f t="shared" si="9"/>
        <v>Significantly Different</v>
      </c>
      <c r="G46">
        <f t="shared" si="10"/>
        <v>12.7</v>
      </c>
      <c r="H46">
        <f t="shared" si="11"/>
        <v>6</v>
      </c>
      <c r="I46" t="str">
        <f t="shared" si="12"/>
        <v>+/-</v>
      </c>
      <c r="J46" t="str">
        <f t="shared" si="13"/>
        <v>1.9</v>
      </c>
      <c r="K46" s="1">
        <f t="shared" si="14"/>
        <v>1.1550151975683889</v>
      </c>
      <c r="L46" s="1">
        <f t="shared" si="15"/>
        <v>3.6000000000000014</v>
      </c>
      <c r="M46" s="1">
        <f t="shared" si="16"/>
        <v>1.1613965455649118</v>
      </c>
      <c r="N46" s="1">
        <f t="shared" si="17"/>
        <v>3.099716469579247</v>
      </c>
      <c r="O46" t="s">
        <v>60</v>
      </c>
    </row>
    <row r="47" spans="1:15" x14ac:dyDescent="0.35">
      <c r="A47" s="12">
        <v>36</v>
      </c>
      <c r="B47" s="11" t="s">
        <v>37</v>
      </c>
      <c r="C47" s="10">
        <v>12.7</v>
      </c>
      <c r="D47" s="9" t="s">
        <v>109</v>
      </c>
      <c r="E47" s="8" t="str">
        <f t="shared" si="9"/>
        <v>Significantly Different</v>
      </c>
      <c r="G47">
        <f t="shared" si="10"/>
        <v>12.7</v>
      </c>
      <c r="H47">
        <f t="shared" si="11"/>
        <v>6</v>
      </c>
      <c r="I47" t="str">
        <f t="shared" si="12"/>
        <v>+/-</v>
      </c>
      <c r="J47" t="str">
        <f t="shared" si="13"/>
        <v>0.6</v>
      </c>
      <c r="K47" s="1">
        <f t="shared" si="14"/>
        <v>0.36474164133738601</v>
      </c>
      <c r="L47" s="1">
        <f t="shared" si="15"/>
        <v>3.6000000000000014</v>
      </c>
      <c r="M47" s="1">
        <f t="shared" si="16"/>
        <v>0.38447144804478778</v>
      </c>
      <c r="N47" s="1">
        <f t="shared" si="17"/>
        <v>9.3635041517585744</v>
      </c>
      <c r="O47" t="s">
        <v>58</v>
      </c>
    </row>
    <row r="48" spans="1:15" x14ac:dyDescent="0.35">
      <c r="A48" s="12">
        <v>36</v>
      </c>
      <c r="B48" s="11" t="s">
        <v>29</v>
      </c>
      <c r="C48" s="10">
        <v>12.7</v>
      </c>
      <c r="D48" s="9" t="s">
        <v>121</v>
      </c>
      <c r="E48" s="8" t="str">
        <f t="shared" si="9"/>
        <v>Significantly Different</v>
      </c>
      <c r="G48">
        <f t="shared" si="10"/>
        <v>12.7</v>
      </c>
      <c r="H48">
        <f t="shared" si="11"/>
        <v>6</v>
      </c>
      <c r="I48" t="str">
        <f t="shared" si="12"/>
        <v>+/-</v>
      </c>
      <c r="J48" t="str">
        <f t="shared" si="13"/>
        <v>0.8</v>
      </c>
      <c r="K48" s="1">
        <f t="shared" si="14"/>
        <v>0.48632218844984804</v>
      </c>
      <c r="L48" s="1">
        <f t="shared" si="15"/>
        <v>3.6000000000000014</v>
      </c>
      <c r="M48" s="1">
        <f t="shared" si="16"/>
        <v>0.50128943776506518</v>
      </c>
      <c r="N48" s="1">
        <f t="shared" si="17"/>
        <v>7.1814798573258214</v>
      </c>
      <c r="O48" t="s">
        <v>56</v>
      </c>
    </row>
    <row r="49" spans="1:15" x14ac:dyDescent="0.35">
      <c r="A49" s="12">
        <v>39</v>
      </c>
      <c r="B49" s="11" t="s">
        <v>28</v>
      </c>
      <c r="C49" s="10">
        <v>12.6</v>
      </c>
      <c r="D49" s="9" t="s">
        <v>136</v>
      </c>
      <c r="E49" s="8" t="str">
        <f t="shared" si="9"/>
        <v>Significantly Different</v>
      </c>
      <c r="G49">
        <f t="shared" si="10"/>
        <v>12.6</v>
      </c>
      <c r="H49">
        <f t="shared" si="11"/>
        <v>6</v>
      </c>
      <c r="I49" t="str">
        <f t="shared" si="12"/>
        <v>+/-</v>
      </c>
      <c r="J49" t="str">
        <f t="shared" si="13"/>
        <v>1.9</v>
      </c>
      <c r="K49" s="1">
        <f t="shared" si="14"/>
        <v>1.1550151975683889</v>
      </c>
      <c r="L49" s="1">
        <f t="shared" si="15"/>
        <v>3.7000000000000011</v>
      </c>
      <c r="M49" s="1">
        <f t="shared" si="16"/>
        <v>1.1613965455649118</v>
      </c>
      <c r="N49" s="1">
        <f t="shared" si="17"/>
        <v>3.1858197048453367</v>
      </c>
      <c r="O49" t="s">
        <v>54</v>
      </c>
    </row>
    <row r="50" spans="1:15" x14ac:dyDescent="0.35">
      <c r="A50" s="12">
        <v>40</v>
      </c>
      <c r="B50" s="11" t="s">
        <v>65</v>
      </c>
      <c r="C50" s="10">
        <v>12.5</v>
      </c>
      <c r="D50" s="9" t="s">
        <v>129</v>
      </c>
      <c r="E50" s="8" t="str">
        <f t="shared" si="9"/>
        <v>Significantly Different</v>
      </c>
      <c r="G50">
        <f t="shared" si="10"/>
        <v>12.5</v>
      </c>
      <c r="H50">
        <f t="shared" si="11"/>
        <v>6</v>
      </c>
      <c r="I50" t="str">
        <f t="shared" si="12"/>
        <v>+/-</v>
      </c>
      <c r="J50" t="str">
        <f t="shared" si="13"/>
        <v>1.1</v>
      </c>
      <c r="K50" s="1">
        <f t="shared" si="14"/>
        <v>0.66869300911854113</v>
      </c>
      <c r="L50" s="1">
        <f t="shared" si="15"/>
        <v>3.8000000000000007</v>
      </c>
      <c r="M50" s="1">
        <f t="shared" si="16"/>
        <v>0.67965592021270205</v>
      </c>
      <c r="N50" s="1">
        <f t="shared" si="17"/>
        <v>5.591064370940475</v>
      </c>
      <c r="O50" t="s">
        <v>52</v>
      </c>
    </row>
    <row r="51" spans="1:15" x14ac:dyDescent="0.35">
      <c r="A51" s="12">
        <v>41</v>
      </c>
      <c r="B51" s="11" t="s">
        <v>79</v>
      </c>
      <c r="C51" s="10">
        <v>12.2</v>
      </c>
      <c r="D51" s="9" t="s">
        <v>122</v>
      </c>
      <c r="E51" s="8" t="str">
        <f t="shared" si="9"/>
        <v>Significantly Different</v>
      </c>
      <c r="G51">
        <f t="shared" si="10"/>
        <v>12.2</v>
      </c>
      <c r="H51">
        <f t="shared" si="11"/>
        <v>6</v>
      </c>
      <c r="I51" t="str">
        <f t="shared" si="12"/>
        <v>+/-</v>
      </c>
      <c r="J51" t="str">
        <f t="shared" si="13"/>
        <v>1.0</v>
      </c>
      <c r="K51" s="1">
        <f t="shared" si="14"/>
        <v>0.60790273556231</v>
      </c>
      <c r="L51" s="1">
        <f t="shared" si="15"/>
        <v>4.1000000000000014</v>
      </c>
      <c r="M51" s="1">
        <f t="shared" si="16"/>
        <v>0.61994158219973061</v>
      </c>
      <c r="N51" s="1">
        <f t="shared" si="17"/>
        <v>6.613526367197414</v>
      </c>
      <c r="O51" t="s">
        <v>50</v>
      </c>
    </row>
    <row r="52" spans="1:15" x14ac:dyDescent="0.35">
      <c r="A52" s="12">
        <v>42</v>
      </c>
      <c r="B52" s="11" t="s">
        <v>76</v>
      </c>
      <c r="C52" s="10">
        <v>11.7</v>
      </c>
      <c r="D52" s="9" t="s">
        <v>139</v>
      </c>
      <c r="E52" s="8" t="str">
        <f t="shared" si="9"/>
        <v>Significantly Different</v>
      </c>
      <c r="G52">
        <f t="shared" si="10"/>
        <v>11.7</v>
      </c>
      <c r="H52">
        <f t="shared" si="11"/>
        <v>6</v>
      </c>
      <c r="I52" t="str">
        <f t="shared" si="12"/>
        <v>+/-</v>
      </c>
      <c r="J52" t="str">
        <f t="shared" si="13"/>
        <v>1.5</v>
      </c>
      <c r="K52" s="1">
        <f t="shared" si="14"/>
        <v>0.91185410334346506</v>
      </c>
      <c r="L52" s="1">
        <f t="shared" si="15"/>
        <v>4.6000000000000014</v>
      </c>
      <c r="M52" s="1">
        <f t="shared" si="16"/>
        <v>0.91992376598307335</v>
      </c>
      <c r="N52" s="1">
        <f t="shared" si="17"/>
        <v>5.0004143496436653</v>
      </c>
      <c r="O52" t="s">
        <v>48</v>
      </c>
    </row>
    <row r="53" spans="1:15" x14ac:dyDescent="0.35">
      <c r="A53" s="12">
        <v>42</v>
      </c>
      <c r="B53" s="11" t="s">
        <v>52</v>
      </c>
      <c r="C53" s="10">
        <v>11.7</v>
      </c>
      <c r="D53" s="9" t="s">
        <v>173</v>
      </c>
      <c r="E53" s="8" t="str">
        <f t="shared" si="9"/>
        <v>Significantly Different</v>
      </c>
      <c r="G53">
        <f t="shared" si="10"/>
        <v>11.7</v>
      </c>
      <c r="H53">
        <f t="shared" si="11"/>
        <v>6</v>
      </c>
      <c r="I53" t="str">
        <f t="shared" si="12"/>
        <v>+/-</v>
      </c>
      <c r="J53" t="str">
        <f t="shared" si="13"/>
        <v>2.9</v>
      </c>
      <c r="K53" s="1">
        <f t="shared" si="14"/>
        <v>1.762917933130699</v>
      </c>
      <c r="L53" s="1">
        <f t="shared" si="15"/>
        <v>4.6000000000000014</v>
      </c>
      <c r="M53" s="1">
        <f t="shared" si="16"/>
        <v>1.7671053925530251</v>
      </c>
      <c r="N53" s="1">
        <f t="shared" si="17"/>
        <v>2.6031271362678332</v>
      </c>
      <c r="O53" t="s">
        <v>46</v>
      </c>
    </row>
    <row r="54" spans="1:15" x14ac:dyDescent="0.35">
      <c r="A54" s="12">
        <v>44</v>
      </c>
      <c r="B54" s="11" t="s">
        <v>41</v>
      </c>
      <c r="C54" s="10">
        <v>11.6</v>
      </c>
      <c r="D54" s="9" t="s">
        <v>118</v>
      </c>
      <c r="E54" s="8" t="str">
        <f t="shared" si="9"/>
        <v>Significantly Different</v>
      </c>
      <c r="G54">
        <f t="shared" si="10"/>
        <v>11.6</v>
      </c>
      <c r="H54">
        <f t="shared" si="11"/>
        <v>6</v>
      </c>
      <c r="I54" t="str">
        <f t="shared" si="12"/>
        <v>+/-</v>
      </c>
      <c r="J54" t="str">
        <f t="shared" si="13"/>
        <v>0.9</v>
      </c>
      <c r="K54" s="1">
        <f t="shared" si="14"/>
        <v>0.54711246200607899</v>
      </c>
      <c r="L54" s="1">
        <f t="shared" si="15"/>
        <v>4.7000000000000011</v>
      </c>
      <c r="M54" s="1">
        <f t="shared" si="16"/>
        <v>0.5604586296226679</v>
      </c>
      <c r="N54" s="1">
        <f t="shared" si="17"/>
        <v>8.3859891731247025</v>
      </c>
      <c r="O54" t="s">
        <v>39</v>
      </c>
    </row>
    <row r="55" spans="1:15" x14ac:dyDescent="0.35">
      <c r="A55" s="12">
        <v>44</v>
      </c>
      <c r="B55" s="11" t="s">
        <v>40</v>
      </c>
      <c r="C55" s="10">
        <v>11.6</v>
      </c>
      <c r="D55" s="9" t="s">
        <v>170</v>
      </c>
      <c r="E55" s="8" t="str">
        <f t="shared" si="9"/>
        <v>Significantly Different</v>
      </c>
      <c r="G55">
        <f t="shared" si="10"/>
        <v>11.6</v>
      </c>
      <c r="H55">
        <f t="shared" si="11"/>
        <v>6</v>
      </c>
      <c r="I55" t="str">
        <f t="shared" si="12"/>
        <v>+/-</v>
      </c>
      <c r="J55" t="str">
        <f t="shared" si="13"/>
        <v>2.2</v>
      </c>
      <c r="K55" s="1">
        <f t="shared" si="14"/>
        <v>1.3373860182370823</v>
      </c>
      <c r="L55" s="1">
        <f t="shared" si="15"/>
        <v>4.7000000000000011</v>
      </c>
      <c r="M55" s="1">
        <f t="shared" si="16"/>
        <v>1.3429010355242872</v>
      </c>
      <c r="N55" s="1">
        <f t="shared" si="17"/>
        <v>3.4998856026386607</v>
      </c>
      <c r="O55" t="s">
        <v>42</v>
      </c>
    </row>
    <row r="56" spans="1:15" x14ac:dyDescent="0.35">
      <c r="A56" s="12">
        <v>46</v>
      </c>
      <c r="B56" s="11" t="s">
        <v>70</v>
      </c>
      <c r="C56" s="10">
        <v>11.5</v>
      </c>
      <c r="D56" s="9" t="s">
        <v>121</v>
      </c>
      <c r="E56" s="8" t="str">
        <f t="shared" si="9"/>
        <v>Significantly Different</v>
      </c>
      <c r="G56">
        <f t="shared" si="10"/>
        <v>11.5</v>
      </c>
      <c r="H56">
        <f t="shared" si="11"/>
        <v>6</v>
      </c>
      <c r="I56" t="str">
        <f t="shared" si="12"/>
        <v>+/-</v>
      </c>
      <c r="J56" t="str">
        <f t="shared" si="13"/>
        <v>0.8</v>
      </c>
      <c r="K56" s="1">
        <f t="shared" si="14"/>
        <v>0.48632218844984804</v>
      </c>
      <c r="L56" s="1">
        <f t="shared" si="15"/>
        <v>4.8000000000000007</v>
      </c>
      <c r="M56" s="1">
        <f t="shared" si="16"/>
        <v>0.50128943776506518</v>
      </c>
      <c r="N56" s="1">
        <f t="shared" si="17"/>
        <v>9.5753064764344256</v>
      </c>
      <c r="O56" t="s">
        <v>40</v>
      </c>
    </row>
    <row r="57" spans="1:15" x14ac:dyDescent="0.35">
      <c r="A57" s="12">
        <v>47</v>
      </c>
      <c r="B57" s="11" t="s">
        <v>35</v>
      </c>
      <c r="C57" s="10">
        <v>11.4</v>
      </c>
      <c r="D57" s="9" t="s">
        <v>121</v>
      </c>
      <c r="E57" s="8" t="str">
        <f t="shared" si="9"/>
        <v>Significantly Different</v>
      </c>
      <c r="G57">
        <f t="shared" si="10"/>
        <v>11.4</v>
      </c>
      <c r="H57">
        <f t="shared" si="11"/>
        <v>6</v>
      </c>
      <c r="I57" t="str">
        <f t="shared" si="12"/>
        <v>+/-</v>
      </c>
      <c r="J57" t="str">
        <f t="shared" si="13"/>
        <v>0.8</v>
      </c>
      <c r="K57" s="1">
        <f t="shared" si="14"/>
        <v>0.48632218844984804</v>
      </c>
      <c r="L57" s="1">
        <f t="shared" si="15"/>
        <v>4.9000000000000004</v>
      </c>
      <c r="M57" s="1">
        <f t="shared" si="16"/>
        <v>0.50128943776506518</v>
      </c>
      <c r="N57" s="1">
        <f t="shared" si="17"/>
        <v>9.774792028026809</v>
      </c>
      <c r="O57" t="s">
        <v>37</v>
      </c>
    </row>
    <row r="58" spans="1:15" x14ac:dyDescent="0.35">
      <c r="A58" s="12">
        <v>48</v>
      </c>
      <c r="B58" s="11" t="s">
        <v>73</v>
      </c>
      <c r="C58" s="10">
        <v>11.1</v>
      </c>
      <c r="D58" s="9" t="s">
        <v>118</v>
      </c>
      <c r="E58" s="8" t="str">
        <f t="shared" si="9"/>
        <v>Significantly Different</v>
      </c>
      <c r="G58">
        <f t="shared" si="10"/>
        <v>11.1</v>
      </c>
      <c r="H58">
        <f t="shared" si="11"/>
        <v>6</v>
      </c>
      <c r="I58" t="str">
        <f t="shared" si="12"/>
        <v>+/-</v>
      </c>
      <c r="J58" t="str">
        <f t="shared" si="13"/>
        <v>0.9</v>
      </c>
      <c r="K58" s="1">
        <f t="shared" si="14"/>
        <v>0.54711246200607899</v>
      </c>
      <c r="L58" s="1">
        <f t="shared" si="15"/>
        <v>5.2000000000000011</v>
      </c>
      <c r="M58" s="1">
        <f t="shared" si="16"/>
        <v>0.5604586296226679</v>
      </c>
      <c r="N58" s="1">
        <f t="shared" si="17"/>
        <v>9.2781156809039267</v>
      </c>
      <c r="O58" t="s">
        <v>35</v>
      </c>
    </row>
    <row r="59" spans="1:15" x14ac:dyDescent="0.35">
      <c r="A59" s="12">
        <v>49</v>
      </c>
      <c r="B59" s="11" t="s">
        <v>74</v>
      </c>
      <c r="C59" s="10">
        <v>10.9</v>
      </c>
      <c r="D59" s="9" t="s">
        <v>121</v>
      </c>
      <c r="E59" s="8" t="str">
        <f t="shared" si="9"/>
        <v>Significantly Different</v>
      </c>
      <c r="G59">
        <f t="shared" si="10"/>
        <v>10.9</v>
      </c>
      <c r="H59">
        <f t="shared" si="11"/>
        <v>6</v>
      </c>
      <c r="I59" t="str">
        <f t="shared" si="12"/>
        <v>+/-</v>
      </c>
      <c r="J59" t="str">
        <f t="shared" si="13"/>
        <v>0.8</v>
      </c>
      <c r="K59" s="1">
        <f t="shared" si="14"/>
        <v>0.48632218844984804</v>
      </c>
      <c r="L59" s="1">
        <f t="shared" si="15"/>
        <v>5.4</v>
      </c>
      <c r="M59" s="1">
        <f t="shared" si="16"/>
        <v>0.50128943776506518</v>
      </c>
      <c r="N59" s="1">
        <f t="shared" si="17"/>
        <v>10.772219785988728</v>
      </c>
      <c r="O59" t="s">
        <v>32</v>
      </c>
    </row>
    <row r="60" spans="1:15" x14ac:dyDescent="0.35">
      <c r="A60" s="12">
        <v>50</v>
      </c>
      <c r="B60" s="11" t="s">
        <v>42</v>
      </c>
      <c r="C60" s="10">
        <v>8.4</v>
      </c>
      <c r="D60" s="9" t="s">
        <v>118</v>
      </c>
      <c r="E60" s="8" t="str">
        <f t="shared" si="9"/>
        <v>Significantly Different</v>
      </c>
      <c r="G60">
        <f t="shared" si="10"/>
        <v>8.4</v>
      </c>
      <c r="H60">
        <f t="shared" si="11"/>
        <v>6</v>
      </c>
      <c r="I60" t="str">
        <f t="shared" si="12"/>
        <v>+/-</v>
      </c>
      <c r="J60" t="str">
        <f t="shared" si="13"/>
        <v>0.9</v>
      </c>
      <c r="K60" s="1">
        <f t="shared" si="14"/>
        <v>0.54711246200607899</v>
      </c>
      <c r="L60" s="1">
        <f t="shared" si="15"/>
        <v>7.9</v>
      </c>
      <c r="M60" s="1">
        <f t="shared" si="16"/>
        <v>0.5604586296226679</v>
      </c>
      <c r="N60" s="1">
        <f t="shared" si="17"/>
        <v>14.095598822911732</v>
      </c>
      <c r="O60" t="s">
        <v>29</v>
      </c>
    </row>
    <row r="61" spans="1:15" x14ac:dyDescent="0.35">
      <c r="A61" s="12">
        <v>51</v>
      </c>
      <c r="B61" s="11" t="s">
        <v>66</v>
      </c>
      <c r="C61" s="10">
        <v>6.9</v>
      </c>
      <c r="D61" s="9" t="s">
        <v>134</v>
      </c>
      <c r="E61" s="8" t="str">
        <f t="shared" si="9"/>
        <v>Significantly Different</v>
      </c>
      <c r="G61">
        <f t="shared" si="10"/>
        <v>6.9</v>
      </c>
      <c r="H61">
        <f t="shared" si="11"/>
        <v>6</v>
      </c>
      <c r="I61" t="str">
        <f t="shared" si="12"/>
        <v>+/-</v>
      </c>
      <c r="J61" t="str">
        <f t="shared" si="13"/>
        <v>1.3</v>
      </c>
      <c r="K61" s="1">
        <f t="shared" si="14"/>
        <v>0.79027355623100304</v>
      </c>
      <c r="L61" s="1">
        <f t="shared" si="15"/>
        <v>9.4</v>
      </c>
      <c r="M61" s="1">
        <f t="shared" si="16"/>
        <v>0.79957121203440151</v>
      </c>
      <c r="N61" s="1">
        <f t="shared" si="17"/>
        <v>11.756301200593457</v>
      </c>
      <c r="O61" t="s">
        <v>26</v>
      </c>
    </row>
    <row r="62" spans="1:15" ht="15" thickBot="1" x14ac:dyDescent="0.4">
      <c r="A62" s="7"/>
      <c r="B62" s="6" t="s">
        <v>24</v>
      </c>
      <c r="C62" s="5">
        <v>57.6</v>
      </c>
      <c r="D62" s="4" t="s">
        <v>136</v>
      </c>
      <c r="E62" s="3" t="str">
        <f t="shared" si="9"/>
        <v>Significantly Different</v>
      </c>
      <c r="G62">
        <f t="shared" si="10"/>
        <v>57.6</v>
      </c>
      <c r="H62">
        <f t="shared" si="11"/>
        <v>6</v>
      </c>
      <c r="I62" t="str">
        <f t="shared" si="12"/>
        <v>+/-</v>
      </c>
      <c r="J62" t="str">
        <f t="shared" si="13"/>
        <v>1.9</v>
      </c>
      <c r="K62" s="1">
        <f t="shared" si="14"/>
        <v>1.1550151975683889</v>
      </c>
      <c r="L62" s="1">
        <f t="shared" si="15"/>
        <v>-41.3</v>
      </c>
      <c r="M62" s="1">
        <f t="shared" si="16"/>
        <v>1.1613965455649118</v>
      </c>
      <c r="N62" s="1">
        <f t="shared" si="17"/>
        <v>-35.560636164895236</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194" priority="1" operator="equal">
      <formula>"OTHER ERROR"</formula>
    </cfRule>
    <cfRule type="cellIs" dxfId="193" priority="2" operator="equal">
      <formula>"Statistical Test not applicable"</formula>
    </cfRule>
    <cfRule type="cellIs" dxfId="192" priority="3" operator="equal">
      <formula>"Geography Selected"</formula>
    </cfRule>
  </conditionalFormatting>
  <conditionalFormatting sqref="E10:J62">
    <cfRule type="cellIs" dxfId="191" priority="4" operator="equal">
      <formula>"Not Significantly Different"</formula>
    </cfRule>
  </conditionalFormatting>
  <conditionalFormatting sqref="F10:J62">
    <cfRule type="cellIs" dxfId="19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364E92BA-88EE-4269-9D45-F4780D1CEF0E}">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89CCA203-75D8-46D8-B0C8-86DCBFA414B6}"/>
    <hyperlink ref="A68" r:id="rId2" xr:uid="{FE53319D-590C-4CCC-9467-79DBB0599DDA}"/>
    <hyperlink ref="A66" r:id="rId3" xr:uid="{8D882B34-F6D8-4604-82EF-9BF639AFC7A6}"/>
    <hyperlink ref="A67" r:id="rId4" xr:uid="{9555D18E-22C3-4371-AC22-5C6086ECC78F}"/>
  </hyperlinks>
  <pageMargins left="0.7" right="0.7" top="0.75" bottom="0.75" header="0.3" footer="0.3"/>
  <pageSetup orientation="portrait" r:id="rId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B3812-6A7F-461B-9B11-9466E7318631}">
  <dimension ref="A1:Z82"/>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348</v>
      </c>
    </row>
    <row r="2" spans="1:16" x14ac:dyDescent="0.35">
      <c r="A2" s="26" t="s">
        <v>106</v>
      </c>
      <c r="B2" t="s">
        <v>347</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13.4</v>
      </c>
      <c r="C6" t="s">
        <v>100</v>
      </c>
      <c r="H6" s="14" t="s">
        <v>99</v>
      </c>
      <c r="I6">
        <f>VLOOKUP($B$4,$B$9:$K$62,6,FALSE)</f>
        <v>13.4</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13.4</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13.4</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32</v>
      </c>
      <c r="C11" s="10">
        <v>19.399999999999999</v>
      </c>
      <c r="D11" s="13" t="s">
        <v>109</v>
      </c>
      <c r="E11" s="8" t="str">
        <f t="shared" si="0"/>
        <v>Significantly Different</v>
      </c>
      <c r="G11">
        <f t="shared" si="1"/>
        <v>19.399999999999999</v>
      </c>
      <c r="H11">
        <f t="shared" si="2"/>
        <v>6</v>
      </c>
      <c r="I11" t="str">
        <f t="shared" si="3"/>
        <v>+/-</v>
      </c>
      <c r="J11" t="str">
        <f t="shared" si="4"/>
        <v>0.6</v>
      </c>
      <c r="K11" s="1">
        <f t="shared" si="5"/>
        <v>0.36474164133738601</v>
      </c>
      <c r="L11" s="1">
        <f t="shared" si="6"/>
        <v>-5.9999999999999982</v>
      </c>
      <c r="M11" s="1">
        <f t="shared" si="7"/>
        <v>0.36977279819442066</v>
      </c>
      <c r="N11" s="1">
        <f t="shared" si="8"/>
        <v>-16.22618004703876</v>
      </c>
      <c r="O11" t="s">
        <v>67</v>
      </c>
    </row>
    <row r="12" spans="1:16" x14ac:dyDescent="0.35">
      <c r="A12" s="12">
        <v>2</v>
      </c>
      <c r="B12" s="11" t="s">
        <v>51</v>
      </c>
      <c r="C12" s="10">
        <v>18.600000000000001</v>
      </c>
      <c r="D12" s="9" t="s">
        <v>43</v>
      </c>
      <c r="E12" s="8" t="str">
        <f t="shared" si="0"/>
        <v>Significantly Different</v>
      </c>
      <c r="G12">
        <f t="shared" si="1"/>
        <v>18.600000000000001</v>
      </c>
      <c r="H12">
        <f t="shared" si="2"/>
        <v>6</v>
      </c>
      <c r="I12" t="str">
        <f t="shared" si="3"/>
        <v>+/-</v>
      </c>
      <c r="J12" t="str">
        <f t="shared" si="4"/>
        <v>0.4</v>
      </c>
      <c r="K12" s="1">
        <f t="shared" si="5"/>
        <v>0.24316109422492402</v>
      </c>
      <c r="L12" s="1">
        <f t="shared" si="6"/>
        <v>-5.2000000000000011</v>
      </c>
      <c r="M12" s="1">
        <f t="shared" si="7"/>
        <v>0.25064471888253259</v>
      </c>
      <c r="N12" s="1">
        <f t="shared" si="8"/>
        <v>-20.746497365607922</v>
      </c>
      <c r="O12" t="s">
        <v>59</v>
      </c>
    </row>
    <row r="13" spans="1:16" x14ac:dyDescent="0.35">
      <c r="A13" s="12">
        <v>3</v>
      </c>
      <c r="B13" s="11" t="s">
        <v>72</v>
      </c>
      <c r="C13" s="10">
        <v>18.100000000000001</v>
      </c>
      <c r="D13" s="9" t="s">
        <v>43</v>
      </c>
      <c r="E13" s="8" t="str">
        <f t="shared" si="0"/>
        <v>Significantly Different</v>
      </c>
      <c r="G13">
        <f t="shared" si="1"/>
        <v>18.100000000000001</v>
      </c>
      <c r="H13">
        <f t="shared" si="2"/>
        <v>6</v>
      </c>
      <c r="I13" t="str">
        <f t="shared" si="3"/>
        <v>+/-</v>
      </c>
      <c r="J13" t="str">
        <f t="shared" si="4"/>
        <v>0.4</v>
      </c>
      <c r="K13" s="1">
        <f t="shared" si="5"/>
        <v>0.24316109422492402</v>
      </c>
      <c r="L13" s="1">
        <f t="shared" si="6"/>
        <v>-4.7000000000000011</v>
      </c>
      <c r="M13" s="1">
        <f t="shared" si="7"/>
        <v>0.25064471888253259</v>
      </c>
      <c r="N13" s="1">
        <f t="shared" si="8"/>
        <v>-18.751641849684084</v>
      </c>
      <c r="O13" t="s">
        <v>57</v>
      </c>
    </row>
    <row r="14" spans="1:16" x14ac:dyDescent="0.35">
      <c r="A14" s="12">
        <v>3</v>
      </c>
      <c r="B14" s="11" t="s">
        <v>78</v>
      </c>
      <c r="C14" s="10">
        <v>18.100000000000001</v>
      </c>
      <c r="D14" s="9" t="s">
        <v>27</v>
      </c>
      <c r="E14" s="8" t="str">
        <f t="shared" si="0"/>
        <v>Significantly Different</v>
      </c>
      <c r="G14">
        <f t="shared" si="1"/>
        <v>18.100000000000001</v>
      </c>
      <c r="H14">
        <f t="shared" si="2"/>
        <v>6</v>
      </c>
      <c r="I14" t="str">
        <f t="shared" si="3"/>
        <v>+/-</v>
      </c>
      <c r="J14" t="str">
        <f t="shared" si="4"/>
        <v>0.3</v>
      </c>
      <c r="K14" s="1">
        <f t="shared" si="5"/>
        <v>0.18237082066869301</v>
      </c>
      <c r="L14" s="1">
        <f t="shared" si="6"/>
        <v>-4.7000000000000011</v>
      </c>
      <c r="M14" s="1">
        <f t="shared" si="7"/>
        <v>0.19223572402239389</v>
      </c>
      <c r="N14" s="1">
        <f t="shared" si="8"/>
        <v>-24.449149729591831</v>
      </c>
      <c r="O14" t="s">
        <v>72</v>
      </c>
    </row>
    <row r="15" spans="1:16" x14ac:dyDescent="0.35">
      <c r="A15" s="12">
        <v>5</v>
      </c>
      <c r="B15" s="11" t="s">
        <v>58</v>
      </c>
      <c r="C15" s="10">
        <v>17.5</v>
      </c>
      <c r="D15" s="9" t="s">
        <v>27</v>
      </c>
      <c r="E15" s="8" t="str">
        <f t="shared" si="0"/>
        <v>Significantly Different</v>
      </c>
      <c r="G15">
        <f t="shared" si="1"/>
        <v>17.5</v>
      </c>
      <c r="H15">
        <f t="shared" si="2"/>
        <v>6</v>
      </c>
      <c r="I15" t="str">
        <f t="shared" si="3"/>
        <v>+/-</v>
      </c>
      <c r="J15" t="str">
        <f t="shared" si="4"/>
        <v>0.3</v>
      </c>
      <c r="K15" s="1">
        <f t="shared" si="5"/>
        <v>0.18237082066869301</v>
      </c>
      <c r="L15" s="1">
        <f t="shared" si="6"/>
        <v>-4.0999999999999996</v>
      </c>
      <c r="M15" s="1">
        <f t="shared" si="7"/>
        <v>0.19223572402239389</v>
      </c>
      <c r="N15" s="1">
        <f t="shared" si="8"/>
        <v>-21.327981679005632</v>
      </c>
      <c r="O15" t="s">
        <v>34</v>
      </c>
    </row>
    <row r="16" spans="1:16" x14ac:dyDescent="0.35">
      <c r="A16" s="12">
        <v>6</v>
      </c>
      <c r="B16" s="11" t="s">
        <v>36</v>
      </c>
      <c r="C16" s="10">
        <v>17.100000000000001</v>
      </c>
      <c r="D16" s="9" t="s">
        <v>30</v>
      </c>
      <c r="E16" s="8" t="str">
        <f t="shared" si="0"/>
        <v>Significantly Different</v>
      </c>
      <c r="G16">
        <f t="shared" si="1"/>
        <v>17.100000000000001</v>
      </c>
      <c r="H16">
        <f t="shared" si="2"/>
        <v>6</v>
      </c>
      <c r="I16" t="str">
        <f t="shared" si="3"/>
        <v>+/-</v>
      </c>
      <c r="J16" t="str">
        <f t="shared" si="4"/>
        <v>0.5</v>
      </c>
      <c r="K16" s="1">
        <f t="shared" si="5"/>
        <v>0.303951367781155</v>
      </c>
      <c r="L16" s="1">
        <f t="shared" si="6"/>
        <v>-3.7000000000000011</v>
      </c>
      <c r="M16" s="1">
        <f t="shared" si="7"/>
        <v>0.30997079109986531</v>
      </c>
      <c r="N16" s="1">
        <f t="shared" si="8"/>
        <v>-11.936608565185576</v>
      </c>
      <c r="O16" t="s">
        <v>73</v>
      </c>
    </row>
    <row r="17" spans="1:15" x14ac:dyDescent="0.35">
      <c r="A17" s="12">
        <v>7</v>
      </c>
      <c r="B17" s="11" t="s">
        <v>67</v>
      </c>
      <c r="C17" s="10">
        <v>16.899999999999999</v>
      </c>
      <c r="D17" s="9" t="s">
        <v>27</v>
      </c>
      <c r="E17" s="8" t="str">
        <f t="shared" si="0"/>
        <v>Significantly Different</v>
      </c>
      <c r="G17">
        <f t="shared" si="1"/>
        <v>16.899999999999999</v>
      </c>
      <c r="H17">
        <f t="shared" si="2"/>
        <v>6</v>
      </c>
      <c r="I17" t="str">
        <f t="shared" si="3"/>
        <v>+/-</v>
      </c>
      <c r="J17" t="str">
        <f t="shared" si="4"/>
        <v>0.3</v>
      </c>
      <c r="K17" s="1">
        <f t="shared" si="5"/>
        <v>0.18237082066869301</v>
      </c>
      <c r="L17" s="1">
        <f t="shared" si="6"/>
        <v>-3.4999999999999982</v>
      </c>
      <c r="M17" s="1">
        <f t="shared" si="7"/>
        <v>0.19223572402239389</v>
      </c>
      <c r="N17" s="1">
        <f t="shared" si="8"/>
        <v>-18.206813628419432</v>
      </c>
      <c r="O17" t="s">
        <v>65</v>
      </c>
    </row>
    <row r="18" spans="1:15" x14ac:dyDescent="0.35">
      <c r="A18" s="12">
        <v>8</v>
      </c>
      <c r="B18" s="11" t="s">
        <v>55</v>
      </c>
      <c r="C18" s="10">
        <v>16.8</v>
      </c>
      <c r="D18" s="9" t="s">
        <v>43</v>
      </c>
      <c r="E18" s="8" t="str">
        <f t="shared" si="0"/>
        <v>Significantly Different</v>
      </c>
      <c r="G18">
        <f t="shared" si="1"/>
        <v>16.8</v>
      </c>
      <c r="H18">
        <f t="shared" si="2"/>
        <v>6</v>
      </c>
      <c r="I18" t="str">
        <f t="shared" si="3"/>
        <v>+/-</v>
      </c>
      <c r="J18" t="str">
        <f t="shared" si="4"/>
        <v>0.4</v>
      </c>
      <c r="K18" s="1">
        <f t="shared" si="5"/>
        <v>0.24316109422492402</v>
      </c>
      <c r="L18" s="1">
        <f t="shared" si="6"/>
        <v>-3.4000000000000004</v>
      </c>
      <c r="M18" s="1">
        <f t="shared" si="7"/>
        <v>0.25064471888253259</v>
      </c>
      <c r="N18" s="1">
        <f t="shared" si="8"/>
        <v>-13.565017508282104</v>
      </c>
      <c r="O18" t="s">
        <v>61</v>
      </c>
    </row>
    <row r="19" spans="1:15" x14ac:dyDescent="0.35">
      <c r="A19" s="12">
        <v>9</v>
      </c>
      <c r="B19" s="11" t="s">
        <v>76</v>
      </c>
      <c r="C19" s="10">
        <v>15.8</v>
      </c>
      <c r="D19" s="9" t="s">
        <v>30</v>
      </c>
      <c r="E19" s="8" t="str">
        <f t="shared" si="0"/>
        <v>Significantly Different</v>
      </c>
      <c r="G19">
        <f t="shared" si="1"/>
        <v>15.8</v>
      </c>
      <c r="H19">
        <f t="shared" si="2"/>
        <v>6</v>
      </c>
      <c r="I19" t="str">
        <f t="shared" si="3"/>
        <v>+/-</v>
      </c>
      <c r="J19" t="str">
        <f t="shared" si="4"/>
        <v>0.5</v>
      </c>
      <c r="K19" s="1">
        <f t="shared" si="5"/>
        <v>0.303951367781155</v>
      </c>
      <c r="L19" s="1">
        <f t="shared" si="6"/>
        <v>-2.4000000000000004</v>
      </c>
      <c r="M19" s="1">
        <f t="shared" si="7"/>
        <v>0.30997079109986531</v>
      </c>
      <c r="N19" s="1">
        <f t="shared" si="8"/>
        <v>-7.7426650152555077</v>
      </c>
      <c r="O19" t="s">
        <v>31</v>
      </c>
    </row>
    <row r="20" spans="1:15" x14ac:dyDescent="0.35">
      <c r="A20" s="12">
        <v>9</v>
      </c>
      <c r="B20" s="11" t="s">
        <v>56</v>
      </c>
      <c r="C20" s="10">
        <v>15.8</v>
      </c>
      <c r="D20" s="13" t="s">
        <v>27</v>
      </c>
      <c r="E20" s="8" t="str">
        <f t="shared" si="0"/>
        <v>Significantly Different</v>
      </c>
      <c r="G20">
        <f t="shared" si="1"/>
        <v>15.8</v>
      </c>
      <c r="H20">
        <f t="shared" si="2"/>
        <v>6</v>
      </c>
      <c r="I20" t="str">
        <f t="shared" si="3"/>
        <v>+/-</v>
      </c>
      <c r="J20" t="str">
        <f t="shared" si="4"/>
        <v>0.3</v>
      </c>
      <c r="K20" s="1">
        <f t="shared" si="5"/>
        <v>0.18237082066869301</v>
      </c>
      <c r="L20" s="1">
        <f t="shared" si="6"/>
        <v>-2.4000000000000004</v>
      </c>
      <c r="M20" s="1">
        <f t="shared" si="7"/>
        <v>0.19223572402239389</v>
      </c>
      <c r="N20" s="1">
        <f t="shared" si="8"/>
        <v>-12.484672202344763</v>
      </c>
      <c r="O20" t="s">
        <v>53</v>
      </c>
    </row>
    <row r="21" spans="1:15" x14ac:dyDescent="0.35">
      <c r="A21" s="12">
        <v>11</v>
      </c>
      <c r="B21" s="11" t="s">
        <v>71</v>
      </c>
      <c r="C21" s="10">
        <v>15</v>
      </c>
      <c r="D21" s="9" t="s">
        <v>38</v>
      </c>
      <c r="E21" s="8" t="str">
        <f t="shared" si="0"/>
        <v>Significantly Different</v>
      </c>
      <c r="G21">
        <f t="shared" si="1"/>
        <v>15</v>
      </c>
      <c r="H21">
        <f t="shared" si="2"/>
        <v>6</v>
      </c>
      <c r="I21" t="str">
        <f t="shared" si="3"/>
        <v>+/-</v>
      </c>
      <c r="J21" t="str">
        <f t="shared" si="4"/>
        <v>0.2</v>
      </c>
      <c r="K21" s="1">
        <f t="shared" si="5"/>
        <v>0.12158054711246201</v>
      </c>
      <c r="L21" s="1">
        <f t="shared" si="6"/>
        <v>-1.5999999999999996</v>
      </c>
      <c r="M21" s="1">
        <f t="shared" si="7"/>
        <v>0.1359311840425404</v>
      </c>
      <c r="N21" s="1">
        <f t="shared" si="8"/>
        <v>-11.770661833558892</v>
      </c>
      <c r="O21" t="s">
        <v>45</v>
      </c>
    </row>
    <row r="22" spans="1:15" x14ac:dyDescent="0.35">
      <c r="A22" s="12">
        <v>11</v>
      </c>
      <c r="B22" s="11" t="s">
        <v>46</v>
      </c>
      <c r="C22" s="10">
        <v>15</v>
      </c>
      <c r="D22" s="9" t="s">
        <v>27</v>
      </c>
      <c r="E22" s="8" t="str">
        <f t="shared" si="0"/>
        <v>Significantly Different</v>
      </c>
      <c r="G22">
        <f t="shared" si="1"/>
        <v>15</v>
      </c>
      <c r="H22">
        <f t="shared" si="2"/>
        <v>6</v>
      </c>
      <c r="I22" t="str">
        <f t="shared" si="3"/>
        <v>+/-</v>
      </c>
      <c r="J22" t="str">
        <f t="shared" si="4"/>
        <v>0.3</v>
      </c>
      <c r="K22" s="1">
        <f t="shared" si="5"/>
        <v>0.18237082066869301</v>
      </c>
      <c r="L22" s="1">
        <f t="shared" si="6"/>
        <v>-1.5999999999999996</v>
      </c>
      <c r="M22" s="1">
        <f t="shared" si="7"/>
        <v>0.19223572402239389</v>
      </c>
      <c r="N22" s="1">
        <f t="shared" si="8"/>
        <v>-8.3231148015631717</v>
      </c>
      <c r="O22" t="s">
        <v>28</v>
      </c>
    </row>
    <row r="23" spans="1:15" x14ac:dyDescent="0.35">
      <c r="A23" s="12">
        <v>11</v>
      </c>
      <c r="B23" s="11" t="s">
        <v>40</v>
      </c>
      <c r="C23" s="10">
        <v>15</v>
      </c>
      <c r="D23" s="9" t="s">
        <v>25</v>
      </c>
      <c r="E23" s="8" t="str">
        <f t="shared" si="0"/>
        <v>Significantly Different</v>
      </c>
      <c r="G23">
        <f t="shared" si="1"/>
        <v>15</v>
      </c>
      <c r="H23">
        <f t="shared" si="2"/>
        <v>6</v>
      </c>
      <c r="I23" t="str">
        <f t="shared" si="3"/>
        <v>+/-</v>
      </c>
      <c r="J23" t="str">
        <f t="shared" si="4"/>
        <v>0.7</v>
      </c>
      <c r="K23" s="1">
        <f t="shared" si="5"/>
        <v>0.42553191489361697</v>
      </c>
      <c r="L23" s="1">
        <f t="shared" si="6"/>
        <v>-1.5999999999999996</v>
      </c>
      <c r="M23" s="1">
        <f t="shared" si="7"/>
        <v>0.42985214661796195</v>
      </c>
      <c r="N23" s="1">
        <f t="shared" si="8"/>
        <v>-3.7222100961659859</v>
      </c>
      <c r="O23" t="s">
        <v>81</v>
      </c>
    </row>
    <row r="24" spans="1:15" x14ac:dyDescent="0.35">
      <c r="A24" s="12">
        <v>14</v>
      </c>
      <c r="B24" s="11" t="s">
        <v>26</v>
      </c>
      <c r="C24" s="10">
        <v>14.7</v>
      </c>
      <c r="D24" s="9" t="s">
        <v>118</v>
      </c>
      <c r="E24" s="8" t="str">
        <f t="shared" si="0"/>
        <v>Significantly Different</v>
      </c>
      <c r="G24">
        <f t="shared" si="1"/>
        <v>14.7</v>
      </c>
      <c r="H24">
        <f t="shared" si="2"/>
        <v>6</v>
      </c>
      <c r="I24" t="str">
        <f t="shared" si="3"/>
        <v>+/-</v>
      </c>
      <c r="J24" t="str">
        <f t="shared" si="4"/>
        <v>0.9</v>
      </c>
      <c r="K24" s="1">
        <f t="shared" si="5"/>
        <v>0.54711246200607899</v>
      </c>
      <c r="L24" s="1">
        <f t="shared" si="6"/>
        <v>-1.2999999999999989</v>
      </c>
      <c r="M24" s="1">
        <f t="shared" si="7"/>
        <v>0.55047933970440222</v>
      </c>
      <c r="N24" s="1">
        <f t="shared" si="8"/>
        <v>-2.3615781851105915</v>
      </c>
      <c r="O24" t="s">
        <v>64</v>
      </c>
    </row>
    <row r="25" spans="1:15" x14ac:dyDescent="0.35">
      <c r="A25" s="12">
        <v>15</v>
      </c>
      <c r="B25" s="11" t="s">
        <v>54</v>
      </c>
      <c r="C25" s="10">
        <v>14.6</v>
      </c>
      <c r="D25" s="9" t="s">
        <v>38</v>
      </c>
      <c r="E25" s="8" t="str">
        <f t="shared" si="0"/>
        <v>Significantly Different</v>
      </c>
      <c r="G25">
        <f t="shared" si="1"/>
        <v>14.6</v>
      </c>
      <c r="H25">
        <f t="shared" si="2"/>
        <v>6</v>
      </c>
      <c r="I25" t="str">
        <f t="shared" si="3"/>
        <v>+/-</v>
      </c>
      <c r="J25" t="str">
        <f t="shared" si="4"/>
        <v>0.2</v>
      </c>
      <c r="K25" s="1">
        <f t="shared" si="5"/>
        <v>0.12158054711246201</v>
      </c>
      <c r="L25" s="1">
        <f t="shared" si="6"/>
        <v>-1.1999999999999993</v>
      </c>
      <c r="M25" s="1">
        <f t="shared" si="7"/>
        <v>0.1359311840425404</v>
      </c>
      <c r="N25" s="1">
        <f t="shared" si="8"/>
        <v>-8.8279963751691657</v>
      </c>
      <c r="O25" t="s">
        <v>80</v>
      </c>
    </row>
    <row r="26" spans="1:15" x14ac:dyDescent="0.35">
      <c r="A26" s="12">
        <v>16</v>
      </c>
      <c r="B26" s="11" t="s">
        <v>50</v>
      </c>
      <c r="C26" s="10">
        <v>14.5</v>
      </c>
      <c r="D26" s="9" t="s">
        <v>27</v>
      </c>
      <c r="E26" s="8" t="str">
        <f t="shared" si="0"/>
        <v>Significantly Different</v>
      </c>
      <c r="G26">
        <f t="shared" si="1"/>
        <v>14.5</v>
      </c>
      <c r="H26">
        <f t="shared" si="2"/>
        <v>6</v>
      </c>
      <c r="I26" t="str">
        <f t="shared" si="3"/>
        <v>+/-</v>
      </c>
      <c r="J26" t="str">
        <f t="shared" si="4"/>
        <v>0.3</v>
      </c>
      <c r="K26" s="1">
        <f t="shared" si="5"/>
        <v>0.18237082066869301</v>
      </c>
      <c r="L26" s="1">
        <f t="shared" si="6"/>
        <v>-1.0999999999999996</v>
      </c>
      <c r="M26" s="1">
        <f t="shared" si="7"/>
        <v>0.19223572402239389</v>
      </c>
      <c r="N26" s="1">
        <f t="shared" si="8"/>
        <v>-5.7221414260746801</v>
      </c>
      <c r="O26" t="s">
        <v>79</v>
      </c>
    </row>
    <row r="27" spans="1:15" x14ac:dyDescent="0.35">
      <c r="A27" s="12">
        <v>17</v>
      </c>
      <c r="B27" s="11" t="s">
        <v>69</v>
      </c>
      <c r="C27" s="10">
        <v>14.4</v>
      </c>
      <c r="D27" s="9" t="s">
        <v>30</v>
      </c>
      <c r="E27" s="8" t="str">
        <f t="shared" si="0"/>
        <v>Significantly Different</v>
      </c>
      <c r="G27">
        <f t="shared" si="1"/>
        <v>14.4</v>
      </c>
      <c r="H27">
        <f t="shared" si="2"/>
        <v>6</v>
      </c>
      <c r="I27" t="str">
        <f t="shared" si="3"/>
        <v>+/-</v>
      </c>
      <c r="J27" t="str">
        <f t="shared" si="4"/>
        <v>0.5</v>
      </c>
      <c r="K27" s="1">
        <f t="shared" si="5"/>
        <v>0.303951367781155</v>
      </c>
      <c r="L27" s="1">
        <f t="shared" si="6"/>
        <v>-1</v>
      </c>
      <c r="M27" s="1">
        <f t="shared" si="7"/>
        <v>0.30997079109986531</v>
      </c>
      <c r="N27" s="1">
        <f t="shared" si="8"/>
        <v>-3.2261104230231274</v>
      </c>
      <c r="O27" t="s">
        <v>77</v>
      </c>
    </row>
    <row r="28" spans="1:15" x14ac:dyDescent="0.35">
      <c r="A28" s="12">
        <v>17</v>
      </c>
      <c r="B28" s="11" t="s">
        <v>60</v>
      </c>
      <c r="C28" s="10">
        <v>14.4</v>
      </c>
      <c r="D28" s="9" t="s">
        <v>38</v>
      </c>
      <c r="E28" s="8" t="str">
        <f t="shared" si="0"/>
        <v>Significantly Different</v>
      </c>
      <c r="G28">
        <f t="shared" si="1"/>
        <v>14.4</v>
      </c>
      <c r="H28">
        <f t="shared" si="2"/>
        <v>6</v>
      </c>
      <c r="I28" t="str">
        <f t="shared" si="3"/>
        <v>+/-</v>
      </c>
      <c r="J28" t="str">
        <f t="shared" si="4"/>
        <v>0.2</v>
      </c>
      <c r="K28" s="1">
        <f t="shared" si="5"/>
        <v>0.12158054711246201</v>
      </c>
      <c r="L28" s="1">
        <f t="shared" si="6"/>
        <v>-1</v>
      </c>
      <c r="M28" s="1">
        <f t="shared" si="7"/>
        <v>0.1359311840425404</v>
      </c>
      <c r="N28" s="1">
        <f t="shared" si="8"/>
        <v>-7.3566636459743089</v>
      </c>
      <c r="O28" t="s">
        <v>78</v>
      </c>
    </row>
    <row r="29" spans="1:15" x14ac:dyDescent="0.35">
      <c r="A29" s="12">
        <v>19</v>
      </c>
      <c r="B29" s="11" t="s">
        <v>75</v>
      </c>
      <c r="C29" s="10">
        <v>14.3</v>
      </c>
      <c r="D29" s="9" t="s">
        <v>38</v>
      </c>
      <c r="E29" s="8" t="str">
        <f t="shared" si="0"/>
        <v>Significantly Different</v>
      </c>
      <c r="G29">
        <f t="shared" si="1"/>
        <v>14.3</v>
      </c>
      <c r="H29">
        <f t="shared" si="2"/>
        <v>6</v>
      </c>
      <c r="I29" t="str">
        <f t="shared" si="3"/>
        <v>+/-</v>
      </c>
      <c r="J29" t="str">
        <f t="shared" si="4"/>
        <v>0.2</v>
      </c>
      <c r="K29" s="1">
        <f t="shared" si="5"/>
        <v>0.12158054711246201</v>
      </c>
      <c r="L29" s="1">
        <f t="shared" si="6"/>
        <v>-0.90000000000000036</v>
      </c>
      <c r="M29" s="1">
        <f t="shared" si="7"/>
        <v>0.1359311840425404</v>
      </c>
      <c r="N29" s="1">
        <f t="shared" si="8"/>
        <v>-6.62099728137688</v>
      </c>
      <c r="O29" t="s">
        <v>55</v>
      </c>
    </row>
    <row r="30" spans="1:15" x14ac:dyDescent="0.35">
      <c r="A30" s="12">
        <v>19</v>
      </c>
      <c r="B30" s="11" t="s">
        <v>44</v>
      </c>
      <c r="C30" s="10">
        <v>14.3</v>
      </c>
      <c r="D30" s="9" t="s">
        <v>43</v>
      </c>
      <c r="E30" s="8" t="str">
        <f t="shared" si="0"/>
        <v>Significantly Different</v>
      </c>
      <c r="G30">
        <f t="shared" si="1"/>
        <v>14.3</v>
      </c>
      <c r="H30">
        <f t="shared" si="2"/>
        <v>6</v>
      </c>
      <c r="I30" t="str">
        <f t="shared" si="3"/>
        <v>+/-</v>
      </c>
      <c r="J30" t="str">
        <f t="shared" si="4"/>
        <v>0.4</v>
      </c>
      <c r="K30" s="1">
        <f t="shared" si="5"/>
        <v>0.24316109422492402</v>
      </c>
      <c r="L30" s="1">
        <f t="shared" si="6"/>
        <v>-0.90000000000000036</v>
      </c>
      <c r="M30" s="1">
        <f t="shared" si="7"/>
        <v>0.25064471888253259</v>
      </c>
      <c r="N30" s="1">
        <f t="shared" si="8"/>
        <v>-3.5907399286629107</v>
      </c>
      <c r="O30" t="s">
        <v>76</v>
      </c>
    </row>
    <row r="31" spans="1:15" x14ac:dyDescent="0.35">
      <c r="A31" s="12">
        <v>21</v>
      </c>
      <c r="B31" s="11" t="s">
        <v>80</v>
      </c>
      <c r="C31" s="10">
        <v>14.2</v>
      </c>
      <c r="D31" s="9" t="s">
        <v>27</v>
      </c>
      <c r="E31" s="8" t="str">
        <f t="shared" si="0"/>
        <v>Significantly Different</v>
      </c>
      <c r="G31">
        <f t="shared" si="1"/>
        <v>14.2</v>
      </c>
      <c r="H31">
        <f t="shared" si="2"/>
        <v>6</v>
      </c>
      <c r="I31" t="str">
        <f t="shared" si="3"/>
        <v>+/-</v>
      </c>
      <c r="J31" t="str">
        <f t="shared" si="4"/>
        <v>0.3</v>
      </c>
      <c r="K31" s="1">
        <f t="shared" si="5"/>
        <v>0.18237082066869301</v>
      </c>
      <c r="L31" s="1">
        <f t="shared" si="6"/>
        <v>-0.79999999999999893</v>
      </c>
      <c r="M31" s="1">
        <f t="shared" si="7"/>
        <v>0.19223572402239389</v>
      </c>
      <c r="N31" s="1">
        <f t="shared" si="8"/>
        <v>-4.1615574007815814</v>
      </c>
      <c r="O31" t="s">
        <v>41</v>
      </c>
    </row>
    <row r="32" spans="1:15" x14ac:dyDescent="0.35">
      <c r="A32" s="12">
        <v>22</v>
      </c>
      <c r="B32" s="11" t="s">
        <v>81</v>
      </c>
      <c r="C32" s="10">
        <v>14.1</v>
      </c>
      <c r="D32" s="9" t="s">
        <v>30</v>
      </c>
      <c r="E32" s="8" t="str">
        <f t="shared" si="0"/>
        <v>Significantly Different</v>
      </c>
      <c r="G32">
        <f t="shared" si="1"/>
        <v>14.1</v>
      </c>
      <c r="H32">
        <f t="shared" si="2"/>
        <v>6</v>
      </c>
      <c r="I32" t="str">
        <f t="shared" si="3"/>
        <v>+/-</v>
      </c>
      <c r="J32" t="str">
        <f t="shared" si="4"/>
        <v>0.5</v>
      </c>
      <c r="K32" s="1">
        <f t="shared" si="5"/>
        <v>0.303951367781155</v>
      </c>
      <c r="L32" s="1">
        <f t="shared" si="6"/>
        <v>-0.69999999999999929</v>
      </c>
      <c r="M32" s="1">
        <f t="shared" si="7"/>
        <v>0.30997079109986531</v>
      </c>
      <c r="N32" s="1">
        <f t="shared" si="8"/>
        <v>-2.2582772961161872</v>
      </c>
      <c r="O32" t="s">
        <v>70</v>
      </c>
    </row>
    <row r="33" spans="1:15" x14ac:dyDescent="0.35">
      <c r="A33" s="12">
        <v>23</v>
      </c>
      <c r="B33" s="11" t="s">
        <v>61</v>
      </c>
      <c r="C33" s="10">
        <v>13.8</v>
      </c>
      <c r="D33" s="9" t="s">
        <v>121</v>
      </c>
      <c r="E33" s="8" t="str">
        <f t="shared" si="0"/>
        <v>Not Significantly Different</v>
      </c>
      <c r="G33">
        <f t="shared" si="1"/>
        <v>13.8</v>
      </c>
      <c r="H33">
        <f t="shared" si="2"/>
        <v>6</v>
      </c>
      <c r="I33" t="str">
        <f t="shared" si="3"/>
        <v>+/-</v>
      </c>
      <c r="J33" t="str">
        <f t="shared" si="4"/>
        <v>0.8</v>
      </c>
      <c r="K33" s="1">
        <f t="shared" si="5"/>
        <v>0.48632218844984804</v>
      </c>
      <c r="L33" s="1">
        <f t="shared" si="6"/>
        <v>-0.40000000000000036</v>
      </c>
      <c r="M33" s="1">
        <f t="shared" si="7"/>
        <v>0.49010685399991183</v>
      </c>
      <c r="N33" s="1">
        <f t="shared" si="8"/>
        <v>-0.81614855359699234</v>
      </c>
      <c r="O33" t="s">
        <v>75</v>
      </c>
    </row>
    <row r="34" spans="1:15" x14ac:dyDescent="0.35">
      <c r="A34" s="12">
        <v>23</v>
      </c>
      <c r="B34" s="11" t="s">
        <v>53</v>
      </c>
      <c r="C34" s="10">
        <v>13.8</v>
      </c>
      <c r="D34" s="9" t="s">
        <v>38</v>
      </c>
      <c r="E34" s="8" t="str">
        <f t="shared" si="0"/>
        <v>Significantly Different</v>
      </c>
      <c r="G34">
        <f t="shared" si="1"/>
        <v>13.8</v>
      </c>
      <c r="H34">
        <f t="shared" si="2"/>
        <v>6</v>
      </c>
      <c r="I34" t="str">
        <f t="shared" si="3"/>
        <v>+/-</v>
      </c>
      <c r="J34" t="str">
        <f t="shared" si="4"/>
        <v>0.2</v>
      </c>
      <c r="K34" s="1">
        <f t="shared" si="5"/>
        <v>0.12158054711246201</v>
      </c>
      <c r="L34" s="1">
        <f t="shared" si="6"/>
        <v>-0.40000000000000036</v>
      </c>
      <c r="M34" s="1">
        <f t="shared" si="7"/>
        <v>0.1359311840425404</v>
      </c>
      <c r="N34" s="1">
        <f t="shared" si="8"/>
        <v>-2.942665458389726</v>
      </c>
      <c r="O34" t="s">
        <v>74</v>
      </c>
    </row>
    <row r="35" spans="1:15" x14ac:dyDescent="0.35">
      <c r="A35" s="12">
        <v>25</v>
      </c>
      <c r="B35" s="11" t="s">
        <v>77</v>
      </c>
      <c r="C35" s="10">
        <v>13.7</v>
      </c>
      <c r="D35" s="9" t="s">
        <v>27</v>
      </c>
      <c r="E35" s="8" t="str">
        <f t="shared" si="0"/>
        <v>Not Significantly Different</v>
      </c>
      <c r="G35">
        <f t="shared" si="1"/>
        <v>13.7</v>
      </c>
      <c r="H35">
        <f t="shared" si="2"/>
        <v>6</v>
      </c>
      <c r="I35" t="str">
        <f t="shared" si="3"/>
        <v>+/-</v>
      </c>
      <c r="J35" t="str">
        <f t="shared" si="4"/>
        <v>0.3</v>
      </c>
      <c r="K35" s="1">
        <f t="shared" si="5"/>
        <v>0.18237082066869301</v>
      </c>
      <c r="L35" s="1">
        <f t="shared" si="6"/>
        <v>-0.29999999999999893</v>
      </c>
      <c r="M35" s="1">
        <f t="shared" si="7"/>
        <v>0.19223572402239389</v>
      </c>
      <c r="N35" s="1">
        <f t="shared" si="8"/>
        <v>-1.5605840252930896</v>
      </c>
      <c r="O35" t="s">
        <v>51</v>
      </c>
    </row>
    <row r="36" spans="1:15" x14ac:dyDescent="0.35">
      <c r="A36" s="12">
        <v>25</v>
      </c>
      <c r="B36" s="11" t="s">
        <v>63</v>
      </c>
      <c r="C36" s="10">
        <v>13.7</v>
      </c>
      <c r="D36" s="9" t="s">
        <v>38</v>
      </c>
      <c r="E36" s="8" t="str">
        <f t="shared" si="0"/>
        <v>Significantly Different</v>
      </c>
      <c r="G36">
        <f t="shared" si="1"/>
        <v>13.7</v>
      </c>
      <c r="H36">
        <f t="shared" si="2"/>
        <v>6</v>
      </c>
      <c r="I36" t="str">
        <f t="shared" si="3"/>
        <v>+/-</v>
      </c>
      <c r="J36" t="str">
        <f t="shared" si="4"/>
        <v>0.2</v>
      </c>
      <c r="K36" s="1">
        <f t="shared" si="5"/>
        <v>0.12158054711246201</v>
      </c>
      <c r="L36" s="1">
        <f t="shared" si="6"/>
        <v>-0.29999999999999893</v>
      </c>
      <c r="M36" s="1">
        <f t="shared" si="7"/>
        <v>0.1359311840425404</v>
      </c>
      <c r="N36" s="1">
        <f t="shared" si="8"/>
        <v>-2.2069990937922848</v>
      </c>
      <c r="O36" t="s">
        <v>71</v>
      </c>
    </row>
    <row r="37" spans="1:15" x14ac:dyDescent="0.35">
      <c r="A37" s="12">
        <v>27</v>
      </c>
      <c r="B37" s="11" t="s">
        <v>57</v>
      </c>
      <c r="C37" s="10">
        <v>13.6</v>
      </c>
      <c r="D37" s="9" t="s">
        <v>27</v>
      </c>
      <c r="E37" s="8" t="str">
        <f t="shared" si="0"/>
        <v>Not Significantly Different</v>
      </c>
      <c r="G37">
        <f t="shared" si="1"/>
        <v>13.6</v>
      </c>
      <c r="H37">
        <f t="shared" si="2"/>
        <v>6</v>
      </c>
      <c r="I37" t="str">
        <f t="shared" si="3"/>
        <v>+/-</v>
      </c>
      <c r="J37" t="str">
        <f t="shared" si="4"/>
        <v>0.3</v>
      </c>
      <c r="K37" s="1">
        <f t="shared" si="5"/>
        <v>0.18237082066869301</v>
      </c>
      <c r="L37" s="1">
        <f t="shared" si="6"/>
        <v>-0.19999999999999929</v>
      </c>
      <c r="M37" s="1">
        <f t="shared" si="7"/>
        <v>0.19223572402239389</v>
      </c>
      <c r="N37" s="1">
        <f t="shared" si="8"/>
        <v>-1.0403893501953931</v>
      </c>
      <c r="O37" t="s">
        <v>69</v>
      </c>
    </row>
    <row r="38" spans="1:15" x14ac:dyDescent="0.35">
      <c r="A38" s="12">
        <v>28</v>
      </c>
      <c r="B38" s="11" t="s">
        <v>35</v>
      </c>
      <c r="C38" s="10">
        <v>13.5</v>
      </c>
      <c r="D38" s="9" t="s">
        <v>38</v>
      </c>
      <c r="E38" s="8" t="str">
        <f t="shared" si="0"/>
        <v>Not Significantly Different</v>
      </c>
      <c r="G38">
        <f t="shared" si="1"/>
        <v>13.5</v>
      </c>
      <c r="H38">
        <f t="shared" si="2"/>
        <v>6</v>
      </c>
      <c r="I38" t="str">
        <f t="shared" si="3"/>
        <v>+/-</v>
      </c>
      <c r="J38" t="str">
        <f t="shared" si="4"/>
        <v>0.2</v>
      </c>
      <c r="K38" s="1">
        <f t="shared" si="5"/>
        <v>0.12158054711246201</v>
      </c>
      <c r="L38" s="1">
        <f t="shared" si="6"/>
        <v>-9.9999999999999645E-2</v>
      </c>
      <c r="M38" s="1">
        <f t="shared" si="7"/>
        <v>0.1359311840425404</v>
      </c>
      <c r="N38" s="1">
        <f t="shared" si="8"/>
        <v>-0.73566636459742829</v>
      </c>
      <c r="O38" t="s">
        <v>68</v>
      </c>
    </row>
    <row r="39" spans="1:15" x14ac:dyDescent="0.35">
      <c r="A39" s="12">
        <v>29</v>
      </c>
      <c r="B39" s="11" t="s">
        <v>28</v>
      </c>
      <c r="C39" s="10">
        <v>13.4</v>
      </c>
      <c r="D39" s="9" t="s">
        <v>43</v>
      </c>
      <c r="E39" s="8" t="str">
        <f t="shared" si="0"/>
        <v>Not Significantly Different</v>
      </c>
      <c r="G39">
        <f t="shared" si="1"/>
        <v>13.4</v>
      </c>
      <c r="H39">
        <f t="shared" si="2"/>
        <v>6</v>
      </c>
      <c r="I39" t="str">
        <f t="shared" si="3"/>
        <v>+/-</v>
      </c>
      <c r="J39" t="str">
        <f t="shared" si="4"/>
        <v>0.4</v>
      </c>
      <c r="K39" s="1">
        <f t="shared" si="5"/>
        <v>0.24316109422492402</v>
      </c>
      <c r="L39" s="1">
        <f t="shared" si="6"/>
        <v>0</v>
      </c>
      <c r="M39" s="1">
        <f t="shared" si="7"/>
        <v>0.25064471888253259</v>
      </c>
      <c r="N39" s="1">
        <f t="shared" si="8"/>
        <v>0</v>
      </c>
      <c r="O39" t="s">
        <v>44</v>
      </c>
    </row>
    <row r="40" spans="1:15" x14ac:dyDescent="0.35">
      <c r="A40" s="12">
        <v>30</v>
      </c>
      <c r="B40" s="11" t="s">
        <v>45</v>
      </c>
      <c r="C40" s="10">
        <v>13.3</v>
      </c>
      <c r="D40" s="9" t="s">
        <v>38</v>
      </c>
      <c r="E40" s="8" t="str">
        <f t="shared" si="0"/>
        <v>Not Significantly Different</v>
      </c>
      <c r="G40">
        <f t="shared" si="1"/>
        <v>13.3</v>
      </c>
      <c r="H40">
        <f t="shared" si="2"/>
        <v>6</v>
      </c>
      <c r="I40" t="str">
        <f t="shared" si="3"/>
        <v>+/-</v>
      </c>
      <c r="J40" t="str">
        <f t="shared" si="4"/>
        <v>0.2</v>
      </c>
      <c r="K40" s="1">
        <f t="shared" si="5"/>
        <v>0.12158054711246201</v>
      </c>
      <c r="L40" s="1">
        <f t="shared" si="6"/>
        <v>9.9999999999999645E-2</v>
      </c>
      <c r="M40" s="1">
        <f t="shared" si="7"/>
        <v>0.1359311840425404</v>
      </c>
      <c r="N40" s="1">
        <f t="shared" si="8"/>
        <v>0.73566636459742829</v>
      </c>
      <c r="O40" t="s">
        <v>66</v>
      </c>
    </row>
    <row r="41" spans="1:15" x14ac:dyDescent="0.35">
      <c r="A41" s="12">
        <v>31</v>
      </c>
      <c r="B41" s="11" t="s">
        <v>59</v>
      </c>
      <c r="C41" s="10">
        <v>13.2</v>
      </c>
      <c r="D41" s="9" t="s">
        <v>25</v>
      </c>
      <c r="E41" s="8" t="str">
        <f t="shared" si="0"/>
        <v>Not Significantly Different</v>
      </c>
      <c r="G41">
        <f t="shared" si="1"/>
        <v>13.2</v>
      </c>
      <c r="H41">
        <f t="shared" si="2"/>
        <v>6</v>
      </c>
      <c r="I41" t="str">
        <f t="shared" si="3"/>
        <v>+/-</v>
      </c>
      <c r="J41" t="str">
        <f t="shared" si="4"/>
        <v>0.7</v>
      </c>
      <c r="K41" s="1">
        <f t="shared" si="5"/>
        <v>0.42553191489361697</v>
      </c>
      <c r="L41" s="1">
        <f t="shared" si="6"/>
        <v>0.20000000000000107</v>
      </c>
      <c r="M41" s="1">
        <f t="shared" si="7"/>
        <v>0.42985214661796195</v>
      </c>
      <c r="N41" s="1">
        <f t="shared" si="8"/>
        <v>0.46527626202075084</v>
      </c>
      <c r="O41" t="s">
        <v>47</v>
      </c>
    </row>
    <row r="42" spans="1:15" x14ac:dyDescent="0.35">
      <c r="A42" s="12">
        <v>31</v>
      </c>
      <c r="B42" s="11" t="s">
        <v>66</v>
      </c>
      <c r="C42" s="10">
        <v>13.2</v>
      </c>
      <c r="D42" s="9" t="s">
        <v>30</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13.2</v>
      </c>
      <c r="H42">
        <f t="shared" ref="H42:H62" si="11">LEN(TRIM(D42))</f>
        <v>6</v>
      </c>
      <c r="I42" t="str">
        <f t="shared" ref="I42:I73" si="12">IF(H42&gt;=3,MID(TRIM(D42),1,3),"NO")</f>
        <v>+/-</v>
      </c>
      <c r="J42" t="str">
        <f t="shared" ref="J42:J73" si="13">IF(TRIM(I42)="+/-",MID(TRIM(D42),4,H42-3),D42)</f>
        <v>0.5</v>
      </c>
      <c r="K42" s="1">
        <f t="shared" ref="K42:K73" si="14">IF(TRIM(J42)="*****",0,IF(ISERROR(VALUE(J42)),"NA",VALUE(J42/$I$4)))</f>
        <v>0.303951367781155</v>
      </c>
      <c r="L42" s="1">
        <f t="shared" ref="L42:L62" si="15">IF(AND(ISNUMBER(G42),ISNUMBER($I$6)),$I$6-G42,"N/A")</f>
        <v>0.20000000000000107</v>
      </c>
      <c r="M42" s="1">
        <f t="shared" ref="M42:M62" si="16">IF(AND(ISNUMBER(K42),ISNUMBER($I$7)),SQRT(K42^2+($I$7)^2),"N/A")</f>
        <v>0.30997079109986531</v>
      </c>
      <c r="N42" s="1">
        <f t="shared" ref="N42:N73" si="17">IF(AND(ISNUMBER(L42),ISNUMBER(M42),M42&lt;&gt;0),L42/M42,"NA")</f>
        <v>0.64522208460462893</v>
      </c>
      <c r="O42" t="s">
        <v>36</v>
      </c>
    </row>
    <row r="43" spans="1:15" x14ac:dyDescent="0.35">
      <c r="A43" s="12">
        <v>31</v>
      </c>
      <c r="B43" s="11" t="s">
        <v>52</v>
      </c>
      <c r="C43" s="10">
        <v>13.2</v>
      </c>
      <c r="D43" s="9" t="s">
        <v>25</v>
      </c>
      <c r="E43" s="8" t="str">
        <f t="shared" si="9"/>
        <v>Not Significantly Different</v>
      </c>
      <c r="G43">
        <f t="shared" si="10"/>
        <v>13.2</v>
      </c>
      <c r="H43">
        <f t="shared" si="11"/>
        <v>6</v>
      </c>
      <c r="I43" t="str">
        <f t="shared" si="12"/>
        <v>+/-</v>
      </c>
      <c r="J43" t="str">
        <f t="shared" si="13"/>
        <v>0.7</v>
      </c>
      <c r="K43" s="1">
        <f t="shared" si="14"/>
        <v>0.42553191489361697</v>
      </c>
      <c r="L43" s="1">
        <f t="shared" si="15"/>
        <v>0.20000000000000107</v>
      </c>
      <c r="M43" s="1">
        <f t="shared" si="16"/>
        <v>0.42985214661796195</v>
      </c>
      <c r="N43" s="1">
        <f t="shared" si="17"/>
        <v>0.46527626202075084</v>
      </c>
      <c r="O43" t="s">
        <v>49</v>
      </c>
    </row>
    <row r="44" spans="1:15" x14ac:dyDescent="0.35">
      <c r="A44" s="12">
        <v>31</v>
      </c>
      <c r="B44" s="11" t="s">
        <v>48</v>
      </c>
      <c r="C44" s="10">
        <v>13.2</v>
      </c>
      <c r="D44" s="9" t="s">
        <v>25</v>
      </c>
      <c r="E44" s="8" t="str">
        <f t="shared" si="9"/>
        <v>Not Significantly Different</v>
      </c>
      <c r="G44">
        <f t="shared" si="10"/>
        <v>13.2</v>
      </c>
      <c r="H44">
        <f t="shared" si="11"/>
        <v>6</v>
      </c>
      <c r="I44" t="str">
        <f t="shared" si="12"/>
        <v>+/-</v>
      </c>
      <c r="J44" t="str">
        <f t="shared" si="13"/>
        <v>0.7</v>
      </c>
      <c r="K44" s="1">
        <f t="shared" si="14"/>
        <v>0.42553191489361697</v>
      </c>
      <c r="L44" s="1">
        <f t="shared" si="15"/>
        <v>0.20000000000000107</v>
      </c>
      <c r="M44" s="1">
        <f t="shared" si="16"/>
        <v>0.42985214661796195</v>
      </c>
      <c r="N44" s="1">
        <f t="shared" si="17"/>
        <v>0.46527626202075084</v>
      </c>
      <c r="O44" t="s">
        <v>63</v>
      </c>
    </row>
    <row r="45" spans="1:15" x14ac:dyDescent="0.35">
      <c r="A45" s="12">
        <v>35</v>
      </c>
      <c r="B45" s="11" t="s">
        <v>49</v>
      </c>
      <c r="C45" s="10">
        <v>12.9</v>
      </c>
      <c r="D45" s="9" t="s">
        <v>38</v>
      </c>
      <c r="E45" s="8" t="str">
        <f t="shared" si="9"/>
        <v>Significantly Different</v>
      </c>
      <c r="G45">
        <f t="shared" si="10"/>
        <v>12.9</v>
      </c>
      <c r="H45">
        <f t="shared" si="11"/>
        <v>6</v>
      </c>
      <c r="I45" t="str">
        <f t="shared" si="12"/>
        <v>+/-</v>
      </c>
      <c r="J45" t="str">
        <f t="shared" si="13"/>
        <v>0.2</v>
      </c>
      <c r="K45" s="1">
        <f t="shared" si="14"/>
        <v>0.12158054711246201</v>
      </c>
      <c r="L45" s="1">
        <f t="shared" si="15"/>
        <v>0.5</v>
      </c>
      <c r="M45" s="1">
        <f t="shared" si="16"/>
        <v>0.1359311840425404</v>
      </c>
      <c r="N45" s="1">
        <f t="shared" si="17"/>
        <v>3.6783318229871544</v>
      </c>
      <c r="O45" t="s">
        <v>62</v>
      </c>
    </row>
    <row r="46" spans="1:15" x14ac:dyDescent="0.35">
      <c r="A46" s="12">
        <v>36</v>
      </c>
      <c r="B46" s="11" t="s">
        <v>79</v>
      </c>
      <c r="C46" s="10">
        <v>12.8</v>
      </c>
      <c r="D46" s="9" t="s">
        <v>27</v>
      </c>
      <c r="E46" s="8" t="str">
        <f t="shared" si="9"/>
        <v>Significantly Different</v>
      </c>
      <c r="G46">
        <f t="shared" si="10"/>
        <v>12.8</v>
      </c>
      <c r="H46">
        <f t="shared" si="11"/>
        <v>6</v>
      </c>
      <c r="I46" t="str">
        <f t="shared" si="12"/>
        <v>+/-</v>
      </c>
      <c r="J46" t="str">
        <f t="shared" si="13"/>
        <v>0.3</v>
      </c>
      <c r="K46" s="1">
        <f t="shared" si="14"/>
        <v>0.18237082066869301</v>
      </c>
      <c r="L46" s="1">
        <f t="shared" si="15"/>
        <v>0.59999999999999964</v>
      </c>
      <c r="M46" s="1">
        <f t="shared" si="16"/>
        <v>0.19223572402239389</v>
      </c>
      <c r="N46" s="1">
        <f t="shared" si="17"/>
        <v>3.1211680505861885</v>
      </c>
      <c r="O46" t="s">
        <v>60</v>
      </c>
    </row>
    <row r="47" spans="1:15" x14ac:dyDescent="0.35">
      <c r="A47" s="12">
        <v>37</v>
      </c>
      <c r="B47" s="11" t="s">
        <v>37</v>
      </c>
      <c r="C47" s="10">
        <v>12.7</v>
      </c>
      <c r="D47" s="9" t="s">
        <v>38</v>
      </c>
      <c r="E47" s="8" t="str">
        <f t="shared" si="9"/>
        <v>Significantly Different</v>
      </c>
      <c r="G47">
        <f t="shared" si="10"/>
        <v>12.7</v>
      </c>
      <c r="H47">
        <f t="shared" si="11"/>
        <v>6</v>
      </c>
      <c r="I47" t="str">
        <f t="shared" si="12"/>
        <v>+/-</v>
      </c>
      <c r="J47" t="str">
        <f t="shared" si="13"/>
        <v>0.2</v>
      </c>
      <c r="K47" s="1">
        <f t="shared" si="14"/>
        <v>0.12158054711246201</v>
      </c>
      <c r="L47" s="1">
        <f t="shared" si="15"/>
        <v>0.70000000000000107</v>
      </c>
      <c r="M47" s="1">
        <f t="shared" si="16"/>
        <v>0.1359311840425404</v>
      </c>
      <c r="N47" s="1">
        <f t="shared" si="17"/>
        <v>5.1496645521820241</v>
      </c>
      <c r="O47" t="s">
        <v>58</v>
      </c>
    </row>
    <row r="48" spans="1:15" x14ac:dyDescent="0.35">
      <c r="A48" s="12">
        <v>38</v>
      </c>
      <c r="B48" s="11" t="s">
        <v>70</v>
      </c>
      <c r="C48" s="10">
        <v>12.6</v>
      </c>
      <c r="D48" s="9" t="s">
        <v>38</v>
      </c>
      <c r="E48" s="8" t="str">
        <f t="shared" si="9"/>
        <v>Significantly Different</v>
      </c>
      <c r="G48">
        <f t="shared" si="10"/>
        <v>12.6</v>
      </c>
      <c r="H48">
        <f t="shared" si="11"/>
        <v>6</v>
      </c>
      <c r="I48" t="str">
        <f t="shared" si="12"/>
        <v>+/-</v>
      </c>
      <c r="J48" t="str">
        <f t="shared" si="13"/>
        <v>0.2</v>
      </c>
      <c r="K48" s="1">
        <f t="shared" si="14"/>
        <v>0.12158054711246201</v>
      </c>
      <c r="L48" s="1">
        <f t="shared" si="15"/>
        <v>0.80000000000000071</v>
      </c>
      <c r="M48" s="1">
        <f t="shared" si="16"/>
        <v>0.1359311840425404</v>
      </c>
      <c r="N48" s="1">
        <f t="shared" si="17"/>
        <v>5.8853309167794521</v>
      </c>
      <c r="O48" t="s">
        <v>56</v>
      </c>
    </row>
    <row r="49" spans="1:15" x14ac:dyDescent="0.35">
      <c r="A49" s="12">
        <v>38</v>
      </c>
      <c r="B49" s="11" t="s">
        <v>68</v>
      </c>
      <c r="C49" s="10">
        <v>12.6</v>
      </c>
      <c r="D49" s="9" t="s">
        <v>43</v>
      </c>
      <c r="E49" s="8" t="str">
        <f t="shared" si="9"/>
        <v>Significantly Different</v>
      </c>
      <c r="G49">
        <f t="shared" si="10"/>
        <v>12.6</v>
      </c>
      <c r="H49">
        <f t="shared" si="11"/>
        <v>6</v>
      </c>
      <c r="I49" t="str">
        <f t="shared" si="12"/>
        <v>+/-</v>
      </c>
      <c r="J49" t="str">
        <f t="shared" si="13"/>
        <v>0.4</v>
      </c>
      <c r="K49" s="1">
        <f t="shared" si="14"/>
        <v>0.24316109422492402</v>
      </c>
      <c r="L49" s="1">
        <f t="shared" si="15"/>
        <v>0.80000000000000071</v>
      </c>
      <c r="M49" s="1">
        <f t="shared" si="16"/>
        <v>0.25064471888253259</v>
      </c>
      <c r="N49" s="1">
        <f t="shared" si="17"/>
        <v>3.1917688254781442</v>
      </c>
      <c r="O49" t="s">
        <v>54</v>
      </c>
    </row>
    <row r="50" spans="1:15" x14ac:dyDescent="0.35">
      <c r="A50" s="12">
        <v>40</v>
      </c>
      <c r="B50" s="11" t="s">
        <v>65</v>
      </c>
      <c r="C50" s="10">
        <v>12.5</v>
      </c>
      <c r="D50" s="9" t="s">
        <v>43</v>
      </c>
      <c r="E50" s="8" t="str">
        <f t="shared" si="9"/>
        <v>Significantly Different</v>
      </c>
      <c r="G50">
        <f t="shared" si="10"/>
        <v>12.5</v>
      </c>
      <c r="H50">
        <f t="shared" si="11"/>
        <v>6</v>
      </c>
      <c r="I50" t="str">
        <f t="shared" si="12"/>
        <v>+/-</v>
      </c>
      <c r="J50" t="str">
        <f t="shared" si="13"/>
        <v>0.4</v>
      </c>
      <c r="K50" s="1">
        <f t="shared" si="14"/>
        <v>0.24316109422492402</v>
      </c>
      <c r="L50" s="1">
        <f t="shared" si="15"/>
        <v>0.90000000000000036</v>
      </c>
      <c r="M50" s="1">
        <f t="shared" si="16"/>
        <v>0.25064471888253259</v>
      </c>
      <c r="N50" s="1">
        <f t="shared" si="17"/>
        <v>3.5907399286629107</v>
      </c>
      <c r="O50" t="s">
        <v>52</v>
      </c>
    </row>
    <row r="51" spans="1:15" x14ac:dyDescent="0.35">
      <c r="A51" s="12">
        <v>40</v>
      </c>
      <c r="B51" s="11" t="s">
        <v>29</v>
      </c>
      <c r="C51" s="10">
        <v>12.5</v>
      </c>
      <c r="D51" s="9" t="s">
        <v>38</v>
      </c>
      <c r="E51" s="8" t="str">
        <f t="shared" si="9"/>
        <v>Significantly Different</v>
      </c>
      <c r="G51">
        <f t="shared" si="10"/>
        <v>12.5</v>
      </c>
      <c r="H51">
        <f t="shared" si="11"/>
        <v>6</v>
      </c>
      <c r="I51" t="str">
        <f t="shared" si="12"/>
        <v>+/-</v>
      </c>
      <c r="J51" t="str">
        <f t="shared" si="13"/>
        <v>0.2</v>
      </c>
      <c r="K51" s="1">
        <f t="shared" si="14"/>
        <v>0.12158054711246201</v>
      </c>
      <c r="L51" s="1">
        <f t="shared" si="15"/>
        <v>0.90000000000000036</v>
      </c>
      <c r="M51" s="1">
        <f t="shared" si="16"/>
        <v>0.1359311840425404</v>
      </c>
      <c r="N51" s="1">
        <f t="shared" si="17"/>
        <v>6.62099728137688</v>
      </c>
      <c r="O51" t="s">
        <v>50</v>
      </c>
    </row>
    <row r="52" spans="1:15" x14ac:dyDescent="0.35">
      <c r="A52" s="12">
        <v>42</v>
      </c>
      <c r="B52" s="11" t="s">
        <v>39</v>
      </c>
      <c r="C52" s="10">
        <v>12.4</v>
      </c>
      <c r="D52" s="9" t="s">
        <v>33</v>
      </c>
      <c r="E52" s="8" t="str">
        <f t="shared" si="9"/>
        <v>Significantly Different</v>
      </c>
      <c r="G52">
        <f t="shared" si="10"/>
        <v>12.4</v>
      </c>
      <c r="H52">
        <f t="shared" si="11"/>
        <v>6</v>
      </c>
      <c r="I52" t="str">
        <f t="shared" si="12"/>
        <v>+/-</v>
      </c>
      <c r="J52" t="str">
        <f t="shared" si="13"/>
        <v>0.1</v>
      </c>
      <c r="K52" s="1">
        <f t="shared" si="14"/>
        <v>6.0790273556231005E-2</v>
      </c>
      <c r="L52" s="1">
        <f t="shared" si="15"/>
        <v>1</v>
      </c>
      <c r="M52" s="1">
        <f t="shared" si="16"/>
        <v>8.5970429323592404E-2</v>
      </c>
      <c r="N52" s="1">
        <f t="shared" si="17"/>
        <v>11.631906550518707</v>
      </c>
      <c r="O52" t="s">
        <v>48</v>
      </c>
    </row>
    <row r="53" spans="1:15" x14ac:dyDescent="0.35">
      <c r="A53" s="12">
        <v>43</v>
      </c>
      <c r="B53" s="11" t="s">
        <v>64</v>
      </c>
      <c r="C53" s="10">
        <v>12.3</v>
      </c>
      <c r="D53" s="9" t="s">
        <v>38</v>
      </c>
      <c r="E53" s="8" t="str">
        <f t="shared" si="9"/>
        <v>Significantly Different</v>
      </c>
      <c r="G53">
        <f t="shared" si="10"/>
        <v>12.3</v>
      </c>
      <c r="H53">
        <f t="shared" si="11"/>
        <v>6</v>
      </c>
      <c r="I53" t="str">
        <f t="shared" si="12"/>
        <v>+/-</v>
      </c>
      <c r="J53" t="str">
        <f t="shared" si="13"/>
        <v>0.2</v>
      </c>
      <c r="K53" s="1">
        <f t="shared" si="14"/>
        <v>0.12158054711246201</v>
      </c>
      <c r="L53" s="1">
        <f t="shared" si="15"/>
        <v>1.0999999999999996</v>
      </c>
      <c r="M53" s="1">
        <f t="shared" si="16"/>
        <v>0.1359311840425404</v>
      </c>
      <c r="N53" s="1">
        <f t="shared" si="17"/>
        <v>8.092330010571736</v>
      </c>
      <c r="O53" t="s">
        <v>46</v>
      </c>
    </row>
    <row r="54" spans="1:15" x14ac:dyDescent="0.35">
      <c r="A54" s="12">
        <v>44</v>
      </c>
      <c r="B54" s="11" t="s">
        <v>62</v>
      </c>
      <c r="C54" s="10">
        <v>12.2</v>
      </c>
      <c r="D54" s="9" t="s">
        <v>25</v>
      </c>
      <c r="E54" s="8" t="str">
        <f t="shared" si="9"/>
        <v>Significantly Different</v>
      </c>
      <c r="G54">
        <f t="shared" si="10"/>
        <v>12.2</v>
      </c>
      <c r="H54">
        <f t="shared" si="11"/>
        <v>6</v>
      </c>
      <c r="I54" t="str">
        <f t="shared" si="12"/>
        <v>+/-</v>
      </c>
      <c r="J54" t="str">
        <f t="shared" si="13"/>
        <v>0.7</v>
      </c>
      <c r="K54" s="1">
        <f t="shared" si="14"/>
        <v>0.42553191489361697</v>
      </c>
      <c r="L54" s="1">
        <f t="shared" si="15"/>
        <v>1.2000000000000011</v>
      </c>
      <c r="M54" s="1">
        <f t="shared" si="16"/>
        <v>0.42985214661796195</v>
      </c>
      <c r="N54" s="1">
        <f t="shared" si="17"/>
        <v>2.7916575721244925</v>
      </c>
      <c r="O54" t="s">
        <v>39</v>
      </c>
    </row>
    <row r="55" spans="1:15" x14ac:dyDescent="0.35">
      <c r="A55" s="12">
        <v>45</v>
      </c>
      <c r="B55" s="11" t="s">
        <v>41</v>
      </c>
      <c r="C55" s="10">
        <v>11.9</v>
      </c>
      <c r="D55" s="9" t="s">
        <v>38</v>
      </c>
      <c r="E55" s="8" t="str">
        <f t="shared" si="9"/>
        <v>Significantly Different</v>
      </c>
      <c r="G55">
        <f t="shared" si="10"/>
        <v>11.9</v>
      </c>
      <c r="H55">
        <f t="shared" si="11"/>
        <v>6</v>
      </c>
      <c r="I55" t="str">
        <f t="shared" si="12"/>
        <v>+/-</v>
      </c>
      <c r="J55" t="str">
        <f t="shared" si="13"/>
        <v>0.2</v>
      </c>
      <c r="K55" s="1">
        <f t="shared" si="14"/>
        <v>0.12158054711246201</v>
      </c>
      <c r="L55" s="1">
        <f t="shared" si="15"/>
        <v>1.5</v>
      </c>
      <c r="M55" s="1">
        <f t="shared" si="16"/>
        <v>0.1359311840425404</v>
      </c>
      <c r="N55" s="1">
        <f t="shared" si="17"/>
        <v>11.034995468961462</v>
      </c>
      <c r="O55" t="s">
        <v>42</v>
      </c>
    </row>
    <row r="56" spans="1:15" x14ac:dyDescent="0.35">
      <c r="A56" s="12">
        <v>46</v>
      </c>
      <c r="B56" s="11" t="s">
        <v>34</v>
      </c>
      <c r="C56" s="10">
        <v>11.7</v>
      </c>
      <c r="D56" s="9" t="s">
        <v>33</v>
      </c>
      <c r="E56" s="8" t="str">
        <f t="shared" si="9"/>
        <v>Significantly Different</v>
      </c>
      <c r="G56">
        <f t="shared" si="10"/>
        <v>11.7</v>
      </c>
      <c r="H56">
        <f t="shared" si="11"/>
        <v>6</v>
      </c>
      <c r="I56" t="str">
        <f t="shared" si="12"/>
        <v>+/-</v>
      </c>
      <c r="J56" t="str">
        <f t="shared" si="13"/>
        <v>0.1</v>
      </c>
      <c r="K56" s="1">
        <f t="shared" si="14"/>
        <v>6.0790273556231005E-2</v>
      </c>
      <c r="L56" s="1">
        <f t="shared" si="15"/>
        <v>1.7000000000000011</v>
      </c>
      <c r="M56" s="1">
        <f t="shared" si="16"/>
        <v>8.5970429323592404E-2</v>
      </c>
      <c r="N56" s="1">
        <f t="shared" si="17"/>
        <v>19.774241135881812</v>
      </c>
      <c r="O56" t="s">
        <v>40</v>
      </c>
    </row>
    <row r="57" spans="1:15" x14ac:dyDescent="0.35">
      <c r="A57" s="12">
        <v>47</v>
      </c>
      <c r="B57" s="11" t="s">
        <v>73</v>
      </c>
      <c r="C57" s="10">
        <v>11.6</v>
      </c>
      <c r="D57" s="9" t="s">
        <v>27</v>
      </c>
      <c r="E57" s="8" t="str">
        <f t="shared" si="9"/>
        <v>Significantly Different</v>
      </c>
      <c r="G57">
        <f t="shared" si="10"/>
        <v>11.6</v>
      </c>
      <c r="H57">
        <f t="shared" si="11"/>
        <v>6</v>
      </c>
      <c r="I57" t="str">
        <f t="shared" si="12"/>
        <v>+/-</v>
      </c>
      <c r="J57" t="str">
        <f t="shared" si="13"/>
        <v>0.3</v>
      </c>
      <c r="K57" s="1">
        <f t="shared" si="14"/>
        <v>0.18237082066869301</v>
      </c>
      <c r="L57" s="1">
        <f t="shared" si="15"/>
        <v>1.8000000000000007</v>
      </c>
      <c r="M57" s="1">
        <f t="shared" si="16"/>
        <v>0.19223572402239389</v>
      </c>
      <c r="N57" s="1">
        <f t="shared" si="17"/>
        <v>9.3635041517585744</v>
      </c>
      <c r="O57" t="s">
        <v>37</v>
      </c>
    </row>
    <row r="58" spans="1:15" x14ac:dyDescent="0.35">
      <c r="A58" s="12">
        <v>47</v>
      </c>
      <c r="B58" s="11" t="s">
        <v>74</v>
      </c>
      <c r="C58" s="10">
        <v>11.6</v>
      </c>
      <c r="D58" s="9" t="s">
        <v>38</v>
      </c>
      <c r="E58" s="8" t="str">
        <f t="shared" si="9"/>
        <v>Significantly Different</v>
      </c>
      <c r="G58">
        <f t="shared" si="10"/>
        <v>11.6</v>
      </c>
      <c r="H58">
        <f t="shared" si="11"/>
        <v>6</v>
      </c>
      <c r="I58" t="str">
        <f t="shared" si="12"/>
        <v>+/-</v>
      </c>
      <c r="J58" t="str">
        <f t="shared" si="13"/>
        <v>0.2</v>
      </c>
      <c r="K58" s="1">
        <f t="shared" si="14"/>
        <v>0.12158054711246201</v>
      </c>
      <c r="L58" s="1">
        <f t="shared" si="15"/>
        <v>1.8000000000000007</v>
      </c>
      <c r="M58" s="1">
        <f t="shared" si="16"/>
        <v>0.1359311840425404</v>
      </c>
      <c r="N58" s="1">
        <f t="shared" si="17"/>
        <v>13.24199456275376</v>
      </c>
      <c r="O58" t="s">
        <v>35</v>
      </c>
    </row>
    <row r="59" spans="1:15" x14ac:dyDescent="0.35">
      <c r="A59" s="12">
        <v>49</v>
      </c>
      <c r="B59" s="11" t="s">
        <v>47</v>
      </c>
      <c r="C59" s="10">
        <v>11.2</v>
      </c>
      <c r="D59" s="9" t="s">
        <v>38</v>
      </c>
      <c r="E59" s="8" t="str">
        <f t="shared" si="9"/>
        <v>Significantly Different</v>
      </c>
      <c r="G59">
        <f t="shared" si="10"/>
        <v>11.2</v>
      </c>
      <c r="H59">
        <f t="shared" si="11"/>
        <v>6</v>
      </c>
      <c r="I59" t="str">
        <f t="shared" si="12"/>
        <v>+/-</v>
      </c>
      <c r="J59" t="str">
        <f t="shared" si="13"/>
        <v>0.2</v>
      </c>
      <c r="K59" s="1">
        <f t="shared" si="14"/>
        <v>0.12158054711246201</v>
      </c>
      <c r="L59" s="1">
        <f t="shared" si="15"/>
        <v>2.2000000000000011</v>
      </c>
      <c r="M59" s="1">
        <f t="shared" si="16"/>
        <v>0.1359311840425404</v>
      </c>
      <c r="N59" s="1">
        <f t="shared" si="17"/>
        <v>16.184660021143486</v>
      </c>
      <c r="O59" t="s">
        <v>32</v>
      </c>
    </row>
    <row r="60" spans="1:15" x14ac:dyDescent="0.35">
      <c r="A60" s="12">
        <v>50</v>
      </c>
      <c r="B60" s="11" t="s">
        <v>31</v>
      </c>
      <c r="C60" s="10">
        <v>10.9</v>
      </c>
      <c r="D60" s="9" t="s">
        <v>118</v>
      </c>
      <c r="E60" s="8" t="str">
        <f t="shared" si="9"/>
        <v>Significantly Different</v>
      </c>
      <c r="G60">
        <f t="shared" si="10"/>
        <v>10.9</v>
      </c>
      <c r="H60">
        <f t="shared" si="11"/>
        <v>6</v>
      </c>
      <c r="I60" t="str">
        <f t="shared" si="12"/>
        <v>+/-</v>
      </c>
      <c r="J60" t="str">
        <f t="shared" si="13"/>
        <v>0.9</v>
      </c>
      <c r="K60" s="1">
        <f t="shared" si="14"/>
        <v>0.54711246200607899</v>
      </c>
      <c r="L60" s="1">
        <f t="shared" si="15"/>
        <v>2.5</v>
      </c>
      <c r="M60" s="1">
        <f t="shared" si="16"/>
        <v>0.55047933970440222</v>
      </c>
      <c r="N60" s="1">
        <f t="shared" si="17"/>
        <v>4.5414965098280646</v>
      </c>
      <c r="O60" t="s">
        <v>29</v>
      </c>
    </row>
    <row r="61" spans="1:15" x14ac:dyDescent="0.35">
      <c r="A61" s="12">
        <v>51</v>
      </c>
      <c r="B61" s="11" t="s">
        <v>42</v>
      </c>
      <c r="C61" s="10">
        <v>10.6</v>
      </c>
      <c r="D61" s="9" t="s">
        <v>27</v>
      </c>
      <c r="E61" s="8" t="str">
        <f t="shared" si="9"/>
        <v>Significantly Different</v>
      </c>
      <c r="G61">
        <f t="shared" si="10"/>
        <v>10.6</v>
      </c>
      <c r="H61">
        <f t="shared" si="11"/>
        <v>6</v>
      </c>
      <c r="I61" t="str">
        <f t="shared" si="12"/>
        <v>+/-</v>
      </c>
      <c r="J61" t="str">
        <f t="shared" si="13"/>
        <v>0.3</v>
      </c>
      <c r="K61" s="1">
        <f t="shared" si="14"/>
        <v>0.18237082066869301</v>
      </c>
      <c r="L61" s="1">
        <f t="shared" si="15"/>
        <v>2.8000000000000007</v>
      </c>
      <c r="M61" s="1">
        <f t="shared" si="16"/>
        <v>0.19223572402239389</v>
      </c>
      <c r="N61" s="1">
        <f t="shared" si="17"/>
        <v>14.565450902735558</v>
      </c>
      <c r="O61" t="s">
        <v>26</v>
      </c>
    </row>
    <row r="62" spans="1:15" ht="15" thickBot="1" x14ac:dyDescent="0.4">
      <c r="A62" s="7"/>
      <c r="B62" s="6" t="s">
        <v>24</v>
      </c>
      <c r="C62" s="5">
        <v>24.6</v>
      </c>
      <c r="D62" s="4" t="s">
        <v>30</v>
      </c>
      <c r="E62" s="3" t="str">
        <f t="shared" si="9"/>
        <v>Significantly Different</v>
      </c>
      <c r="G62">
        <f t="shared" si="10"/>
        <v>24.6</v>
      </c>
      <c r="H62">
        <f t="shared" si="11"/>
        <v>6</v>
      </c>
      <c r="I62" t="str">
        <f t="shared" si="12"/>
        <v>+/-</v>
      </c>
      <c r="J62" t="str">
        <f t="shared" si="13"/>
        <v>0.5</v>
      </c>
      <c r="K62" s="1">
        <f t="shared" si="14"/>
        <v>0.303951367781155</v>
      </c>
      <c r="L62" s="1">
        <f t="shared" si="15"/>
        <v>-11.200000000000001</v>
      </c>
      <c r="M62" s="1">
        <f t="shared" si="16"/>
        <v>0.30997079109986531</v>
      </c>
      <c r="N62" s="1">
        <f t="shared" si="17"/>
        <v>-36.132436737859031</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ht="30" customHeight="1" x14ac:dyDescent="0.35">
      <c r="A72" s="37" t="s">
        <v>346</v>
      </c>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71:Z71"/>
    <mergeCell ref="A66:Z66"/>
    <mergeCell ref="A67:Z67"/>
    <mergeCell ref="A68:Z68"/>
    <mergeCell ref="A69:Z69"/>
    <mergeCell ref="A70:Z70"/>
  </mergeCells>
  <conditionalFormatting sqref="E10:E62">
    <cfRule type="cellIs" dxfId="189" priority="1" operator="equal">
      <formula>"OTHER ERROR"</formula>
    </cfRule>
    <cfRule type="cellIs" dxfId="188" priority="2" operator="equal">
      <formula>"Statistical Test not applicable"</formula>
    </cfRule>
    <cfRule type="cellIs" dxfId="187" priority="3" operator="equal">
      <formula>"Geography Selected"</formula>
    </cfRule>
  </conditionalFormatting>
  <conditionalFormatting sqref="E10:J62">
    <cfRule type="cellIs" dxfId="186" priority="4" operator="equal">
      <formula>"Not Significantly Different"</formula>
    </cfRule>
  </conditionalFormatting>
  <conditionalFormatting sqref="F10:J62">
    <cfRule type="cellIs" dxfId="18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7D9412F8-36F0-4EE0-BCE5-658BCDA3D34C}">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EF6BE408-6B26-4EEE-B042-D1E9184BEE04}"/>
    <hyperlink ref="A68" r:id="rId2" xr:uid="{F7F15362-A328-41A3-9CB2-D239D6EF8ACA}"/>
    <hyperlink ref="A66" r:id="rId3" xr:uid="{DD82A1E5-F30E-449C-A878-8A66FD5AD8C6}"/>
    <hyperlink ref="A67" r:id="rId4" xr:uid="{7B87EBB8-346C-4174-99D5-8A14D9E587FD}"/>
    <hyperlink ref="A72:Z72" r:id="rId5" display="The Census Bureau introduced a new set of disability questions in the 2008 ACS questionnaire. Accordingly, comparisons of disability data from 2008 or later with data from prior years are not recommended. For more information on these questions and their evaluation in the 2006 ACS Content Test, see the Evaluation Report Covering Disability." xr:uid="{99FE62F7-4006-4C06-9D4C-ECDC90BC2723}"/>
  </hyperlinks>
  <pageMargins left="0.7" right="0.7" top="0.75" bottom="0.75" header="0.3" footer="0.3"/>
  <pageSetup orientation="portrait" r:id="rId6"/>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07A42-6D44-49ED-B3AE-85D51BE9EC41}">
  <dimension ref="A1:Z82"/>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351</v>
      </c>
    </row>
    <row r="2" spans="1:16" x14ac:dyDescent="0.35">
      <c r="A2" s="26" t="s">
        <v>106</v>
      </c>
      <c r="B2" t="s">
        <v>350</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44.5</v>
      </c>
      <c r="C6" t="s">
        <v>100</v>
      </c>
      <c r="H6" s="14" t="s">
        <v>99</v>
      </c>
      <c r="I6">
        <f>VLOOKUP($B$4,$B$9:$K$62,6,FALSE)</f>
        <v>44.5</v>
      </c>
      <c r="K6" s="15"/>
    </row>
    <row r="7" spans="1:16" ht="15" thickBot="1" x14ac:dyDescent="0.4">
      <c r="A7" s="21" t="s">
        <v>98</v>
      </c>
      <c r="B7" s="20" t="str">
        <f>VLOOKUP($B$4,$B$10:$D$62,3,FALSE)</f>
        <v>+/-0.2</v>
      </c>
      <c r="C7" t="s">
        <v>97</v>
      </c>
      <c r="H7" s="14" t="s">
        <v>96</v>
      </c>
      <c r="I7" s="19">
        <f>VLOOKUP($B$4,$B$9:$K$62,10,FALSE)</f>
        <v>0.12158054711246201</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44.5</v>
      </c>
      <c r="D10" s="9" t="s">
        <v>38</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44.5</v>
      </c>
      <c r="H10">
        <f t="shared" ref="H10:H41" si="2">LEN(TRIM(D10))</f>
        <v>6</v>
      </c>
      <c r="I10" t="str">
        <f t="shared" ref="I10:I41" si="3">IF(H10&gt;=3,MID(TRIM(D10),1,3),"NO")</f>
        <v>+/-</v>
      </c>
      <c r="J10" t="str">
        <f t="shared" ref="J10:J41" si="4">IF(TRIM(I10)="+/-",MID(TRIM(D10),4,H10-3),D10)</f>
        <v>0.2</v>
      </c>
      <c r="K10" s="1">
        <f t="shared" ref="K10:K41" si="5">IF(TRIM(J10)="*****",0,IF(ISERROR(VALUE(J10)),"NA",VALUE(J10/$I$4)))</f>
        <v>0.12158054711246201</v>
      </c>
      <c r="L10" s="1">
        <f t="shared" ref="L10:L41" si="6">IF(AND(ISNUMBER(G10),ISNUMBER($I$6)),$I$6-G10,"N/A")</f>
        <v>0</v>
      </c>
      <c r="M10" s="1">
        <f t="shared" ref="M10:M41" si="7">IF(AND(ISNUMBER(K10),ISNUMBER($I$7)),SQRT(K10^2+($I$7)^2),"N/A")</f>
        <v>0.17194085864718481</v>
      </c>
      <c r="N10" s="1">
        <f t="shared" ref="N10:N41" si="8">IF(AND(ISNUMBER(L10),ISNUMBER(M10),M10&lt;&gt;0),L10/M10,"NA")</f>
        <v>0</v>
      </c>
      <c r="O10" t="s">
        <v>82</v>
      </c>
    </row>
    <row r="11" spans="1:16" x14ac:dyDescent="0.35">
      <c r="A11" s="12">
        <v>1</v>
      </c>
      <c r="B11" s="11" t="s">
        <v>42</v>
      </c>
      <c r="C11" s="10">
        <v>58.1</v>
      </c>
      <c r="D11" s="13" t="s">
        <v>139</v>
      </c>
      <c r="E11" s="8" t="str">
        <f t="shared" si="0"/>
        <v>Significantly Different</v>
      </c>
      <c r="G11">
        <f t="shared" si="1"/>
        <v>58.1</v>
      </c>
      <c r="H11">
        <f t="shared" si="2"/>
        <v>6</v>
      </c>
      <c r="I11" t="str">
        <f t="shared" si="3"/>
        <v>+/-</v>
      </c>
      <c r="J11" t="str">
        <f t="shared" si="4"/>
        <v>1.5</v>
      </c>
      <c r="K11" s="1">
        <f t="shared" si="5"/>
        <v>0.91185410334346506</v>
      </c>
      <c r="L11" s="1">
        <f t="shared" si="6"/>
        <v>-13.600000000000001</v>
      </c>
      <c r="M11" s="1">
        <f t="shared" si="7"/>
        <v>0.91992376598307335</v>
      </c>
      <c r="N11" s="1">
        <f t="shared" si="8"/>
        <v>-14.78383372938127</v>
      </c>
      <c r="O11" t="s">
        <v>67</v>
      </c>
    </row>
    <row r="12" spans="1:16" x14ac:dyDescent="0.35">
      <c r="A12" s="12">
        <v>2</v>
      </c>
      <c r="B12" s="11" t="s">
        <v>62</v>
      </c>
      <c r="C12" s="10">
        <v>57.7</v>
      </c>
      <c r="D12" s="9" t="s">
        <v>237</v>
      </c>
      <c r="E12" s="8" t="str">
        <f t="shared" si="0"/>
        <v>Significantly Different</v>
      </c>
      <c r="G12">
        <f t="shared" si="1"/>
        <v>57.7</v>
      </c>
      <c r="H12">
        <f t="shared" si="2"/>
        <v>6</v>
      </c>
      <c r="I12" t="str">
        <f t="shared" si="3"/>
        <v>+/-</v>
      </c>
      <c r="J12" t="str">
        <f t="shared" si="4"/>
        <v>3.7</v>
      </c>
      <c r="K12" s="1">
        <f t="shared" si="5"/>
        <v>2.2492401215805473</v>
      </c>
      <c r="L12" s="1">
        <f t="shared" si="6"/>
        <v>-13.200000000000003</v>
      </c>
      <c r="M12" s="1">
        <f t="shared" si="7"/>
        <v>2.252523685550019</v>
      </c>
      <c r="N12" s="1">
        <f t="shared" si="8"/>
        <v>-5.8600937626885994</v>
      </c>
      <c r="O12" t="s">
        <v>59</v>
      </c>
    </row>
    <row r="13" spans="1:16" x14ac:dyDescent="0.35">
      <c r="A13" s="12">
        <v>3</v>
      </c>
      <c r="B13" s="11" t="s">
        <v>73</v>
      </c>
      <c r="C13" s="10">
        <v>53.9</v>
      </c>
      <c r="D13" s="9" t="s">
        <v>152</v>
      </c>
      <c r="E13" s="8" t="str">
        <f t="shared" si="0"/>
        <v>Significantly Different</v>
      </c>
      <c r="G13">
        <f t="shared" si="1"/>
        <v>53.9</v>
      </c>
      <c r="H13">
        <f t="shared" si="2"/>
        <v>6</v>
      </c>
      <c r="I13" t="str">
        <f t="shared" si="3"/>
        <v>+/-</v>
      </c>
      <c r="J13" t="str">
        <f t="shared" si="4"/>
        <v>1.7</v>
      </c>
      <c r="K13" s="1">
        <f t="shared" si="5"/>
        <v>1.0334346504559271</v>
      </c>
      <c r="L13" s="1">
        <f t="shared" si="6"/>
        <v>-9.3999999999999986</v>
      </c>
      <c r="M13" s="1">
        <f t="shared" si="7"/>
        <v>1.0405618704330513</v>
      </c>
      <c r="N13" s="1">
        <f t="shared" si="8"/>
        <v>-9.0335810556733112</v>
      </c>
      <c r="O13" t="s">
        <v>57</v>
      </c>
    </row>
    <row r="14" spans="1:16" x14ac:dyDescent="0.35">
      <c r="A14" s="12">
        <v>4</v>
      </c>
      <c r="B14" s="11" t="s">
        <v>79</v>
      </c>
      <c r="C14" s="10">
        <v>52.9</v>
      </c>
      <c r="D14" s="9" t="s">
        <v>155</v>
      </c>
      <c r="E14" s="8" t="str">
        <f t="shared" si="0"/>
        <v>Significantly Different</v>
      </c>
      <c r="G14">
        <f t="shared" si="1"/>
        <v>52.9</v>
      </c>
      <c r="H14">
        <f t="shared" si="2"/>
        <v>6</v>
      </c>
      <c r="I14" t="str">
        <f t="shared" si="3"/>
        <v>+/-</v>
      </c>
      <c r="J14" t="str">
        <f t="shared" si="4"/>
        <v>1.8</v>
      </c>
      <c r="K14" s="1">
        <f t="shared" si="5"/>
        <v>1.094224924012158</v>
      </c>
      <c r="L14" s="1">
        <f t="shared" si="6"/>
        <v>-8.3999999999999986</v>
      </c>
      <c r="M14" s="1">
        <f t="shared" si="7"/>
        <v>1.1009586794088044</v>
      </c>
      <c r="N14" s="1">
        <f t="shared" si="8"/>
        <v>-7.6297141365111463</v>
      </c>
      <c r="O14" t="s">
        <v>72</v>
      </c>
    </row>
    <row r="15" spans="1:16" x14ac:dyDescent="0.35">
      <c r="A15" s="12">
        <v>4</v>
      </c>
      <c r="B15" s="11" t="s">
        <v>48</v>
      </c>
      <c r="C15" s="10">
        <v>52.9</v>
      </c>
      <c r="D15" s="9" t="s">
        <v>168</v>
      </c>
      <c r="E15" s="8" t="str">
        <f t="shared" si="0"/>
        <v>Significantly Different</v>
      </c>
      <c r="G15">
        <f t="shared" si="1"/>
        <v>52.9</v>
      </c>
      <c r="H15">
        <f t="shared" si="2"/>
        <v>6</v>
      </c>
      <c r="I15" t="str">
        <f t="shared" si="3"/>
        <v>+/-</v>
      </c>
      <c r="J15" t="str">
        <f t="shared" si="4"/>
        <v>3.6</v>
      </c>
      <c r="K15" s="1">
        <f t="shared" si="5"/>
        <v>2.188449848024316</v>
      </c>
      <c r="L15" s="1">
        <f t="shared" si="6"/>
        <v>-8.3999999999999986</v>
      </c>
      <c r="M15" s="1">
        <f t="shared" si="7"/>
        <v>2.1918244835647349</v>
      </c>
      <c r="N15" s="1">
        <f t="shared" si="8"/>
        <v>-3.8324236557201079</v>
      </c>
      <c r="O15" t="s">
        <v>34</v>
      </c>
    </row>
    <row r="16" spans="1:16" x14ac:dyDescent="0.35">
      <c r="A16" s="12">
        <v>6</v>
      </c>
      <c r="B16" s="11" t="s">
        <v>68</v>
      </c>
      <c r="C16" s="10">
        <v>52.8</v>
      </c>
      <c r="D16" s="9" t="s">
        <v>141</v>
      </c>
      <c r="E16" s="8" t="str">
        <f t="shared" si="0"/>
        <v>Significantly Different</v>
      </c>
      <c r="G16">
        <f t="shared" si="1"/>
        <v>52.8</v>
      </c>
      <c r="H16">
        <f t="shared" si="2"/>
        <v>6</v>
      </c>
      <c r="I16" t="str">
        <f t="shared" si="3"/>
        <v>+/-</v>
      </c>
      <c r="J16" t="str">
        <f t="shared" si="4"/>
        <v>2.3</v>
      </c>
      <c r="K16" s="1">
        <f t="shared" si="5"/>
        <v>1.3981762917933129</v>
      </c>
      <c r="L16" s="1">
        <f t="shared" si="6"/>
        <v>-8.2999999999999972</v>
      </c>
      <c r="M16" s="1">
        <f t="shared" si="7"/>
        <v>1.4034524474912091</v>
      </c>
      <c r="N16" s="1">
        <f t="shared" si="8"/>
        <v>-5.9139873351868495</v>
      </c>
      <c r="O16" t="s">
        <v>73</v>
      </c>
    </row>
    <row r="17" spans="1:15" x14ac:dyDescent="0.35">
      <c r="A17" s="12">
        <v>7</v>
      </c>
      <c r="B17" s="11" t="s">
        <v>69</v>
      </c>
      <c r="C17" s="10">
        <v>51.8</v>
      </c>
      <c r="D17" s="9" t="s">
        <v>164</v>
      </c>
      <c r="E17" s="8" t="str">
        <f t="shared" si="0"/>
        <v>Significantly Different</v>
      </c>
      <c r="G17">
        <f t="shared" si="1"/>
        <v>51.8</v>
      </c>
      <c r="H17">
        <f t="shared" si="2"/>
        <v>6</v>
      </c>
      <c r="I17" t="str">
        <f t="shared" si="3"/>
        <v>+/-</v>
      </c>
      <c r="J17" t="str">
        <f t="shared" si="4"/>
        <v>2.6</v>
      </c>
      <c r="K17" s="1">
        <f t="shared" si="5"/>
        <v>1.5805471124620061</v>
      </c>
      <c r="L17" s="1">
        <f t="shared" si="6"/>
        <v>-7.2999999999999972</v>
      </c>
      <c r="M17" s="1">
        <f t="shared" si="7"/>
        <v>1.5852163903228325</v>
      </c>
      <c r="N17" s="1">
        <f t="shared" si="8"/>
        <v>-4.6050495342868221</v>
      </c>
      <c r="O17" t="s">
        <v>65</v>
      </c>
    </row>
    <row r="18" spans="1:15" x14ac:dyDescent="0.35">
      <c r="A18" s="12">
        <v>8</v>
      </c>
      <c r="B18" s="11" t="s">
        <v>77</v>
      </c>
      <c r="C18" s="10">
        <v>51.5</v>
      </c>
      <c r="D18" s="9" t="s">
        <v>150</v>
      </c>
      <c r="E18" s="8" t="str">
        <f t="shared" si="0"/>
        <v>Significantly Different</v>
      </c>
      <c r="G18">
        <f t="shared" si="1"/>
        <v>51.5</v>
      </c>
      <c r="H18">
        <f t="shared" si="2"/>
        <v>6</v>
      </c>
      <c r="I18" t="str">
        <f t="shared" si="3"/>
        <v>+/-</v>
      </c>
      <c r="J18" t="str">
        <f t="shared" si="4"/>
        <v>2.0</v>
      </c>
      <c r="K18" s="1">
        <f t="shared" si="5"/>
        <v>1.21580547112462</v>
      </c>
      <c r="L18" s="1">
        <f t="shared" si="6"/>
        <v>-7</v>
      </c>
      <c r="M18" s="1">
        <f t="shared" si="7"/>
        <v>1.2218693764280717</v>
      </c>
      <c r="N18" s="1">
        <f t="shared" si="8"/>
        <v>-5.7289266226340132</v>
      </c>
      <c r="O18" t="s">
        <v>61</v>
      </c>
    </row>
    <row r="19" spans="1:15" x14ac:dyDescent="0.35">
      <c r="A19" s="12">
        <v>9</v>
      </c>
      <c r="B19" s="11" t="s">
        <v>74</v>
      </c>
      <c r="C19" s="10">
        <v>51.4</v>
      </c>
      <c r="D19" s="9" t="s">
        <v>133</v>
      </c>
      <c r="E19" s="8" t="str">
        <f t="shared" si="0"/>
        <v>Significantly Different</v>
      </c>
      <c r="G19">
        <f t="shared" si="1"/>
        <v>51.4</v>
      </c>
      <c r="H19">
        <f t="shared" si="2"/>
        <v>6</v>
      </c>
      <c r="I19" t="str">
        <f t="shared" si="3"/>
        <v>+/-</v>
      </c>
      <c r="J19" t="str">
        <f t="shared" si="4"/>
        <v>1.4</v>
      </c>
      <c r="K19" s="1">
        <f t="shared" si="5"/>
        <v>0.85106382978723394</v>
      </c>
      <c r="L19" s="1">
        <f t="shared" si="6"/>
        <v>-6.8999999999999986</v>
      </c>
      <c r="M19" s="1">
        <f t="shared" si="7"/>
        <v>0.8597042932359239</v>
      </c>
      <c r="N19" s="1">
        <f t="shared" si="8"/>
        <v>-8.0260155198579071</v>
      </c>
      <c r="O19" t="s">
        <v>31</v>
      </c>
    </row>
    <row r="20" spans="1:15" x14ac:dyDescent="0.35">
      <c r="A20" s="12">
        <v>10</v>
      </c>
      <c r="B20" s="11" t="s">
        <v>44</v>
      </c>
      <c r="C20" s="10">
        <v>51.2</v>
      </c>
      <c r="D20" s="13" t="s">
        <v>156</v>
      </c>
      <c r="E20" s="8" t="str">
        <f t="shared" si="0"/>
        <v>Significantly Different</v>
      </c>
      <c r="G20">
        <f t="shared" si="1"/>
        <v>51.2</v>
      </c>
      <c r="H20">
        <f t="shared" si="2"/>
        <v>6</v>
      </c>
      <c r="I20" t="str">
        <f t="shared" si="3"/>
        <v>+/-</v>
      </c>
      <c r="J20" t="str">
        <f t="shared" si="4"/>
        <v>2.4</v>
      </c>
      <c r="K20" s="1">
        <f t="shared" si="5"/>
        <v>1.4589665653495441</v>
      </c>
      <c r="L20" s="1">
        <f t="shared" si="6"/>
        <v>-6.7000000000000028</v>
      </c>
      <c r="M20" s="1">
        <f t="shared" si="7"/>
        <v>1.4640236569960239</v>
      </c>
      <c r="N20" s="1">
        <f t="shared" si="8"/>
        <v>-4.5764287810399766</v>
      </c>
      <c r="O20" t="s">
        <v>53</v>
      </c>
    </row>
    <row r="21" spans="1:15" x14ac:dyDescent="0.35">
      <c r="A21" s="12">
        <v>10</v>
      </c>
      <c r="B21" s="11" t="s">
        <v>40</v>
      </c>
      <c r="C21" s="10">
        <v>51.2</v>
      </c>
      <c r="D21" s="9" t="s">
        <v>138</v>
      </c>
      <c r="E21" s="8" t="str">
        <f t="shared" si="0"/>
        <v>Significantly Different</v>
      </c>
      <c r="G21">
        <f t="shared" si="1"/>
        <v>51.2</v>
      </c>
      <c r="H21">
        <f t="shared" si="2"/>
        <v>6</v>
      </c>
      <c r="I21" t="str">
        <f t="shared" si="3"/>
        <v>+/-</v>
      </c>
      <c r="J21" t="str">
        <f t="shared" si="4"/>
        <v>3.9</v>
      </c>
      <c r="K21" s="1">
        <f t="shared" si="5"/>
        <v>2.3708206686930091</v>
      </c>
      <c r="L21" s="1">
        <f t="shared" si="6"/>
        <v>-6.7000000000000028</v>
      </c>
      <c r="M21" s="1">
        <f t="shared" si="7"/>
        <v>2.3739360717041502</v>
      </c>
      <c r="N21" s="1">
        <f t="shared" si="8"/>
        <v>-2.8223169443608271</v>
      </c>
      <c r="O21" t="s">
        <v>45</v>
      </c>
    </row>
    <row r="22" spans="1:15" x14ac:dyDescent="0.35">
      <c r="A22" s="12">
        <v>12</v>
      </c>
      <c r="B22" s="11" t="s">
        <v>26</v>
      </c>
      <c r="C22" s="10">
        <v>50.8</v>
      </c>
      <c r="D22" s="9" t="s">
        <v>252</v>
      </c>
      <c r="E22" s="8" t="str">
        <f t="shared" si="0"/>
        <v>Significantly Different</v>
      </c>
      <c r="G22">
        <f t="shared" si="1"/>
        <v>50.8</v>
      </c>
      <c r="H22">
        <f t="shared" si="2"/>
        <v>6</v>
      </c>
      <c r="I22" t="str">
        <f t="shared" si="3"/>
        <v>+/-</v>
      </c>
      <c r="J22" t="str">
        <f t="shared" si="4"/>
        <v>4.8</v>
      </c>
      <c r="K22" s="1">
        <f t="shared" si="5"/>
        <v>2.9179331306990881</v>
      </c>
      <c r="L22" s="1">
        <f t="shared" si="6"/>
        <v>-6.2999999999999972</v>
      </c>
      <c r="M22" s="1">
        <f t="shared" si="7"/>
        <v>2.920464960356064</v>
      </c>
      <c r="N22" s="1">
        <f t="shared" si="8"/>
        <v>-2.1571907506234553</v>
      </c>
      <c r="O22" t="s">
        <v>28</v>
      </c>
    </row>
    <row r="23" spans="1:15" x14ac:dyDescent="0.35">
      <c r="A23" s="12">
        <v>13</v>
      </c>
      <c r="B23" s="11" t="s">
        <v>59</v>
      </c>
      <c r="C23" s="10">
        <v>50.4</v>
      </c>
      <c r="D23" s="9" t="s">
        <v>160</v>
      </c>
      <c r="E23" s="8" t="str">
        <f t="shared" si="0"/>
        <v>Significantly Different</v>
      </c>
      <c r="G23">
        <f t="shared" si="1"/>
        <v>50.4</v>
      </c>
      <c r="H23">
        <f t="shared" si="2"/>
        <v>6</v>
      </c>
      <c r="I23" t="str">
        <f t="shared" si="3"/>
        <v>+/-</v>
      </c>
      <c r="J23" t="str">
        <f t="shared" si="4"/>
        <v>3.8</v>
      </c>
      <c r="K23" s="1">
        <f t="shared" si="5"/>
        <v>2.3100303951367778</v>
      </c>
      <c r="L23" s="1">
        <f t="shared" si="6"/>
        <v>-5.8999999999999986</v>
      </c>
      <c r="M23" s="1">
        <f t="shared" si="7"/>
        <v>2.3132276705702668</v>
      </c>
      <c r="N23" s="1">
        <f t="shared" si="8"/>
        <v>-2.550548774364914</v>
      </c>
      <c r="O23" t="s">
        <v>81</v>
      </c>
    </row>
    <row r="24" spans="1:15" x14ac:dyDescent="0.35">
      <c r="A24" s="12">
        <v>14</v>
      </c>
      <c r="B24" s="11" t="s">
        <v>31</v>
      </c>
      <c r="C24" s="10">
        <v>49.8</v>
      </c>
      <c r="D24" s="9" t="s">
        <v>349</v>
      </c>
      <c r="E24" s="8" t="str">
        <f t="shared" si="0"/>
        <v>Significantly Different</v>
      </c>
      <c r="G24">
        <f t="shared" si="1"/>
        <v>49.8</v>
      </c>
      <c r="H24">
        <f t="shared" si="2"/>
        <v>6</v>
      </c>
      <c r="I24" t="str">
        <f t="shared" si="3"/>
        <v>+/-</v>
      </c>
      <c r="J24" t="str">
        <f t="shared" si="4"/>
        <v>4.9</v>
      </c>
      <c r="K24" s="1">
        <f t="shared" si="5"/>
        <v>2.9787234042553195</v>
      </c>
      <c r="L24" s="1">
        <f t="shared" si="6"/>
        <v>-5.2999999999999972</v>
      </c>
      <c r="M24" s="1">
        <f t="shared" si="7"/>
        <v>2.9812036073530037</v>
      </c>
      <c r="N24" s="1">
        <f t="shared" si="8"/>
        <v>-1.7778054430525265</v>
      </c>
      <c r="O24" t="s">
        <v>64</v>
      </c>
    </row>
    <row r="25" spans="1:15" x14ac:dyDescent="0.35">
      <c r="A25" s="12">
        <v>15</v>
      </c>
      <c r="B25" s="11" t="s">
        <v>81</v>
      </c>
      <c r="C25" s="10">
        <v>49.4</v>
      </c>
      <c r="D25" s="9" t="s">
        <v>154</v>
      </c>
      <c r="E25" s="8" t="str">
        <f t="shared" si="0"/>
        <v>Significantly Different</v>
      </c>
      <c r="G25">
        <f t="shared" si="1"/>
        <v>49.4</v>
      </c>
      <c r="H25">
        <f t="shared" si="2"/>
        <v>6</v>
      </c>
      <c r="I25" t="str">
        <f t="shared" si="3"/>
        <v>+/-</v>
      </c>
      <c r="J25" t="str">
        <f t="shared" si="4"/>
        <v>2.1</v>
      </c>
      <c r="K25" s="1">
        <f t="shared" si="5"/>
        <v>1.2765957446808511</v>
      </c>
      <c r="L25" s="1">
        <f t="shared" si="6"/>
        <v>-4.8999999999999986</v>
      </c>
      <c r="M25" s="1">
        <f t="shared" si="7"/>
        <v>1.2823722255154399</v>
      </c>
      <c r="N25" s="1">
        <f t="shared" si="8"/>
        <v>-3.8210434556397854</v>
      </c>
      <c r="O25" t="s">
        <v>80</v>
      </c>
    </row>
    <row r="26" spans="1:15" x14ac:dyDescent="0.35">
      <c r="A26" s="12">
        <v>16</v>
      </c>
      <c r="B26" s="11" t="s">
        <v>39</v>
      </c>
      <c r="C26" s="10">
        <v>49.2</v>
      </c>
      <c r="D26" s="9" t="s">
        <v>25</v>
      </c>
      <c r="E26" s="8" t="str">
        <f t="shared" si="0"/>
        <v>Significantly Different</v>
      </c>
      <c r="G26">
        <f t="shared" si="1"/>
        <v>49.2</v>
      </c>
      <c r="H26">
        <f t="shared" si="2"/>
        <v>6</v>
      </c>
      <c r="I26" t="str">
        <f t="shared" si="3"/>
        <v>+/-</v>
      </c>
      <c r="J26" t="str">
        <f t="shared" si="4"/>
        <v>0.7</v>
      </c>
      <c r="K26" s="1">
        <f t="shared" si="5"/>
        <v>0.42553191489361697</v>
      </c>
      <c r="L26" s="1">
        <f t="shared" si="6"/>
        <v>-4.7000000000000028</v>
      </c>
      <c r="M26" s="1">
        <f t="shared" si="7"/>
        <v>0.44255987168878524</v>
      </c>
      <c r="N26" s="1">
        <f t="shared" si="8"/>
        <v>-10.6200320016929</v>
      </c>
      <c r="O26" t="s">
        <v>79</v>
      </c>
    </row>
    <row r="27" spans="1:15" x14ac:dyDescent="0.35">
      <c r="A27" s="12">
        <v>17</v>
      </c>
      <c r="B27" s="11" t="s">
        <v>29</v>
      </c>
      <c r="C27" s="10">
        <v>48.9</v>
      </c>
      <c r="D27" s="9" t="s">
        <v>134</v>
      </c>
      <c r="E27" s="8" t="str">
        <f t="shared" si="0"/>
        <v>Significantly Different</v>
      </c>
      <c r="G27">
        <f t="shared" si="1"/>
        <v>48.9</v>
      </c>
      <c r="H27">
        <f t="shared" si="2"/>
        <v>6</v>
      </c>
      <c r="I27" t="str">
        <f t="shared" si="3"/>
        <v>+/-</v>
      </c>
      <c r="J27" t="str">
        <f t="shared" si="4"/>
        <v>1.3</v>
      </c>
      <c r="K27" s="1">
        <f t="shared" si="5"/>
        <v>0.79027355623100304</v>
      </c>
      <c r="L27" s="1">
        <f t="shared" si="6"/>
        <v>-4.3999999999999986</v>
      </c>
      <c r="M27" s="1">
        <f t="shared" si="7"/>
        <v>0.79957121203440151</v>
      </c>
      <c r="N27" s="1">
        <f t="shared" si="8"/>
        <v>-5.5029494981501266</v>
      </c>
      <c r="O27" t="s">
        <v>77</v>
      </c>
    </row>
    <row r="28" spans="1:15" x14ac:dyDescent="0.35">
      <c r="A28" s="12">
        <v>18</v>
      </c>
      <c r="B28" s="11" t="s">
        <v>41</v>
      </c>
      <c r="C28" s="10">
        <v>48.7</v>
      </c>
      <c r="D28" s="9" t="s">
        <v>154</v>
      </c>
      <c r="E28" s="8" t="str">
        <f t="shared" si="0"/>
        <v>Significantly Different</v>
      </c>
      <c r="G28">
        <f t="shared" si="1"/>
        <v>48.7</v>
      </c>
      <c r="H28">
        <f t="shared" si="2"/>
        <v>6</v>
      </c>
      <c r="I28" t="str">
        <f t="shared" si="3"/>
        <v>+/-</v>
      </c>
      <c r="J28" t="str">
        <f t="shared" si="4"/>
        <v>2.1</v>
      </c>
      <c r="K28" s="1">
        <f t="shared" si="5"/>
        <v>1.2765957446808511</v>
      </c>
      <c r="L28" s="1">
        <f t="shared" si="6"/>
        <v>-4.2000000000000028</v>
      </c>
      <c r="M28" s="1">
        <f t="shared" si="7"/>
        <v>1.2823722255154399</v>
      </c>
      <c r="N28" s="1">
        <f t="shared" si="8"/>
        <v>-3.2751801048341047</v>
      </c>
      <c r="O28" t="s">
        <v>78</v>
      </c>
    </row>
    <row r="29" spans="1:15" x14ac:dyDescent="0.35">
      <c r="A29" s="12">
        <v>19</v>
      </c>
      <c r="B29" s="11" t="s">
        <v>57</v>
      </c>
      <c r="C29" s="10">
        <v>48.6</v>
      </c>
      <c r="D29" s="9" t="s">
        <v>152</v>
      </c>
      <c r="E29" s="8" t="str">
        <f t="shared" si="0"/>
        <v>Significantly Different</v>
      </c>
      <c r="G29">
        <f t="shared" si="1"/>
        <v>48.6</v>
      </c>
      <c r="H29">
        <f t="shared" si="2"/>
        <v>6</v>
      </c>
      <c r="I29" t="str">
        <f t="shared" si="3"/>
        <v>+/-</v>
      </c>
      <c r="J29" t="str">
        <f t="shared" si="4"/>
        <v>1.7</v>
      </c>
      <c r="K29" s="1">
        <f t="shared" si="5"/>
        <v>1.0334346504559271</v>
      </c>
      <c r="L29" s="1">
        <f t="shared" si="6"/>
        <v>-4.1000000000000014</v>
      </c>
      <c r="M29" s="1">
        <f t="shared" si="7"/>
        <v>1.0405618704330513</v>
      </c>
      <c r="N29" s="1">
        <f t="shared" si="8"/>
        <v>-3.9401789710915525</v>
      </c>
      <c r="O29" t="s">
        <v>55</v>
      </c>
    </row>
    <row r="30" spans="1:15" x14ac:dyDescent="0.35">
      <c r="A30" s="12">
        <v>20</v>
      </c>
      <c r="B30" s="11" t="s">
        <v>35</v>
      </c>
      <c r="C30" s="10">
        <v>47.9</v>
      </c>
      <c r="D30" s="9" t="s">
        <v>133</v>
      </c>
      <c r="E30" s="8" t="str">
        <f t="shared" si="0"/>
        <v>Significantly Different</v>
      </c>
      <c r="G30">
        <f t="shared" si="1"/>
        <v>47.9</v>
      </c>
      <c r="H30">
        <f t="shared" si="2"/>
        <v>6</v>
      </c>
      <c r="I30" t="str">
        <f t="shared" si="3"/>
        <v>+/-</v>
      </c>
      <c r="J30" t="str">
        <f t="shared" si="4"/>
        <v>1.4</v>
      </c>
      <c r="K30" s="1">
        <f t="shared" si="5"/>
        <v>0.85106382978723394</v>
      </c>
      <c r="L30" s="1">
        <f t="shared" si="6"/>
        <v>-3.3999999999999986</v>
      </c>
      <c r="M30" s="1">
        <f t="shared" si="7"/>
        <v>0.8597042932359239</v>
      </c>
      <c r="N30" s="1">
        <f t="shared" si="8"/>
        <v>-3.9548482271763592</v>
      </c>
      <c r="O30" t="s">
        <v>76</v>
      </c>
    </row>
    <row r="31" spans="1:15" x14ac:dyDescent="0.35">
      <c r="A31" s="12">
        <v>21</v>
      </c>
      <c r="B31" s="11" t="s">
        <v>61</v>
      </c>
      <c r="C31" s="10">
        <v>47.7</v>
      </c>
      <c r="D31" s="9" t="s">
        <v>237</v>
      </c>
      <c r="E31" s="8" t="str">
        <f t="shared" si="0"/>
        <v>Not Significantly Different</v>
      </c>
      <c r="G31">
        <f t="shared" si="1"/>
        <v>47.7</v>
      </c>
      <c r="H31">
        <f t="shared" si="2"/>
        <v>6</v>
      </c>
      <c r="I31" t="str">
        <f t="shared" si="3"/>
        <v>+/-</v>
      </c>
      <c r="J31" t="str">
        <f t="shared" si="4"/>
        <v>3.7</v>
      </c>
      <c r="K31" s="1">
        <f t="shared" si="5"/>
        <v>2.2492401215805473</v>
      </c>
      <c r="L31" s="1">
        <f t="shared" si="6"/>
        <v>-3.2000000000000028</v>
      </c>
      <c r="M31" s="1">
        <f t="shared" si="7"/>
        <v>2.252523685550019</v>
      </c>
      <c r="N31" s="1">
        <f t="shared" si="8"/>
        <v>-1.420628790954813</v>
      </c>
      <c r="O31" t="s">
        <v>41</v>
      </c>
    </row>
    <row r="32" spans="1:15" x14ac:dyDescent="0.35">
      <c r="A32" s="12">
        <v>22</v>
      </c>
      <c r="B32" s="11" t="s">
        <v>52</v>
      </c>
      <c r="C32" s="10">
        <v>47.1</v>
      </c>
      <c r="D32" s="9" t="s">
        <v>143</v>
      </c>
      <c r="E32" s="8" t="str">
        <f t="shared" si="0"/>
        <v>Not Significantly Different</v>
      </c>
      <c r="G32">
        <f t="shared" si="1"/>
        <v>47.1</v>
      </c>
      <c r="H32">
        <f t="shared" si="2"/>
        <v>6</v>
      </c>
      <c r="I32" t="str">
        <f t="shared" si="3"/>
        <v>+/-</v>
      </c>
      <c r="J32" t="str">
        <f t="shared" si="4"/>
        <v>3.4</v>
      </c>
      <c r="K32" s="1">
        <f t="shared" si="5"/>
        <v>2.0668693009118542</v>
      </c>
      <c r="L32" s="1">
        <f t="shared" si="6"/>
        <v>-2.6000000000000014</v>
      </c>
      <c r="M32" s="1">
        <f t="shared" si="7"/>
        <v>2.0704421113588332</v>
      </c>
      <c r="N32" s="1">
        <f t="shared" si="8"/>
        <v>-1.255770439432194</v>
      </c>
      <c r="O32" t="s">
        <v>70</v>
      </c>
    </row>
    <row r="33" spans="1:15" x14ac:dyDescent="0.35">
      <c r="A33" s="12">
        <v>23</v>
      </c>
      <c r="B33" s="11" t="s">
        <v>66</v>
      </c>
      <c r="C33" s="10">
        <v>46.6</v>
      </c>
      <c r="D33" s="9" t="s">
        <v>142</v>
      </c>
      <c r="E33" s="8" t="str">
        <f t="shared" si="0"/>
        <v>Not Significantly Different</v>
      </c>
      <c r="G33">
        <f t="shared" si="1"/>
        <v>46.6</v>
      </c>
      <c r="H33">
        <f t="shared" si="2"/>
        <v>6</v>
      </c>
      <c r="I33" t="str">
        <f t="shared" si="3"/>
        <v>+/-</v>
      </c>
      <c r="J33" t="str">
        <f t="shared" si="4"/>
        <v>3.3</v>
      </c>
      <c r="K33" s="1">
        <f t="shared" si="5"/>
        <v>2.0060790273556228</v>
      </c>
      <c r="L33" s="1">
        <f t="shared" si="6"/>
        <v>-2.1000000000000014</v>
      </c>
      <c r="M33" s="1">
        <f t="shared" si="7"/>
        <v>2.009759909400187</v>
      </c>
      <c r="N33" s="1">
        <f t="shared" si="8"/>
        <v>-1.0449009307916519</v>
      </c>
      <c r="O33" t="s">
        <v>75</v>
      </c>
    </row>
    <row r="34" spans="1:15" x14ac:dyDescent="0.35">
      <c r="A34" s="12">
        <v>24</v>
      </c>
      <c r="B34" s="11" t="s">
        <v>80</v>
      </c>
      <c r="C34" s="10">
        <v>45.9</v>
      </c>
      <c r="D34" s="9" t="s">
        <v>133</v>
      </c>
      <c r="E34" s="8" t="str">
        <f t="shared" si="0"/>
        <v>Not Significantly Different</v>
      </c>
      <c r="G34">
        <f t="shared" si="1"/>
        <v>45.9</v>
      </c>
      <c r="H34">
        <f t="shared" si="2"/>
        <v>6</v>
      </c>
      <c r="I34" t="str">
        <f t="shared" si="3"/>
        <v>+/-</v>
      </c>
      <c r="J34" t="str">
        <f t="shared" si="4"/>
        <v>1.4</v>
      </c>
      <c r="K34" s="1">
        <f t="shared" si="5"/>
        <v>0.85106382978723394</v>
      </c>
      <c r="L34" s="1">
        <f t="shared" si="6"/>
        <v>-1.3999999999999986</v>
      </c>
      <c r="M34" s="1">
        <f t="shared" si="7"/>
        <v>0.8597042932359239</v>
      </c>
      <c r="N34" s="1">
        <f t="shared" si="8"/>
        <v>-1.6284669170726176</v>
      </c>
      <c r="O34" t="s">
        <v>74</v>
      </c>
    </row>
    <row r="35" spans="1:15" x14ac:dyDescent="0.35">
      <c r="A35" s="12">
        <v>25</v>
      </c>
      <c r="B35" s="11" t="s">
        <v>56</v>
      </c>
      <c r="C35" s="10">
        <v>45.6</v>
      </c>
      <c r="D35" s="9" t="s">
        <v>152</v>
      </c>
      <c r="E35" s="8" t="str">
        <f t="shared" si="0"/>
        <v>Not Significantly Different</v>
      </c>
      <c r="G35">
        <f t="shared" si="1"/>
        <v>45.6</v>
      </c>
      <c r="H35">
        <f t="shared" si="2"/>
        <v>6</v>
      </c>
      <c r="I35" t="str">
        <f t="shared" si="3"/>
        <v>+/-</v>
      </c>
      <c r="J35" t="str">
        <f t="shared" si="4"/>
        <v>1.7</v>
      </c>
      <c r="K35" s="1">
        <f t="shared" si="5"/>
        <v>1.0334346504559271</v>
      </c>
      <c r="L35" s="1">
        <f t="shared" si="6"/>
        <v>-1.1000000000000014</v>
      </c>
      <c r="M35" s="1">
        <f t="shared" si="7"/>
        <v>1.0405618704330513</v>
      </c>
      <c r="N35" s="1">
        <f t="shared" si="8"/>
        <v>-1.0571211873660273</v>
      </c>
      <c r="O35" t="s">
        <v>51</v>
      </c>
    </row>
    <row r="36" spans="1:15" x14ac:dyDescent="0.35">
      <c r="A36" s="12">
        <v>25</v>
      </c>
      <c r="B36" s="11" t="s">
        <v>37</v>
      </c>
      <c r="C36" s="10">
        <v>45.6</v>
      </c>
      <c r="D36" s="9" t="s">
        <v>137</v>
      </c>
      <c r="E36" s="8" t="str">
        <f t="shared" si="0"/>
        <v>Not Significantly Different</v>
      </c>
      <c r="G36">
        <f t="shared" si="1"/>
        <v>45.6</v>
      </c>
      <c r="H36">
        <f t="shared" si="2"/>
        <v>6</v>
      </c>
      <c r="I36" t="str">
        <f t="shared" si="3"/>
        <v>+/-</v>
      </c>
      <c r="J36" t="str">
        <f t="shared" si="4"/>
        <v>1.2</v>
      </c>
      <c r="K36" s="1">
        <f t="shared" si="5"/>
        <v>0.72948328267477203</v>
      </c>
      <c r="L36" s="1">
        <f t="shared" si="6"/>
        <v>-1.1000000000000014</v>
      </c>
      <c r="M36" s="1">
        <f t="shared" si="7"/>
        <v>0.73954559638884132</v>
      </c>
      <c r="N36" s="1">
        <f t="shared" si="8"/>
        <v>-1.487399837645222</v>
      </c>
      <c r="O36" t="s">
        <v>71</v>
      </c>
    </row>
    <row r="37" spans="1:15" x14ac:dyDescent="0.35">
      <c r="A37" s="12">
        <v>27</v>
      </c>
      <c r="B37" s="11" t="s">
        <v>64</v>
      </c>
      <c r="C37" s="10">
        <v>45.2</v>
      </c>
      <c r="D37" s="9" t="s">
        <v>129</v>
      </c>
      <c r="E37" s="8" t="str">
        <f t="shared" si="0"/>
        <v>Not Significantly Different</v>
      </c>
      <c r="G37">
        <f t="shared" si="1"/>
        <v>45.2</v>
      </c>
      <c r="H37">
        <f t="shared" si="2"/>
        <v>6</v>
      </c>
      <c r="I37" t="str">
        <f t="shared" si="3"/>
        <v>+/-</v>
      </c>
      <c r="J37" t="str">
        <f t="shared" si="4"/>
        <v>1.1</v>
      </c>
      <c r="K37" s="1">
        <f t="shared" si="5"/>
        <v>0.66869300911854113</v>
      </c>
      <c r="L37" s="1">
        <f t="shared" si="6"/>
        <v>-0.70000000000000284</v>
      </c>
      <c r="M37" s="1">
        <f t="shared" si="7"/>
        <v>0.67965592021270205</v>
      </c>
      <c r="N37" s="1">
        <f t="shared" si="8"/>
        <v>-1.0299329104364072</v>
      </c>
      <c r="O37" t="s">
        <v>69</v>
      </c>
    </row>
    <row r="38" spans="1:15" x14ac:dyDescent="0.35">
      <c r="A38" s="12">
        <v>28</v>
      </c>
      <c r="B38" s="11" t="s">
        <v>47</v>
      </c>
      <c r="C38" s="10">
        <v>45.1</v>
      </c>
      <c r="D38" s="9" t="s">
        <v>134</v>
      </c>
      <c r="E38" s="8" t="str">
        <f t="shared" si="0"/>
        <v>Not Significantly Different</v>
      </c>
      <c r="G38">
        <f t="shared" si="1"/>
        <v>45.1</v>
      </c>
      <c r="H38">
        <f t="shared" si="2"/>
        <v>6</v>
      </c>
      <c r="I38" t="str">
        <f t="shared" si="3"/>
        <v>+/-</v>
      </c>
      <c r="J38" t="str">
        <f t="shared" si="4"/>
        <v>1.3</v>
      </c>
      <c r="K38" s="1">
        <f t="shared" si="5"/>
        <v>0.79027355623100304</v>
      </c>
      <c r="L38" s="1">
        <f t="shared" si="6"/>
        <v>-0.60000000000000142</v>
      </c>
      <c r="M38" s="1">
        <f t="shared" si="7"/>
        <v>0.79957121203440151</v>
      </c>
      <c r="N38" s="1">
        <f t="shared" si="8"/>
        <v>-0.75040220429320115</v>
      </c>
      <c r="O38" t="s">
        <v>68</v>
      </c>
    </row>
    <row r="39" spans="1:15" x14ac:dyDescent="0.35">
      <c r="A39" s="12">
        <v>29</v>
      </c>
      <c r="B39" s="11" t="s">
        <v>28</v>
      </c>
      <c r="C39" s="10">
        <v>45</v>
      </c>
      <c r="D39" s="9" t="s">
        <v>173</v>
      </c>
      <c r="E39" s="8" t="str">
        <f t="shared" si="0"/>
        <v>Not Significantly Different</v>
      </c>
      <c r="G39">
        <f t="shared" si="1"/>
        <v>45</v>
      </c>
      <c r="H39">
        <f t="shared" si="2"/>
        <v>6</v>
      </c>
      <c r="I39" t="str">
        <f t="shared" si="3"/>
        <v>+/-</v>
      </c>
      <c r="J39" t="str">
        <f t="shared" si="4"/>
        <v>2.9</v>
      </c>
      <c r="K39" s="1">
        <f t="shared" si="5"/>
        <v>1.762917933130699</v>
      </c>
      <c r="L39" s="1">
        <f t="shared" si="6"/>
        <v>-0.5</v>
      </c>
      <c r="M39" s="1">
        <f t="shared" si="7"/>
        <v>1.7671053925530251</v>
      </c>
      <c r="N39" s="1">
        <f t="shared" si="8"/>
        <v>-0.28294860176824266</v>
      </c>
      <c r="O39" t="s">
        <v>44</v>
      </c>
    </row>
    <row r="40" spans="1:15" x14ac:dyDescent="0.35">
      <c r="A40" s="12">
        <v>30</v>
      </c>
      <c r="B40" s="11" t="s">
        <v>58</v>
      </c>
      <c r="C40" s="10">
        <v>44.4</v>
      </c>
      <c r="D40" s="9" t="s">
        <v>137</v>
      </c>
      <c r="E40" s="8" t="str">
        <f t="shared" si="0"/>
        <v>Not Significantly Different</v>
      </c>
      <c r="G40">
        <f t="shared" si="1"/>
        <v>44.4</v>
      </c>
      <c r="H40">
        <f t="shared" si="2"/>
        <v>6</v>
      </c>
      <c r="I40" t="str">
        <f t="shared" si="3"/>
        <v>+/-</v>
      </c>
      <c r="J40" t="str">
        <f t="shared" si="4"/>
        <v>1.2</v>
      </c>
      <c r="K40" s="1">
        <f t="shared" si="5"/>
        <v>0.72948328267477203</v>
      </c>
      <c r="L40" s="1">
        <f t="shared" si="6"/>
        <v>0.10000000000000142</v>
      </c>
      <c r="M40" s="1">
        <f t="shared" si="7"/>
        <v>0.73954559638884132</v>
      </c>
      <c r="N40" s="1">
        <f t="shared" si="8"/>
        <v>0.1352181670586583</v>
      </c>
      <c r="O40" t="s">
        <v>66</v>
      </c>
    </row>
    <row r="41" spans="1:15" x14ac:dyDescent="0.35">
      <c r="A41" s="12">
        <v>31</v>
      </c>
      <c r="B41" s="11" t="s">
        <v>54</v>
      </c>
      <c r="C41" s="10">
        <v>44.1</v>
      </c>
      <c r="D41" s="9" t="s">
        <v>122</v>
      </c>
      <c r="E41" s="8" t="str">
        <f t="shared" si="0"/>
        <v>Not Significantly Different</v>
      </c>
      <c r="G41">
        <f t="shared" si="1"/>
        <v>44.1</v>
      </c>
      <c r="H41">
        <f t="shared" si="2"/>
        <v>6</v>
      </c>
      <c r="I41" t="str">
        <f t="shared" si="3"/>
        <v>+/-</v>
      </c>
      <c r="J41" t="str">
        <f t="shared" si="4"/>
        <v>1.0</v>
      </c>
      <c r="K41" s="1">
        <f t="shared" si="5"/>
        <v>0.60790273556231</v>
      </c>
      <c r="L41" s="1">
        <f t="shared" si="6"/>
        <v>0.39999999999999858</v>
      </c>
      <c r="M41" s="1">
        <f t="shared" si="7"/>
        <v>0.61994158219973061</v>
      </c>
      <c r="N41" s="1">
        <f t="shared" si="8"/>
        <v>0.64522208460462327</v>
      </c>
      <c r="O41" t="s">
        <v>47</v>
      </c>
    </row>
    <row r="42" spans="1:15" x14ac:dyDescent="0.35">
      <c r="A42" s="12">
        <v>32</v>
      </c>
      <c r="B42" s="11" t="s">
        <v>34</v>
      </c>
      <c r="C42" s="10">
        <v>43.8</v>
      </c>
      <c r="D42" s="9" t="s">
        <v>25</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43.8</v>
      </c>
      <c r="H42">
        <f t="shared" ref="H42:H62" si="11">LEN(TRIM(D42))</f>
        <v>6</v>
      </c>
      <c r="I42" t="str">
        <f t="shared" ref="I42:I73" si="12">IF(H42&gt;=3,MID(TRIM(D42),1,3),"NO")</f>
        <v>+/-</v>
      </c>
      <c r="J42" t="str">
        <f t="shared" ref="J42:J73" si="13">IF(TRIM(I42)="+/-",MID(TRIM(D42),4,H42-3),D42)</f>
        <v>0.7</v>
      </c>
      <c r="K42" s="1">
        <f t="shared" ref="K42:K73" si="14">IF(TRIM(J42)="*****",0,IF(ISERROR(VALUE(J42)),"NA",VALUE(J42/$I$4)))</f>
        <v>0.42553191489361697</v>
      </c>
      <c r="L42" s="1">
        <f t="shared" ref="L42:L62" si="15">IF(AND(ISNUMBER(G42),ISNUMBER($I$6)),$I$6-G42,"N/A")</f>
        <v>0.70000000000000284</v>
      </c>
      <c r="M42" s="1">
        <f t="shared" ref="M42:M62" si="16">IF(AND(ISNUMBER(K42),ISNUMBER($I$7)),SQRT(K42^2+($I$7)^2),"N/A")</f>
        <v>0.44255987168878524</v>
      </c>
      <c r="N42" s="1">
        <f t="shared" ref="N42:N73" si="17">IF(AND(ISNUMBER(L42),ISNUMBER(M42),M42&lt;&gt;0),L42/M42,"NA")</f>
        <v>1.5817068938691607</v>
      </c>
      <c r="O42" t="s">
        <v>36</v>
      </c>
    </row>
    <row r="43" spans="1:15" x14ac:dyDescent="0.35">
      <c r="A43" s="12">
        <v>33</v>
      </c>
      <c r="B43" s="11" t="s">
        <v>45</v>
      </c>
      <c r="C43" s="10">
        <v>43.5</v>
      </c>
      <c r="D43" s="9" t="s">
        <v>129</v>
      </c>
      <c r="E43" s="8" t="str">
        <f t="shared" si="9"/>
        <v>Not Significantly Different</v>
      </c>
      <c r="G43">
        <f t="shared" si="10"/>
        <v>43.5</v>
      </c>
      <c r="H43">
        <f t="shared" si="11"/>
        <v>6</v>
      </c>
      <c r="I43" t="str">
        <f t="shared" si="12"/>
        <v>+/-</v>
      </c>
      <c r="J43" t="str">
        <f t="shared" si="13"/>
        <v>1.1</v>
      </c>
      <c r="K43" s="1">
        <f t="shared" si="14"/>
        <v>0.66869300911854113</v>
      </c>
      <c r="L43" s="1">
        <f t="shared" si="15"/>
        <v>1</v>
      </c>
      <c r="M43" s="1">
        <f t="shared" si="16"/>
        <v>0.67965592021270205</v>
      </c>
      <c r="N43" s="1">
        <f t="shared" si="17"/>
        <v>1.4713327291948617</v>
      </c>
      <c r="O43" t="s">
        <v>49</v>
      </c>
    </row>
    <row r="44" spans="1:15" x14ac:dyDescent="0.35">
      <c r="A44" s="12">
        <v>33</v>
      </c>
      <c r="B44" s="11" t="s">
        <v>60</v>
      </c>
      <c r="C44" s="10">
        <v>43.5</v>
      </c>
      <c r="D44" s="9" t="s">
        <v>129</v>
      </c>
      <c r="E44" s="8" t="str">
        <f t="shared" si="9"/>
        <v>Not Significantly Different</v>
      </c>
      <c r="G44">
        <f t="shared" si="10"/>
        <v>43.5</v>
      </c>
      <c r="H44">
        <f t="shared" si="11"/>
        <v>6</v>
      </c>
      <c r="I44" t="str">
        <f t="shared" si="12"/>
        <v>+/-</v>
      </c>
      <c r="J44" t="str">
        <f t="shared" si="13"/>
        <v>1.1</v>
      </c>
      <c r="K44" s="1">
        <f t="shared" si="14"/>
        <v>0.66869300911854113</v>
      </c>
      <c r="L44" s="1">
        <f t="shared" si="15"/>
        <v>1</v>
      </c>
      <c r="M44" s="1">
        <f t="shared" si="16"/>
        <v>0.67965592021270205</v>
      </c>
      <c r="N44" s="1">
        <f t="shared" si="17"/>
        <v>1.4713327291948617</v>
      </c>
      <c r="O44" t="s">
        <v>63</v>
      </c>
    </row>
    <row r="45" spans="1:15" x14ac:dyDescent="0.35">
      <c r="A45" s="12">
        <v>35</v>
      </c>
      <c r="B45" s="11" t="s">
        <v>65</v>
      </c>
      <c r="C45" s="10">
        <v>43.3</v>
      </c>
      <c r="D45" s="9" t="s">
        <v>136</v>
      </c>
      <c r="E45" s="8" t="str">
        <f t="shared" si="9"/>
        <v>Not Significantly Different</v>
      </c>
      <c r="G45">
        <f t="shared" si="10"/>
        <v>43.3</v>
      </c>
      <c r="H45">
        <f t="shared" si="11"/>
        <v>6</v>
      </c>
      <c r="I45" t="str">
        <f t="shared" si="12"/>
        <v>+/-</v>
      </c>
      <c r="J45" t="str">
        <f t="shared" si="13"/>
        <v>1.9</v>
      </c>
      <c r="K45" s="1">
        <f t="shared" si="14"/>
        <v>1.1550151975683889</v>
      </c>
      <c r="L45" s="1">
        <f t="shared" si="15"/>
        <v>1.2000000000000028</v>
      </c>
      <c r="M45" s="1">
        <f t="shared" si="16"/>
        <v>1.1613965455649118</v>
      </c>
      <c r="N45" s="1">
        <f t="shared" si="17"/>
        <v>1.0332388231930845</v>
      </c>
      <c r="O45" t="s">
        <v>62</v>
      </c>
    </row>
    <row r="46" spans="1:15" x14ac:dyDescent="0.35">
      <c r="A46" s="12">
        <v>35</v>
      </c>
      <c r="B46" s="11" t="s">
        <v>71</v>
      </c>
      <c r="C46" s="10">
        <v>43.3</v>
      </c>
      <c r="D46" s="9" t="s">
        <v>134</v>
      </c>
      <c r="E46" s="8" t="str">
        <f t="shared" si="9"/>
        <v>Not Significantly Different</v>
      </c>
      <c r="G46">
        <f t="shared" si="10"/>
        <v>43.3</v>
      </c>
      <c r="H46">
        <f t="shared" si="11"/>
        <v>6</v>
      </c>
      <c r="I46" t="str">
        <f t="shared" si="12"/>
        <v>+/-</v>
      </c>
      <c r="J46" t="str">
        <f t="shared" si="13"/>
        <v>1.3</v>
      </c>
      <c r="K46" s="1">
        <f t="shared" si="14"/>
        <v>0.79027355623100304</v>
      </c>
      <c r="L46" s="1">
        <f t="shared" si="15"/>
        <v>1.2000000000000028</v>
      </c>
      <c r="M46" s="1">
        <f t="shared" si="16"/>
        <v>0.79957121203440151</v>
      </c>
      <c r="N46" s="1">
        <f t="shared" si="17"/>
        <v>1.5008044085864023</v>
      </c>
      <c r="O46" t="s">
        <v>60</v>
      </c>
    </row>
    <row r="47" spans="1:15" x14ac:dyDescent="0.35">
      <c r="A47" s="12">
        <v>37</v>
      </c>
      <c r="B47" s="11" t="s">
        <v>53</v>
      </c>
      <c r="C47" s="10">
        <v>42.8</v>
      </c>
      <c r="D47" s="9" t="s">
        <v>122</v>
      </c>
      <c r="E47" s="8" t="str">
        <f t="shared" si="9"/>
        <v>Significantly Different</v>
      </c>
      <c r="G47">
        <f t="shared" si="10"/>
        <v>42.8</v>
      </c>
      <c r="H47">
        <f t="shared" si="11"/>
        <v>6</v>
      </c>
      <c r="I47" t="str">
        <f t="shared" si="12"/>
        <v>+/-</v>
      </c>
      <c r="J47" t="str">
        <f t="shared" si="13"/>
        <v>1.0</v>
      </c>
      <c r="K47" s="1">
        <f t="shared" si="14"/>
        <v>0.60790273556231</v>
      </c>
      <c r="L47" s="1">
        <f t="shared" si="15"/>
        <v>1.7000000000000028</v>
      </c>
      <c r="M47" s="1">
        <f t="shared" si="16"/>
        <v>0.61994158219973061</v>
      </c>
      <c r="N47" s="1">
        <f t="shared" si="17"/>
        <v>2.7421938595696629</v>
      </c>
      <c r="O47" t="s">
        <v>58</v>
      </c>
    </row>
    <row r="48" spans="1:15" x14ac:dyDescent="0.35">
      <c r="A48" s="12">
        <v>38</v>
      </c>
      <c r="B48" s="11" t="s">
        <v>76</v>
      </c>
      <c r="C48" s="10">
        <v>42.7</v>
      </c>
      <c r="D48" s="9" t="s">
        <v>171</v>
      </c>
      <c r="E48" s="8" t="str">
        <f t="shared" si="9"/>
        <v>Not Significantly Different</v>
      </c>
      <c r="G48">
        <f t="shared" si="10"/>
        <v>42.7</v>
      </c>
      <c r="H48">
        <f t="shared" si="11"/>
        <v>6</v>
      </c>
      <c r="I48" t="str">
        <f t="shared" si="12"/>
        <v>+/-</v>
      </c>
      <c r="J48" t="str">
        <f t="shared" si="13"/>
        <v>2.5</v>
      </c>
      <c r="K48" s="1">
        <f t="shared" si="14"/>
        <v>1.519756838905775</v>
      </c>
      <c r="L48" s="1">
        <f t="shared" si="15"/>
        <v>1.7999999999999972</v>
      </c>
      <c r="M48" s="1">
        <f t="shared" si="16"/>
        <v>1.5246123044357995</v>
      </c>
      <c r="N48" s="1">
        <f t="shared" si="17"/>
        <v>1.1806280158981848</v>
      </c>
      <c r="O48" t="s">
        <v>56</v>
      </c>
    </row>
    <row r="49" spans="1:15" x14ac:dyDescent="0.35">
      <c r="A49" s="12">
        <v>39</v>
      </c>
      <c r="B49" s="11" t="s">
        <v>70</v>
      </c>
      <c r="C49" s="10">
        <v>42.6</v>
      </c>
      <c r="D49" s="9" t="s">
        <v>137</v>
      </c>
      <c r="E49" s="8" t="str">
        <f t="shared" si="9"/>
        <v>Significantly Different</v>
      </c>
      <c r="G49">
        <f t="shared" si="10"/>
        <v>42.6</v>
      </c>
      <c r="H49">
        <f t="shared" si="11"/>
        <v>6</v>
      </c>
      <c r="I49" t="str">
        <f t="shared" si="12"/>
        <v>+/-</v>
      </c>
      <c r="J49" t="str">
        <f t="shared" si="13"/>
        <v>1.2</v>
      </c>
      <c r="K49" s="1">
        <f t="shared" si="14"/>
        <v>0.72948328267477203</v>
      </c>
      <c r="L49" s="1">
        <f t="shared" si="15"/>
        <v>1.8999999999999986</v>
      </c>
      <c r="M49" s="1">
        <f t="shared" si="16"/>
        <v>0.73954559638884132</v>
      </c>
      <c r="N49" s="1">
        <f t="shared" si="17"/>
        <v>2.5691451741144689</v>
      </c>
      <c r="O49" t="s">
        <v>54</v>
      </c>
    </row>
    <row r="50" spans="1:15" x14ac:dyDescent="0.35">
      <c r="A50" s="12">
        <v>40</v>
      </c>
      <c r="B50" s="11" t="s">
        <v>63</v>
      </c>
      <c r="C50" s="10">
        <v>42.2</v>
      </c>
      <c r="D50" s="9" t="s">
        <v>137</v>
      </c>
      <c r="E50" s="8" t="str">
        <f t="shared" si="9"/>
        <v>Significantly Different</v>
      </c>
      <c r="G50">
        <f t="shared" si="10"/>
        <v>42.2</v>
      </c>
      <c r="H50">
        <f t="shared" si="11"/>
        <v>6</v>
      </c>
      <c r="I50" t="str">
        <f t="shared" si="12"/>
        <v>+/-</v>
      </c>
      <c r="J50" t="str">
        <f t="shared" si="13"/>
        <v>1.2</v>
      </c>
      <c r="K50" s="1">
        <f t="shared" si="14"/>
        <v>0.72948328267477203</v>
      </c>
      <c r="L50" s="1">
        <f t="shared" si="15"/>
        <v>2.2999999999999972</v>
      </c>
      <c r="M50" s="1">
        <f t="shared" si="16"/>
        <v>0.73954559638884132</v>
      </c>
      <c r="N50" s="1">
        <f t="shared" si="17"/>
        <v>3.1100178423490927</v>
      </c>
      <c r="O50" t="s">
        <v>52</v>
      </c>
    </row>
    <row r="51" spans="1:15" x14ac:dyDescent="0.35">
      <c r="A51" s="12">
        <v>41</v>
      </c>
      <c r="B51" s="11" t="s">
        <v>36</v>
      </c>
      <c r="C51" s="10">
        <v>42.1</v>
      </c>
      <c r="D51" s="9" t="s">
        <v>154</v>
      </c>
      <c r="E51" s="8" t="str">
        <f t="shared" si="9"/>
        <v>Significantly Different</v>
      </c>
      <c r="G51">
        <f t="shared" si="10"/>
        <v>42.1</v>
      </c>
      <c r="H51">
        <f t="shared" si="11"/>
        <v>6</v>
      </c>
      <c r="I51" t="str">
        <f t="shared" si="12"/>
        <v>+/-</v>
      </c>
      <c r="J51" t="str">
        <f t="shared" si="13"/>
        <v>2.1</v>
      </c>
      <c r="K51" s="1">
        <f t="shared" si="14"/>
        <v>1.2765957446808511</v>
      </c>
      <c r="L51" s="1">
        <f t="shared" si="15"/>
        <v>2.3999999999999986</v>
      </c>
      <c r="M51" s="1">
        <f t="shared" si="16"/>
        <v>1.2823722255154399</v>
      </c>
      <c r="N51" s="1">
        <f t="shared" si="17"/>
        <v>1.871531488476629</v>
      </c>
      <c r="O51" t="s">
        <v>50</v>
      </c>
    </row>
    <row r="52" spans="1:15" x14ac:dyDescent="0.35">
      <c r="A52" s="12">
        <v>42</v>
      </c>
      <c r="B52" s="11" t="s">
        <v>75</v>
      </c>
      <c r="C52" s="10">
        <v>41.5</v>
      </c>
      <c r="D52" s="9" t="s">
        <v>129</v>
      </c>
      <c r="E52" s="8" t="str">
        <f t="shared" si="9"/>
        <v>Significantly Different</v>
      </c>
      <c r="G52">
        <f t="shared" si="10"/>
        <v>41.5</v>
      </c>
      <c r="H52">
        <f t="shared" si="11"/>
        <v>6</v>
      </c>
      <c r="I52" t="str">
        <f t="shared" si="12"/>
        <v>+/-</v>
      </c>
      <c r="J52" t="str">
        <f t="shared" si="13"/>
        <v>1.1</v>
      </c>
      <c r="K52" s="1">
        <f t="shared" si="14"/>
        <v>0.66869300911854113</v>
      </c>
      <c r="L52" s="1">
        <f t="shared" si="15"/>
        <v>3</v>
      </c>
      <c r="M52" s="1">
        <f t="shared" si="16"/>
        <v>0.67965592021270205</v>
      </c>
      <c r="N52" s="1">
        <f t="shared" si="17"/>
        <v>4.4139981875845846</v>
      </c>
      <c r="O52" t="s">
        <v>48</v>
      </c>
    </row>
    <row r="53" spans="1:15" x14ac:dyDescent="0.35">
      <c r="A53" s="12">
        <v>43</v>
      </c>
      <c r="B53" s="11" t="s">
        <v>46</v>
      </c>
      <c r="C53" s="10">
        <v>41.3</v>
      </c>
      <c r="D53" s="9" t="s">
        <v>137</v>
      </c>
      <c r="E53" s="8" t="str">
        <f t="shared" si="9"/>
        <v>Significantly Different</v>
      </c>
      <c r="G53">
        <f t="shared" si="10"/>
        <v>41.3</v>
      </c>
      <c r="H53">
        <f t="shared" si="11"/>
        <v>6</v>
      </c>
      <c r="I53" t="str">
        <f t="shared" si="12"/>
        <v>+/-</v>
      </c>
      <c r="J53" t="str">
        <f t="shared" si="13"/>
        <v>1.2</v>
      </c>
      <c r="K53" s="1">
        <f t="shared" si="14"/>
        <v>0.72948328267477203</v>
      </c>
      <c r="L53" s="1">
        <f t="shared" si="15"/>
        <v>3.2000000000000028</v>
      </c>
      <c r="M53" s="1">
        <f t="shared" si="16"/>
        <v>0.73954559638884132</v>
      </c>
      <c r="N53" s="1">
        <f t="shared" si="17"/>
        <v>4.3269813458770079</v>
      </c>
      <c r="O53" t="s">
        <v>46</v>
      </c>
    </row>
    <row r="54" spans="1:15" x14ac:dyDescent="0.35">
      <c r="A54" s="12">
        <v>44</v>
      </c>
      <c r="B54" s="11" t="s">
        <v>50</v>
      </c>
      <c r="C54" s="10">
        <v>40.1</v>
      </c>
      <c r="D54" s="9" t="s">
        <v>139</v>
      </c>
      <c r="E54" s="8" t="str">
        <f t="shared" si="9"/>
        <v>Significantly Different</v>
      </c>
      <c r="G54">
        <f t="shared" si="10"/>
        <v>40.1</v>
      </c>
      <c r="H54">
        <f t="shared" si="11"/>
        <v>6</v>
      </c>
      <c r="I54" t="str">
        <f t="shared" si="12"/>
        <v>+/-</v>
      </c>
      <c r="J54" t="str">
        <f t="shared" si="13"/>
        <v>1.5</v>
      </c>
      <c r="K54" s="1">
        <f t="shared" si="14"/>
        <v>0.91185410334346506</v>
      </c>
      <c r="L54" s="1">
        <f t="shared" si="15"/>
        <v>4.3999999999999986</v>
      </c>
      <c r="M54" s="1">
        <f t="shared" si="16"/>
        <v>0.91992376598307335</v>
      </c>
      <c r="N54" s="1">
        <f t="shared" si="17"/>
        <v>4.7830050300939382</v>
      </c>
      <c r="O54" t="s">
        <v>39</v>
      </c>
    </row>
    <row r="55" spans="1:15" x14ac:dyDescent="0.35">
      <c r="A55" s="12">
        <v>45</v>
      </c>
      <c r="B55" s="11" t="s">
        <v>49</v>
      </c>
      <c r="C55" s="10">
        <v>39.200000000000003</v>
      </c>
      <c r="D55" s="9" t="s">
        <v>118</v>
      </c>
      <c r="E55" s="8" t="str">
        <f t="shared" si="9"/>
        <v>Significantly Different</v>
      </c>
      <c r="G55">
        <f t="shared" si="10"/>
        <v>39.200000000000003</v>
      </c>
      <c r="H55">
        <f t="shared" si="11"/>
        <v>6</v>
      </c>
      <c r="I55" t="str">
        <f t="shared" si="12"/>
        <v>+/-</v>
      </c>
      <c r="J55" t="str">
        <f t="shared" si="13"/>
        <v>0.9</v>
      </c>
      <c r="K55" s="1">
        <f t="shared" si="14"/>
        <v>0.54711246200607899</v>
      </c>
      <c r="L55" s="1">
        <f t="shared" si="15"/>
        <v>5.2999999999999972</v>
      </c>
      <c r="M55" s="1">
        <f t="shared" si="16"/>
        <v>0.5604586296226679</v>
      </c>
      <c r="N55" s="1">
        <f t="shared" si="17"/>
        <v>9.4565409824597637</v>
      </c>
      <c r="O55" t="s">
        <v>42</v>
      </c>
    </row>
    <row r="56" spans="1:15" x14ac:dyDescent="0.35">
      <c r="A56" s="12">
        <v>46</v>
      </c>
      <c r="B56" s="11" t="s">
        <v>55</v>
      </c>
      <c r="C56" s="10">
        <v>38.700000000000003</v>
      </c>
      <c r="D56" s="9" t="s">
        <v>133</v>
      </c>
      <c r="E56" s="8" t="str">
        <f t="shared" si="9"/>
        <v>Significantly Different</v>
      </c>
      <c r="G56">
        <f t="shared" si="10"/>
        <v>38.700000000000003</v>
      </c>
      <c r="H56">
        <f t="shared" si="11"/>
        <v>6</v>
      </c>
      <c r="I56" t="str">
        <f t="shared" si="12"/>
        <v>+/-</v>
      </c>
      <c r="J56" t="str">
        <f t="shared" si="13"/>
        <v>1.4</v>
      </c>
      <c r="K56" s="1">
        <f t="shared" si="14"/>
        <v>0.85106382978723394</v>
      </c>
      <c r="L56" s="1">
        <f t="shared" si="15"/>
        <v>5.7999999999999972</v>
      </c>
      <c r="M56" s="1">
        <f t="shared" si="16"/>
        <v>0.8597042932359239</v>
      </c>
      <c r="N56" s="1">
        <f t="shared" si="17"/>
        <v>6.7465057993008477</v>
      </c>
      <c r="O56" t="s">
        <v>40</v>
      </c>
    </row>
    <row r="57" spans="1:15" x14ac:dyDescent="0.35">
      <c r="A57" s="12">
        <v>47</v>
      </c>
      <c r="B57" s="11" t="s">
        <v>67</v>
      </c>
      <c r="C57" s="10">
        <v>37.9</v>
      </c>
      <c r="D57" s="9" t="s">
        <v>133</v>
      </c>
      <c r="E57" s="8" t="str">
        <f t="shared" si="9"/>
        <v>Significantly Different</v>
      </c>
      <c r="G57">
        <f t="shared" si="10"/>
        <v>37.9</v>
      </c>
      <c r="H57">
        <f t="shared" si="11"/>
        <v>6</v>
      </c>
      <c r="I57" t="str">
        <f t="shared" si="12"/>
        <v>+/-</v>
      </c>
      <c r="J57" t="str">
        <f t="shared" si="13"/>
        <v>1.4</v>
      </c>
      <c r="K57" s="1">
        <f t="shared" si="14"/>
        <v>0.85106382978723394</v>
      </c>
      <c r="L57" s="1">
        <f t="shared" si="15"/>
        <v>6.6000000000000014</v>
      </c>
      <c r="M57" s="1">
        <f t="shared" si="16"/>
        <v>0.8597042932359239</v>
      </c>
      <c r="N57" s="1">
        <f t="shared" si="17"/>
        <v>7.6770583233423491</v>
      </c>
      <c r="O57" t="s">
        <v>37</v>
      </c>
    </row>
    <row r="58" spans="1:15" x14ac:dyDescent="0.35">
      <c r="A58" s="12">
        <v>47</v>
      </c>
      <c r="B58" s="11" t="s">
        <v>51</v>
      </c>
      <c r="C58" s="10">
        <v>37.9</v>
      </c>
      <c r="D58" s="9" t="s">
        <v>136</v>
      </c>
      <c r="E58" s="8" t="str">
        <f t="shared" si="9"/>
        <v>Significantly Different</v>
      </c>
      <c r="G58">
        <f t="shared" si="10"/>
        <v>37.9</v>
      </c>
      <c r="H58">
        <f t="shared" si="11"/>
        <v>6</v>
      </c>
      <c r="I58" t="str">
        <f t="shared" si="12"/>
        <v>+/-</v>
      </c>
      <c r="J58" t="str">
        <f t="shared" si="13"/>
        <v>1.9</v>
      </c>
      <c r="K58" s="1">
        <f t="shared" si="14"/>
        <v>1.1550151975683889</v>
      </c>
      <c r="L58" s="1">
        <f t="shared" si="15"/>
        <v>6.6000000000000014</v>
      </c>
      <c r="M58" s="1">
        <f t="shared" si="16"/>
        <v>1.1613965455649118</v>
      </c>
      <c r="N58" s="1">
        <f t="shared" si="17"/>
        <v>5.6828135275619518</v>
      </c>
      <c r="O58" t="s">
        <v>35</v>
      </c>
    </row>
    <row r="59" spans="1:15" x14ac:dyDescent="0.35">
      <c r="A59" s="12">
        <v>49</v>
      </c>
      <c r="B59" s="11" t="s">
        <v>78</v>
      </c>
      <c r="C59" s="10">
        <v>37.700000000000003</v>
      </c>
      <c r="D59" s="9" t="s">
        <v>137</v>
      </c>
      <c r="E59" s="8" t="str">
        <f t="shared" si="9"/>
        <v>Significantly Different</v>
      </c>
      <c r="G59">
        <f t="shared" si="10"/>
        <v>37.700000000000003</v>
      </c>
      <c r="H59">
        <f t="shared" si="11"/>
        <v>6</v>
      </c>
      <c r="I59" t="str">
        <f t="shared" si="12"/>
        <v>+/-</v>
      </c>
      <c r="J59" t="str">
        <f t="shared" si="13"/>
        <v>1.2</v>
      </c>
      <c r="K59" s="1">
        <f t="shared" si="14"/>
        <v>0.72948328267477203</v>
      </c>
      <c r="L59" s="1">
        <f t="shared" si="15"/>
        <v>6.7999999999999972</v>
      </c>
      <c r="M59" s="1">
        <f t="shared" si="16"/>
        <v>0.73954559638884132</v>
      </c>
      <c r="N59" s="1">
        <f t="shared" si="17"/>
        <v>9.1948353599886286</v>
      </c>
      <c r="O59" t="s">
        <v>32</v>
      </c>
    </row>
    <row r="60" spans="1:15" x14ac:dyDescent="0.35">
      <c r="A60" s="12">
        <v>50</v>
      </c>
      <c r="B60" s="11" t="s">
        <v>72</v>
      </c>
      <c r="C60" s="10">
        <v>35.9</v>
      </c>
      <c r="D60" s="9" t="s">
        <v>139</v>
      </c>
      <c r="E60" s="8" t="str">
        <f t="shared" si="9"/>
        <v>Significantly Different</v>
      </c>
      <c r="G60">
        <f t="shared" si="10"/>
        <v>35.9</v>
      </c>
      <c r="H60">
        <f t="shared" si="11"/>
        <v>6</v>
      </c>
      <c r="I60" t="str">
        <f t="shared" si="12"/>
        <v>+/-</v>
      </c>
      <c r="J60" t="str">
        <f t="shared" si="13"/>
        <v>1.5</v>
      </c>
      <c r="K60" s="1">
        <f t="shared" si="14"/>
        <v>0.91185410334346506</v>
      </c>
      <c r="L60" s="1">
        <f t="shared" si="15"/>
        <v>8.6000000000000014</v>
      </c>
      <c r="M60" s="1">
        <f t="shared" si="16"/>
        <v>0.91992376598307335</v>
      </c>
      <c r="N60" s="1">
        <f t="shared" si="17"/>
        <v>9.3486007406381564</v>
      </c>
      <c r="O60" t="s">
        <v>29</v>
      </c>
    </row>
    <row r="61" spans="1:15" x14ac:dyDescent="0.35">
      <c r="A61" s="12">
        <v>51</v>
      </c>
      <c r="B61" s="11" t="s">
        <v>32</v>
      </c>
      <c r="C61" s="10">
        <v>30.7</v>
      </c>
      <c r="D61" s="9" t="s">
        <v>155</v>
      </c>
      <c r="E61" s="8" t="str">
        <f t="shared" si="9"/>
        <v>Significantly Different</v>
      </c>
      <c r="G61">
        <f t="shared" si="10"/>
        <v>30.7</v>
      </c>
      <c r="H61">
        <f t="shared" si="11"/>
        <v>6</v>
      </c>
      <c r="I61" t="str">
        <f t="shared" si="12"/>
        <v>+/-</v>
      </c>
      <c r="J61" t="str">
        <f t="shared" si="13"/>
        <v>1.8</v>
      </c>
      <c r="K61" s="1">
        <f t="shared" si="14"/>
        <v>1.094224924012158</v>
      </c>
      <c r="L61" s="1">
        <f t="shared" si="15"/>
        <v>13.8</v>
      </c>
      <c r="M61" s="1">
        <f t="shared" si="16"/>
        <v>1.1009586794088044</v>
      </c>
      <c r="N61" s="1">
        <f t="shared" si="17"/>
        <v>12.534530367125457</v>
      </c>
      <c r="O61" t="s">
        <v>26</v>
      </c>
    </row>
    <row r="62" spans="1:15" ht="15" thickBot="1" x14ac:dyDescent="0.4">
      <c r="A62" s="7"/>
      <c r="B62" s="6" t="s">
        <v>24</v>
      </c>
      <c r="C62" s="5">
        <v>30.9</v>
      </c>
      <c r="D62" s="4" t="s">
        <v>139</v>
      </c>
      <c r="E62" s="3" t="str">
        <f t="shared" si="9"/>
        <v>Significantly Different</v>
      </c>
      <c r="G62">
        <f t="shared" si="10"/>
        <v>30.9</v>
      </c>
      <c r="H62">
        <f t="shared" si="11"/>
        <v>6</v>
      </c>
      <c r="I62" t="str">
        <f t="shared" si="12"/>
        <v>+/-</v>
      </c>
      <c r="J62" t="str">
        <f t="shared" si="13"/>
        <v>1.5</v>
      </c>
      <c r="K62" s="1">
        <f t="shared" si="14"/>
        <v>0.91185410334346506</v>
      </c>
      <c r="L62" s="1">
        <f t="shared" si="15"/>
        <v>13.600000000000001</v>
      </c>
      <c r="M62" s="1">
        <f t="shared" si="16"/>
        <v>0.91992376598307335</v>
      </c>
      <c r="N62" s="1">
        <f t="shared" si="17"/>
        <v>14.78383372938127</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ht="30" customHeight="1" x14ac:dyDescent="0.35">
      <c r="A72" s="37" t="s">
        <v>346</v>
      </c>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71:Z71"/>
    <mergeCell ref="A66:Z66"/>
    <mergeCell ref="A67:Z67"/>
    <mergeCell ref="A68:Z68"/>
    <mergeCell ref="A69:Z69"/>
    <mergeCell ref="A70:Z70"/>
  </mergeCells>
  <conditionalFormatting sqref="E10:E62">
    <cfRule type="cellIs" dxfId="184" priority="1" operator="equal">
      <formula>"OTHER ERROR"</formula>
    </cfRule>
    <cfRule type="cellIs" dxfId="183" priority="2" operator="equal">
      <formula>"Statistical Test not applicable"</formula>
    </cfRule>
    <cfRule type="cellIs" dxfId="182" priority="3" operator="equal">
      <formula>"Geography Selected"</formula>
    </cfRule>
  </conditionalFormatting>
  <conditionalFormatting sqref="E10:J62">
    <cfRule type="cellIs" dxfId="181" priority="4" operator="equal">
      <formula>"Not Significantly Different"</formula>
    </cfRule>
  </conditionalFormatting>
  <conditionalFormatting sqref="F10:J62">
    <cfRule type="cellIs" dxfId="18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B211C654-D485-4ED1-B097-A0D14E15FF82}">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349BC989-8274-455B-80B0-7336B7B0CA95}"/>
    <hyperlink ref="A68" r:id="rId2" xr:uid="{46913078-9F3F-4C02-97C8-91966A6CB645}"/>
    <hyperlink ref="A66" r:id="rId3" xr:uid="{35135BB1-FEEA-4BEA-B45C-5F8E8733E450}"/>
    <hyperlink ref="A67" r:id="rId4" xr:uid="{CE49BEE7-4C4D-4078-9CCC-DDF454835D96}"/>
    <hyperlink ref="A72:Z72" r:id="rId5" display="The Census Bureau introduced a new set of disability questions in the 2008 ACS questionnaire. Accordingly, comparisons of disability data from 2008 or later with data from prior years are not recommended. For more information on these questions and their evaluation in the 2006 ACS Content Test, see the Evaluation Report Covering Disability." xr:uid="{B15A0C68-49F4-4FCD-BAEE-8E12BB849B1D}"/>
  </hyperlinks>
  <pageMargins left="0.7" right="0.7" top="0.75" bottom="0.75" header="0.3" footer="0.3"/>
  <pageSetup orientation="portrait" r:id="rId6"/>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97793-EAA8-4F50-B5F5-822E0DA57FE8}">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405</v>
      </c>
    </row>
    <row r="2" spans="1:16" x14ac:dyDescent="0.35">
      <c r="A2" s="26" t="s">
        <v>106</v>
      </c>
      <c r="B2" t="s">
        <v>404</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36">
        <f>VLOOKUP($B$4,$B$10:$D$62,2,FALSE)</f>
        <v>74755</v>
      </c>
      <c r="C6" t="s">
        <v>100</v>
      </c>
      <c r="H6" s="14" t="s">
        <v>99</v>
      </c>
      <c r="I6">
        <f>VLOOKUP($B$4,$B$9:$K$62,6,FALSE)</f>
        <v>74755</v>
      </c>
      <c r="K6" s="15"/>
    </row>
    <row r="7" spans="1:16" ht="15" thickBot="1" x14ac:dyDescent="0.4">
      <c r="A7" s="21" t="s">
        <v>98</v>
      </c>
      <c r="B7" s="20" t="str">
        <f>VLOOKUP($B$4,$B$10:$D$62,3,FALSE)</f>
        <v>+/-148</v>
      </c>
      <c r="C7" t="s">
        <v>97</v>
      </c>
      <c r="H7" s="14" t="s">
        <v>96</v>
      </c>
      <c r="I7" s="19">
        <f>VLOOKUP($B$4,$B$9:$K$62,10,FALSE)</f>
        <v>89.969604863221889</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35">
        <v>74755</v>
      </c>
      <c r="D10" s="9" t="s">
        <v>280</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74755</v>
      </c>
      <c r="H10">
        <f t="shared" ref="H10:H41" si="2">LEN(TRIM(D10))</f>
        <v>6</v>
      </c>
      <c r="I10" t="str">
        <f t="shared" ref="I10:I41" si="3">IF(H10&gt;=3,MID(TRIM(D10),1,3),"NO")</f>
        <v>+/-</v>
      </c>
      <c r="J10" t="str">
        <f t="shared" ref="J10:J41" si="4">IF(TRIM(I10)="+/-",MID(TRIM(D10),4,H10-3),D10)</f>
        <v>148</v>
      </c>
      <c r="K10" s="1">
        <f t="shared" ref="K10:K41" si="5">IF(TRIM(J10)="*****",0,IF(ISERROR(VALUE(J10)),"NA",VALUE(J10/$I$4)))</f>
        <v>89.969604863221889</v>
      </c>
      <c r="L10" s="1">
        <f t="shared" ref="L10:L41" si="6">IF(AND(ISNUMBER(G10),ISNUMBER($I$6)),$I$6-G10,"N/A")</f>
        <v>0</v>
      </c>
      <c r="M10" s="1">
        <f t="shared" ref="M10:M41" si="7">IF(AND(ISNUMBER(K10),ISNUMBER($I$7)),SQRT(K10^2+($I$7)^2),"N/A")</f>
        <v>127.23623539891676</v>
      </c>
      <c r="N10" s="1">
        <f t="shared" ref="N10:N41" si="8">IF(AND(ISNUMBER(L10),ISNUMBER(M10),M10&lt;&gt;0),L10/M10,"NA")</f>
        <v>0</v>
      </c>
      <c r="O10" t="s">
        <v>82</v>
      </c>
    </row>
    <row r="11" spans="1:16" x14ac:dyDescent="0.35">
      <c r="A11" s="12">
        <v>1</v>
      </c>
      <c r="B11" s="11" t="s">
        <v>31</v>
      </c>
      <c r="C11" s="35">
        <v>101027</v>
      </c>
      <c r="D11" s="13" t="s">
        <v>403</v>
      </c>
      <c r="E11" s="8" t="str">
        <f t="shared" si="0"/>
        <v>Significantly Different</v>
      </c>
      <c r="G11">
        <f t="shared" si="1"/>
        <v>101027</v>
      </c>
      <c r="H11">
        <f t="shared" si="2"/>
        <v>8</v>
      </c>
      <c r="I11" t="str">
        <f t="shared" si="3"/>
        <v>+/-</v>
      </c>
      <c r="J11" t="str">
        <f t="shared" si="4"/>
        <v>2,737</v>
      </c>
      <c r="K11" s="1">
        <f t="shared" si="5"/>
        <v>1663.8297872340424</v>
      </c>
      <c r="L11" s="1">
        <f t="shared" si="6"/>
        <v>-26272</v>
      </c>
      <c r="M11" s="1">
        <f t="shared" si="7"/>
        <v>1666.2605110505749</v>
      </c>
      <c r="N11" s="1">
        <f t="shared" si="8"/>
        <v>-15.767042323673349</v>
      </c>
      <c r="O11" t="s">
        <v>67</v>
      </c>
    </row>
    <row r="12" spans="1:16" x14ac:dyDescent="0.35">
      <c r="A12" s="12">
        <v>2</v>
      </c>
      <c r="B12" s="11" t="s">
        <v>47</v>
      </c>
      <c r="C12" s="35">
        <v>96346</v>
      </c>
      <c r="D12" s="9" t="s">
        <v>402</v>
      </c>
      <c r="E12" s="8" t="str">
        <f t="shared" si="0"/>
        <v>Significantly Different</v>
      </c>
      <c r="G12">
        <f t="shared" si="1"/>
        <v>96346</v>
      </c>
      <c r="H12">
        <f t="shared" si="2"/>
        <v>8</v>
      </c>
      <c r="I12" t="str">
        <f t="shared" si="3"/>
        <v>+/-</v>
      </c>
      <c r="J12" t="str">
        <f t="shared" si="4"/>
        <v>1,114</v>
      </c>
      <c r="K12" s="1">
        <f t="shared" si="5"/>
        <v>677.20364741641333</v>
      </c>
      <c r="L12" s="1">
        <f t="shared" si="6"/>
        <v>-21591</v>
      </c>
      <c r="M12" s="1">
        <f t="shared" si="7"/>
        <v>683.15394302700042</v>
      </c>
      <c r="N12" s="1">
        <f t="shared" si="8"/>
        <v>-31.604882355405881</v>
      </c>
      <c r="O12" t="s">
        <v>59</v>
      </c>
    </row>
    <row r="13" spans="1:16" x14ac:dyDescent="0.35">
      <c r="A13" s="12">
        <v>3</v>
      </c>
      <c r="B13" s="11" t="s">
        <v>41</v>
      </c>
      <c r="C13" s="35">
        <v>94991</v>
      </c>
      <c r="D13" s="9" t="s">
        <v>401</v>
      </c>
      <c r="E13" s="8" t="str">
        <f t="shared" si="0"/>
        <v>Significantly Different</v>
      </c>
      <c r="G13">
        <f t="shared" si="1"/>
        <v>94991</v>
      </c>
      <c r="H13">
        <f t="shared" si="2"/>
        <v>8</v>
      </c>
      <c r="I13" t="str">
        <f t="shared" si="3"/>
        <v>+/-</v>
      </c>
      <c r="J13" t="str">
        <f t="shared" si="4"/>
        <v>1,080</v>
      </c>
      <c r="K13" s="1">
        <f t="shared" si="5"/>
        <v>656.53495440729478</v>
      </c>
      <c r="L13" s="1">
        <f t="shared" si="6"/>
        <v>-20236</v>
      </c>
      <c r="M13" s="1">
        <f t="shared" si="7"/>
        <v>662.67086563227826</v>
      </c>
      <c r="N13" s="1">
        <f t="shared" si="8"/>
        <v>-30.537029843151622</v>
      </c>
      <c r="O13" t="s">
        <v>57</v>
      </c>
    </row>
    <row r="14" spans="1:16" x14ac:dyDescent="0.35">
      <c r="A14" s="12">
        <v>4</v>
      </c>
      <c r="B14" s="11" t="s">
        <v>70</v>
      </c>
      <c r="C14" s="35">
        <v>94488</v>
      </c>
      <c r="D14" s="9" t="s">
        <v>400</v>
      </c>
      <c r="E14" s="8" t="str">
        <f t="shared" si="0"/>
        <v>Significantly Different</v>
      </c>
      <c r="G14">
        <f t="shared" si="1"/>
        <v>94488</v>
      </c>
      <c r="H14">
        <f t="shared" si="2"/>
        <v>8</v>
      </c>
      <c r="I14" t="str">
        <f t="shared" si="3"/>
        <v>+/-</v>
      </c>
      <c r="J14" t="str">
        <f t="shared" si="4"/>
        <v>1,260</v>
      </c>
      <c r="K14" s="1">
        <f t="shared" si="5"/>
        <v>765.95744680851067</v>
      </c>
      <c r="L14" s="1">
        <f t="shared" si="6"/>
        <v>-19733</v>
      </c>
      <c r="M14" s="1">
        <f t="shared" si="7"/>
        <v>771.22327514193751</v>
      </c>
      <c r="N14" s="1">
        <f t="shared" si="8"/>
        <v>-25.586624050432476</v>
      </c>
      <c r="O14" t="s">
        <v>72</v>
      </c>
    </row>
    <row r="15" spans="1:16" x14ac:dyDescent="0.35">
      <c r="A15" s="12">
        <v>5</v>
      </c>
      <c r="B15" s="11" t="s">
        <v>28</v>
      </c>
      <c r="C15" s="35">
        <v>92458</v>
      </c>
      <c r="D15" s="9" t="s">
        <v>399</v>
      </c>
      <c r="E15" s="8" t="str">
        <f t="shared" si="0"/>
        <v>Significantly Different</v>
      </c>
      <c r="G15">
        <f t="shared" si="1"/>
        <v>92458</v>
      </c>
      <c r="H15">
        <f t="shared" si="2"/>
        <v>8</v>
      </c>
      <c r="I15" t="str">
        <f t="shared" si="3"/>
        <v>+/-</v>
      </c>
      <c r="J15" t="str">
        <f t="shared" si="4"/>
        <v>2,241</v>
      </c>
      <c r="K15" s="1">
        <f t="shared" si="5"/>
        <v>1362.3100303951367</v>
      </c>
      <c r="L15" s="1">
        <f t="shared" si="6"/>
        <v>-17703</v>
      </c>
      <c r="M15" s="1">
        <f t="shared" si="7"/>
        <v>1365.2776819073995</v>
      </c>
      <c r="N15" s="1">
        <f t="shared" si="8"/>
        <v>-12.966592975626414</v>
      </c>
      <c r="O15" t="s">
        <v>34</v>
      </c>
    </row>
    <row r="16" spans="1:16" x14ac:dyDescent="0.35">
      <c r="A16" s="12">
        <v>6</v>
      </c>
      <c r="B16" s="11" t="s">
        <v>34</v>
      </c>
      <c r="C16" s="35">
        <v>91551</v>
      </c>
      <c r="D16" s="9" t="s">
        <v>398</v>
      </c>
      <c r="E16" s="8" t="str">
        <f t="shared" si="0"/>
        <v>Significantly Different</v>
      </c>
      <c r="G16">
        <f t="shared" si="1"/>
        <v>91551</v>
      </c>
      <c r="H16">
        <f t="shared" si="2"/>
        <v>6</v>
      </c>
      <c r="I16" t="str">
        <f t="shared" si="3"/>
        <v>+/-</v>
      </c>
      <c r="J16" t="str">
        <f t="shared" si="4"/>
        <v>471</v>
      </c>
      <c r="K16" s="1">
        <f t="shared" si="5"/>
        <v>286.322188449848</v>
      </c>
      <c r="L16" s="1">
        <f t="shared" si="6"/>
        <v>-16796</v>
      </c>
      <c r="M16" s="1">
        <f t="shared" si="7"/>
        <v>300.12484968418482</v>
      </c>
      <c r="N16" s="1">
        <f t="shared" si="8"/>
        <v>-55.963376633671231</v>
      </c>
      <c r="O16" t="s">
        <v>73</v>
      </c>
    </row>
    <row r="17" spans="1:15" x14ac:dyDescent="0.35">
      <c r="A17" s="12">
        <v>7</v>
      </c>
      <c r="B17" s="11" t="s">
        <v>35</v>
      </c>
      <c r="C17" s="35">
        <v>91306</v>
      </c>
      <c r="D17" s="9" t="s">
        <v>397</v>
      </c>
      <c r="E17" s="8" t="str">
        <f t="shared" si="0"/>
        <v>Significantly Different</v>
      </c>
      <c r="G17">
        <f t="shared" si="1"/>
        <v>91306</v>
      </c>
      <c r="H17">
        <f t="shared" si="2"/>
        <v>6</v>
      </c>
      <c r="I17" t="str">
        <f t="shared" si="3"/>
        <v>+/-</v>
      </c>
      <c r="J17" t="str">
        <f t="shared" si="4"/>
        <v>841</v>
      </c>
      <c r="K17" s="1">
        <f t="shared" si="5"/>
        <v>511.24620060790272</v>
      </c>
      <c r="L17" s="1">
        <f t="shared" si="6"/>
        <v>-16551</v>
      </c>
      <c r="M17" s="1">
        <f t="shared" si="7"/>
        <v>519.10230921780749</v>
      </c>
      <c r="N17" s="1">
        <f t="shared" si="8"/>
        <v>-31.883888216446849</v>
      </c>
      <c r="O17" t="s">
        <v>65</v>
      </c>
    </row>
    <row r="18" spans="1:15" x14ac:dyDescent="0.35">
      <c r="A18" s="12">
        <v>8</v>
      </c>
      <c r="B18" s="11" t="s">
        <v>66</v>
      </c>
      <c r="C18" s="35">
        <v>89992</v>
      </c>
      <c r="D18" s="9" t="s">
        <v>396</v>
      </c>
      <c r="E18" s="8" t="str">
        <f t="shared" si="0"/>
        <v>Significantly Different</v>
      </c>
      <c r="G18">
        <f t="shared" si="1"/>
        <v>89992</v>
      </c>
      <c r="H18">
        <f t="shared" si="2"/>
        <v>8</v>
      </c>
      <c r="I18" t="str">
        <f t="shared" si="3"/>
        <v>+/-</v>
      </c>
      <c r="J18" t="str">
        <f t="shared" si="4"/>
        <v>2,310</v>
      </c>
      <c r="K18" s="1">
        <f t="shared" si="5"/>
        <v>1404.2553191489362</v>
      </c>
      <c r="L18" s="1">
        <f t="shared" si="6"/>
        <v>-15237</v>
      </c>
      <c r="M18" s="1">
        <f t="shared" si="7"/>
        <v>1407.1345106837957</v>
      </c>
      <c r="N18" s="1">
        <f t="shared" si="8"/>
        <v>-10.828389101618717</v>
      </c>
      <c r="O18" t="s">
        <v>61</v>
      </c>
    </row>
    <row r="19" spans="1:15" x14ac:dyDescent="0.35">
      <c r="A19" s="12">
        <v>9</v>
      </c>
      <c r="B19" s="11" t="s">
        <v>73</v>
      </c>
      <c r="C19" s="35">
        <v>89302</v>
      </c>
      <c r="D19" s="9" t="s">
        <v>395</v>
      </c>
      <c r="E19" s="8" t="str">
        <f t="shared" si="0"/>
        <v>Significantly Different</v>
      </c>
      <c r="G19">
        <f t="shared" si="1"/>
        <v>89302</v>
      </c>
      <c r="H19">
        <f t="shared" si="2"/>
        <v>8</v>
      </c>
      <c r="I19" t="str">
        <f t="shared" si="3"/>
        <v>+/-</v>
      </c>
      <c r="J19" t="str">
        <f t="shared" si="4"/>
        <v>1,281</v>
      </c>
      <c r="K19" s="1">
        <f t="shared" si="5"/>
        <v>778.72340425531911</v>
      </c>
      <c r="L19" s="1">
        <f t="shared" si="6"/>
        <v>-14547</v>
      </c>
      <c r="M19" s="1">
        <f t="shared" si="7"/>
        <v>783.90348266494993</v>
      </c>
      <c r="N19" s="1">
        <f t="shared" si="8"/>
        <v>-18.557131485812736</v>
      </c>
      <c r="O19" t="s">
        <v>31</v>
      </c>
    </row>
    <row r="20" spans="1:15" x14ac:dyDescent="0.35">
      <c r="A20" s="12">
        <v>10</v>
      </c>
      <c r="B20" s="11" t="s">
        <v>42</v>
      </c>
      <c r="C20" s="35">
        <v>89168</v>
      </c>
      <c r="D20" s="13" t="s">
        <v>394</v>
      </c>
      <c r="E20" s="8" t="str">
        <f t="shared" si="0"/>
        <v>Significantly Different</v>
      </c>
      <c r="G20">
        <f t="shared" si="1"/>
        <v>89168</v>
      </c>
      <c r="H20">
        <f t="shared" si="2"/>
        <v>8</v>
      </c>
      <c r="I20" t="str">
        <f t="shared" si="3"/>
        <v>+/-</v>
      </c>
      <c r="J20" t="str">
        <f t="shared" si="4"/>
        <v>1,807</v>
      </c>
      <c r="K20" s="1">
        <f t="shared" si="5"/>
        <v>1098.4802431610942</v>
      </c>
      <c r="L20" s="1">
        <f t="shared" si="6"/>
        <v>-14413</v>
      </c>
      <c r="M20" s="1">
        <f t="shared" si="7"/>
        <v>1102.15850693741</v>
      </c>
      <c r="N20" s="1">
        <f t="shared" si="8"/>
        <v>-13.077066419466011</v>
      </c>
      <c r="O20" t="s">
        <v>53</v>
      </c>
    </row>
    <row r="21" spans="1:15" x14ac:dyDescent="0.35">
      <c r="A21" s="12">
        <v>11</v>
      </c>
      <c r="B21" s="11" t="s">
        <v>65</v>
      </c>
      <c r="C21" s="35">
        <v>88429</v>
      </c>
      <c r="D21" s="9" t="s">
        <v>393</v>
      </c>
      <c r="E21" s="8" t="str">
        <f t="shared" si="0"/>
        <v>Significantly Different</v>
      </c>
      <c r="G21">
        <f t="shared" si="1"/>
        <v>88429</v>
      </c>
      <c r="H21">
        <f t="shared" si="2"/>
        <v>8</v>
      </c>
      <c r="I21" t="str">
        <f t="shared" si="3"/>
        <v>+/-</v>
      </c>
      <c r="J21" t="str">
        <f t="shared" si="4"/>
        <v>1,688</v>
      </c>
      <c r="K21" s="1">
        <f t="shared" si="5"/>
        <v>1026.1398176291793</v>
      </c>
      <c r="L21" s="1">
        <f t="shared" si="6"/>
        <v>-13674</v>
      </c>
      <c r="M21" s="1">
        <f t="shared" si="7"/>
        <v>1030.076431690042</v>
      </c>
      <c r="N21" s="1">
        <f t="shared" si="8"/>
        <v>-13.274743096068248</v>
      </c>
      <c r="O21" t="s">
        <v>45</v>
      </c>
    </row>
    <row r="22" spans="1:15" x14ac:dyDescent="0.35">
      <c r="A22" s="12">
        <v>12</v>
      </c>
      <c r="B22" s="11" t="s">
        <v>59</v>
      </c>
      <c r="C22" s="35">
        <v>88121</v>
      </c>
      <c r="D22" s="9" t="s">
        <v>392</v>
      </c>
      <c r="E22" s="8" t="str">
        <f t="shared" si="0"/>
        <v>Significantly Different</v>
      </c>
      <c r="G22">
        <f t="shared" si="1"/>
        <v>88121</v>
      </c>
      <c r="H22">
        <f t="shared" si="2"/>
        <v>8</v>
      </c>
      <c r="I22" t="str">
        <f t="shared" si="3"/>
        <v>+/-</v>
      </c>
      <c r="J22" t="str">
        <f t="shared" si="4"/>
        <v>2,804</v>
      </c>
      <c r="K22" s="1">
        <f t="shared" si="5"/>
        <v>1704.5592705167173</v>
      </c>
      <c r="L22" s="1">
        <f t="shared" si="6"/>
        <v>-13366</v>
      </c>
      <c r="M22" s="1">
        <f t="shared" si="7"/>
        <v>1706.9319952779981</v>
      </c>
      <c r="N22" s="1">
        <f t="shared" si="8"/>
        <v>-7.830423260548911</v>
      </c>
      <c r="O22" t="s">
        <v>28</v>
      </c>
    </row>
    <row r="23" spans="1:15" x14ac:dyDescent="0.35">
      <c r="A23" s="12">
        <v>13</v>
      </c>
      <c r="B23" s="11" t="s">
        <v>37</v>
      </c>
      <c r="C23" s="35">
        <v>85873</v>
      </c>
      <c r="D23" s="9" t="s">
        <v>391</v>
      </c>
      <c r="E23" s="8" t="str">
        <f t="shared" si="0"/>
        <v>Significantly Different</v>
      </c>
      <c r="G23">
        <f t="shared" si="1"/>
        <v>85873</v>
      </c>
      <c r="H23">
        <f t="shared" si="2"/>
        <v>6</v>
      </c>
      <c r="I23" t="str">
        <f t="shared" si="3"/>
        <v>+/-</v>
      </c>
      <c r="J23" t="str">
        <f t="shared" si="4"/>
        <v>763</v>
      </c>
      <c r="K23" s="1">
        <f t="shared" si="5"/>
        <v>463.82978723404256</v>
      </c>
      <c r="L23" s="1">
        <f t="shared" si="6"/>
        <v>-11118</v>
      </c>
      <c r="M23" s="1">
        <f t="shared" si="7"/>
        <v>472.47497428416403</v>
      </c>
      <c r="N23" s="1">
        <f t="shared" si="8"/>
        <v>-23.531405058743324</v>
      </c>
      <c r="O23" t="s">
        <v>81</v>
      </c>
    </row>
    <row r="24" spans="1:15" x14ac:dyDescent="0.35">
      <c r="A24" s="12">
        <v>14</v>
      </c>
      <c r="B24" s="11" t="s">
        <v>74</v>
      </c>
      <c r="C24" s="35">
        <v>82338</v>
      </c>
      <c r="D24" s="9" t="s">
        <v>390</v>
      </c>
      <c r="E24" s="8" t="str">
        <f t="shared" si="0"/>
        <v>Significantly Different</v>
      </c>
      <c r="G24">
        <f t="shared" si="1"/>
        <v>82338</v>
      </c>
      <c r="H24">
        <f t="shared" si="2"/>
        <v>6</v>
      </c>
      <c r="I24" t="str">
        <f t="shared" si="3"/>
        <v>+/-</v>
      </c>
      <c r="J24" t="str">
        <f t="shared" si="4"/>
        <v>749</v>
      </c>
      <c r="K24" s="1">
        <f t="shared" si="5"/>
        <v>455.31914893617022</v>
      </c>
      <c r="L24" s="1">
        <f t="shared" si="6"/>
        <v>-7583</v>
      </c>
      <c r="M24" s="1">
        <f t="shared" si="7"/>
        <v>464.12289017802453</v>
      </c>
      <c r="N24" s="1">
        <f t="shared" si="8"/>
        <v>-16.338345210880192</v>
      </c>
      <c r="O24" t="s">
        <v>64</v>
      </c>
    </row>
    <row r="25" spans="1:15" x14ac:dyDescent="0.35">
      <c r="A25" s="12">
        <v>15</v>
      </c>
      <c r="B25" s="11" t="s">
        <v>61</v>
      </c>
      <c r="C25" s="35">
        <v>82174</v>
      </c>
      <c r="D25" s="9" t="s">
        <v>389</v>
      </c>
      <c r="E25" s="8" t="str">
        <f t="shared" si="0"/>
        <v>Significantly Different</v>
      </c>
      <c r="G25">
        <f t="shared" si="1"/>
        <v>82174</v>
      </c>
      <c r="H25">
        <f t="shared" si="2"/>
        <v>8</v>
      </c>
      <c r="I25" t="str">
        <f t="shared" si="3"/>
        <v>+/-</v>
      </c>
      <c r="J25" t="str">
        <f t="shared" si="4"/>
        <v>2,002</v>
      </c>
      <c r="K25" s="1">
        <f t="shared" si="5"/>
        <v>1217.0212765957447</v>
      </c>
      <c r="L25" s="1">
        <f t="shared" si="6"/>
        <v>-7419</v>
      </c>
      <c r="M25" s="1">
        <f t="shared" si="7"/>
        <v>1220.3422952131014</v>
      </c>
      <c r="N25" s="1">
        <f t="shared" si="8"/>
        <v>-6.0794418329198878</v>
      </c>
      <c r="O25" t="s">
        <v>80</v>
      </c>
    </row>
    <row r="26" spans="1:15" x14ac:dyDescent="0.35">
      <c r="A26" s="12">
        <v>16</v>
      </c>
      <c r="B26" s="11" t="s">
        <v>52</v>
      </c>
      <c r="C26" s="35">
        <v>81854</v>
      </c>
      <c r="D26" s="9" t="s">
        <v>388</v>
      </c>
      <c r="E26" s="8" t="str">
        <f t="shared" si="0"/>
        <v>Significantly Different</v>
      </c>
      <c r="G26">
        <f t="shared" si="1"/>
        <v>81854</v>
      </c>
      <c r="H26">
        <f t="shared" si="2"/>
        <v>8</v>
      </c>
      <c r="I26" t="str">
        <f t="shared" si="3"/>
        <v>+/-</v>
      </c>
      <c r="J26" t="str">
        <f t="shared" si="4"/>
        <v>2,182</v>
      </c>
      <c r="K26" s="1">
        <f t="shared" si="5"/>
        <v>1326.4437689969604</v>
      </c>
      <c r="L26" s="1">
        <f t="shared" si="6"/>
        <v>-7099</v>
      </c>
      <c r="M26" s="1">
        <f t="shared" si="7"/>
        <v>1329.4914825263477</v>
      </c>
      <c r="N26" s="1">
        <f t="shared" si="8"/>
        <v>-5.3396355623957996</v>
      </c>
      <c r="O26" t="s">
        <v>79</v>
      </c>
    </row>
    <row r="27" spans="1:15" x14ac:dyDescent="0.35">
      <c r="A27" s="12">
        <v>17</v>
      </c>
      <c r="B27" s="11" t="s">
        <v>49</v>
      </c>
      <c r="C27" s="35">
        <v>79557</v>
      </c>
      <c r="D27" s="9" t="s">
        <v>387</v>
      </c>
      <c r="E27" s="8" t="str">
        <f t="shared" si="0"/>
        <v>Significantly Different</v>
      </c>
      <c r="G27">
        <f t="shared" si="1"/>
        <v>79557</v>
      </c>
      <c r="H27">
        <f t="shared" si="2"/>
        <v>6</v>
      </c>
      <c r="I27" t="str">
        <f t="shared" si="3"/>
        <v>+/-</v>
      </c>
      <c r="J27" t="str">
        <f t="shared" si="4"/>
        <v>722</v>
      </c>
      <c r="K27" s="1">
        <f t="shared" si="5"/>
        <v>438.90577507598783</v>
      </c>
      <c r="L27" s="1">
        <f t="shared" si="6"/>
        <v>-4802</v>
      </c>
      <c r="M27" s="1">
        <f t="shared" si="7"/>
        <v>448.0321519648985</v>
      </c>
      <c r="N27" s="1">
        <f t="shared" si="8"/>
        <v>-10.717980794325264</v>
      </c>
      <c r="O27" t="s">
        <v>77</v>
      </c>
    </row>
    <row r="28" spans="1:15" x14ac:dyDescent="0.35">
      <c r="A28" s="12">
        <v>18</v>
      </c>
      <c r="B28" s="11" t="s">
        <v>64</v>
      </c>
      <c r="C28" s="35">
        <v>76708</v>
      </c>
      <c r="D28" s="9" t="s">
        <v>386</v>
      </c>
      <c r="E28" s="8" t="str">
        <f t="shared" si="0"/>
        <v>Significantly Different</v>
      </c>
      <c r="G28">
        <f t="shared" si="1"/>
        <v>76708</v>
      </c>
      <c r="H28">
        <f t="shared" si="2"/>
        <v>6</v>
      </c>
      <c r="I28" t="str">
        <f t="shared" si="3"/>
        <v>+/-</v>
      </c>
      <c r="J28" t="str">
        <f t="shared" si="4"/>
        <v>584</v>
      </c>
      <c r="K28" s="1">
        <f t="shared" si="5"/>
        <v>355.01519756838906</v>
      </c>
      <c r="L28" s="1">
        <f t="shared" si="6"/>
        <v>-1953</v>
      </c>
      <c r="M28" s="1">
        <f t="shared" si="7"/>
        <v>366.23806506665392</v>
      </c>
      <c r="N28" s="1">
        <f t="shared" si="8"/>
        <v>-5.3325969807222569</v>
      </c>
      <c r="O28" t="s">
        <v>78</v>
      </c>
    </row>
    <row r="29" spans="1:15" x14ac:dyDescent="0.35">
      <c r="A29" s="12">
        <v>19</v>
      </c>
      <c r="B29" s="11" t="s">
        <v>56</v>
      </c>
      <c r="C29" s="35">
        <v>75657</v>
      </c>
      <c r="D29" s="9" t="s">
        <v>385</v>
      </c>
      <c r="E29" s="8" t="str">
        <f t="shared" si="0"/>
        <v>Not Significantly Different</v>
      </c>
      <c r="G29">
        <f t="shared" si="1"/>
        <v>75657</v>
      </c>
      <c r="H29">
        <f t="shared" si="2"/>
        <v>8</v>
      </c>
      <c r="I29" t="str">
        <f t="shared" si="3"/>
        <v>+/-</v>
      </c>
      <c r="J29" t="str">
        <f t="shared" si="4"/>
        <v>1,181</v>
      </c>
      <c r="K29" s="1">
        <f t="shared" si="5"/>
        <v>717.93313069908811</v>
      </c>
      <c r="L29" s="1">
        <f t="shared" si="6"/>
        <v>-902</v>
      </c>
      <c r="M29" s="1">
        <f t="shared" si="7"/>
        <v>723.54855397176925</v>
      </c>
      <c r="N29" s="1">
        <f t="shared" si="8"/>
        <v>-1.2466336848421002</v>
      </c>
      <c r="O29" t="s">
        <v>55</v>
      </c>
    </row>
    <row r="30" spans="1:15" x14ac:dyDescent="0.35">
      <c r="A30" s="12">
        <v>20</v>
      </c>
      <c r="B30" s="11" t="s">
        <v>57</v>
      </c>
      <c r="C30" s="35">
        <v>74568</v>
      </c>
      <c r="D30" s="9" t="s">
        <v>384</v>
      </c>
      <c r="E30" s="8" t="str">
        <f t="shared" si="0"/>
        <v>Not Significantly Different</v>
      </c>
      <c r="G30">
        <f t="shared" si="1"/>
        <v>74568</v>
      </c>
      <c r="H30">
        <f t="shared" si="2"/>
        <v>6</v>
      </c>
      <c r="I30" t="str">
        <f t="shared" si="3"/>
        <v>+/-</v>
      </c>
      <c r="J30" t="str">
        <f t="shared" si="4"/>
        <v>932</v>
      </c>
      <c r="K30" s="1">
        <f t="shared" si="5"/>
        <v>566.56534954407289</v>
      </c>
      <c r="L30" s="1">
        <f t="shared" si="6"/>
        <v>187</v>
      </c>
      <c r="M30" s="1">
        <f t="shared" si="7"/>
        <v>573.66438368025058</v>
      </c>
      <c r="N30" s="1">
        <f t="shared" si="8"/>
        <v>0.32597456861507057</v>
      </c>
      <c r="O30" t="s">
        <v>76</v>
      </c>
    </row>
    <row r="31" spans="1:15" x14ac:dyDescent="0.35">
      <c r="A31" s="12">
        <v>21</v>
      </c>
      <c r="B31" s="11" t="s">
        <v>40</v>
      </c>
      <c r="C31" s="35">
        <v>73991</v>
      </c>
      <c r="D31" s="9" t="s">
        <v>383</v>
      </c>
      <c r="E31" s="8" t="str">
        <f t="shared" si="0"/>
        <v>Not Significantly Different</v>
      </c>
      <c r="G31">
        <f t="shared" si="1"/>
        <v>73991</v>
      </c>
      <c r="H31">
        <f t="shared" si="2"/>
        <v>8</v>
      </c>
      <c r="I31" t="str">
        <f t="shared" si="3"/>
        <v>+/-</v>
      </c>
      <c r="J31" t="str">
        <f t="shared" si="4"/>
        <v>2,209</v>
      </c>
      <c r="K31" s="1">
        <f t="shared" si="5"/>
        <v>1342.8571428571429</v>
      </c>
      <c r="L31" s="1">
        <f t="shared" si="6"/>
        <v>764</v>
      </c>
      <c r="M31" s="1">
        <f t="shared" si="7"/>
        <v>1345.8676888616108</v>
      </c>
      <c r="N31" s="1">
        <f t="shared" si="8"/>
        <v>0.56766352764306427</v>
      </c>
      <c r="O31" t="s">
        <v>41</v>
      </c>
    </row>
    <row r="32" spans="1:15" x14ac:dyDescent="0.35">
      <c r="A32" s="12">
        <v>22</v>
      </c>
      <c r="B32" s="11" t="s">
        <v>45</v>
      </c>
      <c r="C32" s="35">
        <v>72837</v>
      </c>
      <c r="D32" s="9" t="s">
        <v>382</v>
      </c>
      <c r="E32" s="8" t="str">
        <f t="shared" si="0"/>
        <v>Significantly Different</v>
      </c>
      <c r="G32">
        <f t="shared" si="1"/>
        <v>72837</v>
      </c>
      <c r="H32">
        <f t="shared" si="2"/>
        <v>6</v>
      </c>
      <c r="I32" t="str">
        <f t="shared" si="3"/>
        <v>+/-</v>
      </c>
      <c r="J32" t="str">
        <f t="shared" si="4"/>
        <v>640</v>
      </c>
      <c r="K32" s="1">
        <f t="shared" si="5"/>
        <v>389.05775075987839</v>
      </c>
      <c r="L32" s="1">
        <f t="shared" si="6"/>
        <v>1918</v>
      </c>
      <c r="M32" s="1">
        <f t="shared" si="7"/>
        <v>399.32500951678441</v>
      </c>
      <c r="N32" s="1">
        <f t="shared" si="8"/>
        <v>4.8031051256242012</v>
      </c>
      <c r="O32" t="s">
        <v>70</v>
      </c>
    </row>
    <row r="33" spans="1:15" x14ac:dyDescent="0.35">
      <c r="A33" s="12">
        <v>23</v>
      </c>
      <c r="B33" s="11" t="s">
        <v>81</v>
      </c>
      <c r="C33" s="35">
        <v>72785</v>
      </c>
      <c r="D33" s="9" t="s">
        <v>381</v>
      </c>
      <c r="E33" s="8" t="str">
        <f t="shared" si="0"/>
        <v>Significantly Different</v>
      </c>
      <c r="G33">
        <f t="shared" si="1"/>
        <v>72785</v>
      </c>
      <c r="H33">
        <f t="shared" si="2"/>
        <v>8</v>
      </c>
      <c r="I33" t="str">
        <f t="shared" si="3"/>
        <v>+/-</v>
      </c>
      <c r="J33" t="str">
        <f t="shared" si="4"/>
        <v>1,134</v>
      </c>
      <c r="K33" s="1">
        <f t="shared" si="5"/>
        <v>689.36170212765956</v>
      </c>
      <c r="L33" s="1">
        <f t="shared" si="6"/>
        <v>1970</v>
      </c>
      <c r="M33" s="1">
        <f t="shared" si="7"/>
        <v>695.20794454579436</v>
      </c>
      <c r="N33" s="1">
        <f t="shared" si="8"/>
        <v>2.8336845334629706</v>
      </c>
      <c r="O33" t="s">
        <v>75</v>
      </c>
    </row>
    <row r="34" spans="1:15" x14ac:dyDescent="0.35">
      <c r="A34" s="12">
        <v>24</v>
      </c>
      <c r="B34" s="11" t="s">
        <v>44</v>
      </c>
      <c r="C34" s="35">
        <v>72333</v>
      </c>
      <c r="D34" s="9" t="s">
        <v>380</v>
      </c>
      <c r="E34" s="8" t="str">
        <f t="shared" si="0"/>
        <v>Significantly Different</v>
      </c>
      <c r="G34">
        <f t="shared" si="1"/>
        <v>72333</v>
      </c>
      <c r="H34">
        <f t="shared" si="2"/>
        <v>8</v>
      </c>
      <c r="I34" t="str">
        <f t="shared" si="3"/>
        <v>+/-</v>
      </c>
      <c r="J34" t="str">
        <f t="shared" si="4"/>
        <v>1,026</v>
      </c>
      <c r="K34" s="1">
        <f t="shared" si="5"/>
        <v>623.70820668693011</v>
      </c>
      <c r="L34" s="1">
        <f t="shared" si="6"/>
        <v>2422</v>
      </c>
      <c r="M34" s="1">
        <f t="shared" si="7"/>
        <v>630.16383337023603</v>
      </c>
      <c r="N34" s="1">
        <f t="shared" si="8"/>
        <v>3.8434449451766906</v>
      </c>
      <c r="O34" t="s">
        <v>74</v>
      </c>
    </row>
    <row r="35" spans="1:15" x14ac:dyDescent="0.35">
      <c r="A35" s="12">
        <v>25</v>
      </c>
      <c r="B35" s="11" t="s">
        <v>39</v>
      </c>
      <c r="C35" s="35">
        <v>72284</v>
      </c>
      <c r="D35" s="9" t="s">
        <v>379</v>
      </c>
      <c r="E35" s="8" t="str">
        <f t="shared" si="0"/>
        <v>Significantly Different</v>
      </c>
      <c r="G35">
        <f t="shared" si="1"/>
        <v>72284</v>
      </c>
      <c r="H35">
        <f t="shared" si="2"/>
        <v>6</v>
      </c>
      <c r="I35" t="str">
        <f t="shared" si="3"/>
        <v>+/-</v>
      </c>
      <c r="J35" t="str">
        <f t="shared" si="4"/>
        <v>443</v>
      </c>
      <c r="K35" s="1">
        <f t="shared" si="5"/>
        <v>269.30091185410333</v>
      </c>
      <c r="L35" s="1">
        <f t="shared" si="6"/>
        <v>2471</v>
      </c>
      <c r="M35" s="1">
        <f t="shared" si="7"/>
        <v>283.9322294574813</v>
      </c>
      <c r="N35" s="1">
        <f t="shared" si="8"/>
        <v>8.7027809584048335</v>
      </c>
      <c r="O35" t="s">
        <v>51</v>
      </c>
    </row>
    <row r="36" spans="1:15" x14ac:dyDescent="0.35">
      <c r="A36" s="12">
        <v>26</v>
      </c>
      <c r="B36" s="11" t="s">
        <v>62</v>
      </c>
      <c r="C36" s="35">
        <v>71970</v>
      </c>
      <c r="D36" s="9" t="s">
        <v>378</v>
      </c>
      <c r="E36" s="8" t="str">
        <f t="shared" si="0"/>
        <v>Significantly Different</v>
      </c>
      <c r="G36">
        <f t="shared" si="1"/>
        <v>71970</v>
      </c>
      <c r="H36">
        <f t="shared" si="2"/>
        <v>8</v>
      </c>
      <c r="I36" t="str">
        <f t="shared" si="3"/>
        <v>+/-</v>
      </c>
      <c r="J36" t="str">
        <f t="shared" si="4"/>
        <v>2,072</v>
      </c>
      <c r="K36" s="1">
        <f t="shared" si="5"/>
        <v>1259.5744680851064</v>
      </c>
      <c r="L36" s="1">
        <f t="shared" si="6"/>
        <v>2785</v>
      </c>
      <c r="M36" s="1">
        <f t="shared" si="7"/>
        <v>1262.7835802112425</v>
      </c>
      <c r="N36" s="1">
        <f t="shared" si="8"/>
        <v>2.2054452113909466</v>
      </c>
      <c r="O36" t="s">
        <v>71</v>
      </c>
    </row>
    <row r="37" spans="1:15" x14ac:dyDescent="0.35">
      <c r="A37" s="12">
        <v>27</v>
      </c>
      <c r="B37" s="11" t="s">
        <v>54</v>
      </c>
      <c r="C37" s="35">
        <v>71798</v>
      </c>
      <c r="D37" s="9" t="s">
        <v>377</v>
      </c>
      <c r="E37" s="8" t="str">
        <f t="shared" si="0"/>
        <v>Significantly Different</v>
      </c>
      <c r="G37">
        <f t="shared" si="1"/>
        <v>71798</v>
      </c>
      <c r="H37">
        <f t="shared" si="2"/>
        <v>6</v>
      </c>
      <c r="I37" t="str">
        <f t="shared" si="3"/>
        <v>+/-</v>
      </c>
      <c r="J37" t="str">
        <f t="shared" si="4"/>
        <v>557</v>
      </c>
      <c r="K37" s="1">
        <f t="shared" si="5"/>
        <v>338.60182370820667</v>
      </c>
      <c r="L37" s="1">
        <f t="shared" si="6"/>
        <v>2957</v>
      </c>
      <c r="M37" s="1">
        <f t="shared" si="7"/>
        <v>350.35085959330502</v>
      </c>
      <c r="N37" s="1">
        <f t="shared" si="8"/>
        <v>8.4401105892320363</v>
      </c>
      <c r="O37" t="s">
        <v>69</v>
      </c>
    </row>
    <row r="38" spans="1:15" x14ac:dyDescent="0.35">
      <c r="A38" s="12">
        <v>28</v>
      </c>
      <c r="B38" s="11" t="s">
        <v>29</v>
      </c>
      <c r="C38" s="35">
        <v>70996</v>
      </c>
      <c r="D38" s="9" t="s">
        <v>376</v>
      </c>
      <c r="E38" s="8" t="str">
        <f t="shared" si="0"/>
        <v>Significantly Different</v>
      </c>
      <c r="G38">
        <f t="shared" si="1"/>
        <v>70996</v>
      </c>
      <c r="H38">
        <f t="shared" si="2"/>
        <v>6</v>
      </c>
      <c r="I38" t="str">
        <f t="shared" si="3"/>
        <v>+/-</v>
      </c>
      <c r="J38" t="str">
        <f t="shared" si="4"/>
        <v>644</v>
      </c>
      <c r="K38" s="1">
        <f t="shared" si="5"/>
        <v>391.48936170212767</v>
      </c>
      <c r="L38" s="1">
        <f t="shared" si="6"/>
        <v>3759</v>
      </c>
      <c r="M38" s="1">
        <f t="shared" si="7"/>
        <v>401.69447360547991</v>
      </c>
      <c r="N38" s="1">
        <f t="shared" si="8"/>
        <v>9.3578583898862977</v>
      </c>
      <c r="O38" t="s">
        <v>68</v>
      </c>
    </row>
    <row r="39" spans="1:15" x14ac:dyDescent="0.35">
      <c r="A39" s="12">
        <v>29</v>
      </c>
      <c r="B39" s="11" t="s">
        <v>26</v>
      </c>
      <c r="C39" s="35">
        <v>70042</v>
      </c>
      <c r="D39" s="9" t="s">
        <v>375</v>
      </c>
      <c r="E39" s="8" t="str">
        <f t="shared" si="0"/>
        <v>Significantly Different</v>
      </c>
      <c r="G39">
        <f t="shared" si="1"/>
        <v>70042</v>
      </c>
      <c r="H39">
        <f t="shared" si="2"/>
        <v>8</v>
      </c>
      <c r="I39" t="str">
        <f t="shared" si="3"/>
        <v>+/-</v>
      </c>
      <c r="J39" t="str">
        <f t="shared" si="4"/>
        <v>2,867</v>
      </c>
      <c r="K39" s="1">
        <f t="shared" si="5"/>
        <v>1742.8571428571429</v>
      </c>
      <c r="L39" s="1">
        <f t="shared" si="6"/>
        <v>4713</v>
      </c>
      <c r="M39" s="1">
        <f t="shared" si="7"/>
        <v>1745.1777990243309</v>
      </c>
      <c r="N39" s="1">
        <f t="shared" si="8"/>
        <v>2.7005844347979195</v>
      </c>
      <c r="O39" t="s">
        <v>44</v>
      </c>
    </row>
    <row r="40" spans="1:15" x14ac:dyDescent="0.35">
      <c r="A40" s="12">
        <v>30</v>
      </c>
      <c r="B40" s="11" t="s">
        <v>48</v>
      </c>
      <c r="C40" s="35">
        <v>69728</v>
      </c>
      <c r="D40" s="9" t="s">
        <v>374</v>
      </c>
      <c r="E40" s="8" t="str">
        <f t="shared" si="0"/>
        <v>Significantly Different</v>
      </c>
      <c r="G40">
        <f t="shared" si="1"/>
        <v>69728</v>
      </c>
      <c r="H40">
        <f t="shared" si="2"/>
        <v>8</v>
      </c>
      <c r="I40" t="str">
        <f t="shared" si="3"/>
        <v>+/-</v>
      </c>
      <c r="J40" t="str">
        <f t="shared" si="4"/>
        <v>2,128</v>
      </c>
      <c r="K40" s="1">
        <f t="shared" si="5"/>
        <v>1293.6170212765958</v>
      </c>
      <c r="L40" s="1">
        <f t="shared" si="6"/>
        <v>5027</v>
      </c>
      <c r="M40" s="1">
        <f t="shared" si="7"/>
        <v>1296.7418893271617</v>
      </c>
      <c r="N40" s="1">
        <f t="shared" si="8"/>
        <v>3.8766388603427866</v>
      </c>
      <c r="O40" t="s">
        <v>66</v>
      </c>
    </row>
    <row r="41" spans="1:15" x14ac:dyDescent="0.35">
      <c r="A41" s="12">
        <v>31</v>
      </c>
      <c r="B41" s="11" t="s">
        <v>68</v>
      </c>
      <c r="C41" s="35">
        <v>69597</v>
      </c>
      <c r="D41" s="9" t="s">
        <v>373</v>
      </c>
      <c r="E41" s="8" t="str">
        <f t="shared" si="0"/>
        <v>Significantly Different</v>
      </c>
      <c r="G41">
        <f t="shared" si="1"/>
        <v>69597</v>
      </c>
      <c r="H41">
        <f t="shared" si="2"/>
        <v>8</v>
      </c>
      <c r="I41" t="str">
        <f t="shared" si="3"/>
        <v>+/-</v>
      </c>
      <c r="J41" t="str">
        <f t="shared" si="4"/>
        <v>1,168</v>
      </c>
      <c r="K41" s="1">
        <f t="shared" si="5"/>
        <v>710.03039513677811</v>
      </c>
      <c r="L41" s="1">
        <f t="shared" si="6"/>
        <v>5158</v>
      </c>
      <c r="M41" s="1">
        <f t="shared" si="7"/>
        <v>715.70782573431006</v>
      </c>
      <c r="N41" s="1">
        <f t="shared" si="8"/>
        <v>7.2068514756114848</v>
      </c>
      <c r="O41" t="s">
        <v>47</v>
      </c>
    </row>
    <row r="42" spans="1:15" x14ac:dyDescent="0.35">
      <c r="A42" s="12">
        <v>32</v>
      </c>
      <c r="B42" s="11" t="s">
        <v>79</v>
      </c>
      <c r="C42" s="35">
        <v>69588</v>
      </c>
      <c r="D42" s="9" t="s">
        <v>372</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69588</v>
      </c>
      <c r="H42">
        <f t="shared" ref="H42:H62" si="11">LEN(TRIM(D42))</f>
        <v>6</v>
      </c>
      <c r="I42" t="str">
        <f t="shared" ref="I42:I73" si="12">IF(H42&gt;=3,MID(TRIM(D42),1,3),"NO")</f>
        <v>+/-</v>
      </c>
      <c r="J42" t="str">
        <f t="shared" ref="J42:J73" si="13">IF(TRIM(I42)="+/-",MID(TRIM(D42),4,H42-3),D42)</f>
        <v>889</v>
      </c>
      <c r="K42" s="1">
        <f t="shared" ref="K42:K73" si="14">IF(TRIM(J42)="*****",0,IF(ISERROR(VALUE(J42)),"NA",VALUE(J42/$I$4)))</f>
        <v>540.42553191489367</v>
      </c>
      <c r="L42" s="1">
        <f t="shared" ref="L42:L62" si="15">IF(AND(ISNUMBER(G42),ISNUMBER($I$6)),$I$6-G42,"N/A")</f>
        <v>5167</v>
      </c>
      <c r="M42" s="1">
        <f t="shared" ref="M42:M62" si="16">IF(AND(ISNUMBER(K42),ISNUMBER($I$7)),SQRT(K42^2+($I$7)^2),"N/A")</f>
        <v>547.86338200754039</v>
      </c>
      <c r="N42" s="1">
        <f t="shared" ref="N42:N73" si="17">IF(AND(ISNUMBER(L42),ISNUMBER(M42),M42&lt;&gt;0),L42/M42,"NA")</f>
        <v>9.4311833382010644</v>
      </c>
      <c r="O42" t="s">
        <v>36</v>
      </c>
    </row>
    <row r="43" spans="1:15" x14ac:dyDescent="0.35">
      <c r="A43" s="12">
        <v>33</v>
      </c>
      <c r="B43" s="11" t="s">
        <v>76</v>
      </c>
      <c r="C43" s="35">
        <v>69543</v>
      </c>
      <c r="D43" s="9" t="s">
        <v>371</v>
      </c>
      <c r="E43" s="8" t="str">
        <f t="shared" si="9"/>
        <v>Significantly Different</v>
      </c>
      <c r="G43">
        <f t="shared" si="10"/>
        <v>69543</v>
      </c>
      <c r="H43">
        <f t="shared" si="11"/>
        <v>8</v>
      </c>
      <c r="I43" t="str">
        <f t="shared" si="12"/>
        <v>+/-</v>
      </c>
      <c r="J43" t="str">
        <f t="shared" si="13"/>
        <v>1,494</v>
      </c>
      <c r="K43" s="1">
        <f t="shared" si="14"/>
        <v>908.20668693009122</v>
      </c>
      <c r="L43" s="1">
        <f t="shared" si="15"/>
        <v>5212</v>
      </c>
      <c r="M43" s="1">
        <f t="shared" si="16"/>
        <v>912.65213306263468</v>
      </c>
      <c r="N43" s="1">
        <f t="shared" si="17"/>
        <v>5.7108287059055218</v>
      </c>
      <c r="O43" t="s">
        <v>49</v>
      </c>
    </row>
    <row r="44" spans="1:15" x14ac:dyDescent="0.35">
      <c r="A44" s="12">
        <v>34</v>
      </c>
      <c r="B44" s="11" t="s">
        <v>53</v>
      </c>
      <c r="C44" s="35">
        <v>69303</v>
      </c>
      <c r="D44" s="9" t="s">
        <v>370</v>
      </c>
      <c r="E44" s="8" t="str">
        <f t="shared" si="9"/>
        <v>Significantly Different</v>
      </c>
      <c r="G44">
        <f t="shared" si="10"/>
        <v>69303</v>
      </c>
      <c r="H44">
        <f t="shared" si="11"/>
        <v>6</v>
      </c>
      <c r="I44" t="str">
        <f t="shared" si="12"/>
        <v>+/-</v>
      </c>
      <c r="J44" t="str">
        <f t="shared" si="13"/>
        <v>616</v>
      </c>
      <c r="K44" s="1">
        <f t="shared" si="14"/>
        <v>374.468085106383</v>
      </c>
      <c r="L44" s="1">
        <f t="shared" si="15"/>
        <v>5452</v>
      </c>
      <c r="M44" s="1">
        <f t="shared" si="16"/>
        <v>385.12449488767339</v>
      </c>
      <c r="N44" s="1">
        <f t="shared" si="17"/>
        <v>14.156461280371552</v>
      </c>
      <c r="O44" t="s">
        <v>63</v>
      </c>
    </row>
    <row r="45" spans="1:15" x14ac:dyDescent="0.35">
      <c r="A45" s="12">
        <v>35</v>
      </c>
      <c r="B45" s="11" t="s">
        <v>77</v>
      </c>
      <c r="C45" s="35">
        <v>68925</v>
      </c>
      <c r="D45" s="9" t="s">
        <v>369</v>
      </c>
      <c r="E45" s="8" t="str">
        <f t="shared" si="9"/>
        <v>Significantly Different</v>
      </c>
      <c r="G45">
        <f t="shared" si="10"/>
        <v>68925</v>
      </c>
      <c r="H45">
        <f t="shared" si="11"/>
        <v>8</v>
      </c>
      <c r="I45" t="str">
        <f t="shared" si="12"/>
        <v>+/-</v>
      </c>
      <c r="J45" t="str">
        <f t="shared" si="13"/>
        <v>1,152</v>
      </c>
      <c r="K45" s="1">
        <f t="shared" si="14"/>
        <v>700.30395136778111</v>
      </c>
      <c r="L45" s="1">
        <f t="shared" si="15"/>
        <v>5830</v>
      </c>
      <c r="M45" s="1">
        <f t="shared" si="16"/>
        <v>706.05959670595212</v>
      </c>
      <c r="N45" s="1">
        <f t="shared" si="17"/>
        <v>8.257093349059005</v>
      </c>
      <c r="O45" t="s">
        <v>62</v>
      </c>
    </row>
    <row r="46" spans="1:15" x14ac:dyDescent="0.35">
      <c r="A46" s="12">
        <v>36</v>
      </c>
      <c r="B46" s="11" t="s">
        <v>69</v>
      </c>
      <c r="C46" s="35">
        <v>67631</v>
      </c>
      <c r="D46" s="9" t="s">
        <v>368</v>
      </c>
      <c r="E46" s="8" t="str">
        <f t="shared" si="9"/>
        <v>Significantly Different</v>
      </c>
      <c r="G46">
        <f t="shared" si="10"/>
        <v>67631</v>
      </c>
      <c r="H46">
        <f t="shared" si="11"/>
        <v>8</v>
      </c>
      <c r="I46" t="str">
        <f t="shared" si="12"/>
        <v>+/-</v>
      </c>
      <c r="J46" t="str">
        <f t="shared" si="13"/>
        <v>1,496</v>
      </c>
      <c r="K46" s="1">
        <f t="shared" si="14"/>
        <v>909.42249240121578</v>
      </c>
      <c r="L46" s="1">
        <f t="shared" si="15"/>
        <v>7124</v>
      </c>
      <c r="M46" s="1">
        <f t="shared" si="16"/>
        <v>913.86202431465756</v>
      </c>
      <c r="N46" s="1">
        <f t="shared" si="17"/>
        <v>7.7954875139303201</v>
      </c>
      <c r="O46" t="s">
        <v>60</v>
      </c>
    </row>
    <row r="47" spans="1:15" x14ac:dyDescent="0.35">
      <c r="A47" s="12">
        <v>37</v>
      </c>
      <c r="B47" s="11" t="s">
        <v>63</v>
      </c>
      <c r="C47" s="35">
        <v>67481</v>
      </c>
      <c r="D47" s="9" t="s">
        <v>367</v>
      </c>
      <c r="E47" s="8" t="str">
        <f t="shared" si="9"/>
        <v>Significantly Different</v>
      </c>
      <c r="G47">
        <f t="shared" si="10"/>
        <v>67481</v>
      </c>
      <c r="H47">
        <f t="shared" si="11"/>
        <v>6</v>
      </c>
      <c r="I47" t="str">
        <f t="shared" si="12"/>
        <v>+/-</v>
      </c>
      <c r="J47" t="str">
        <f t="shared" si="13"/>
        <v>623</v>
      </c>
      <c r="K47" s="1">
        <f t="shared" si="14"/>
        <v>378.72340425531917</v>
      </c>
      <c r="L47" s="1">
        <f t="shared" si="15"/>
        <v>7274</v>
      </c>
      <c r="M47" s="1">
        <f t="shared" si="16"/>
        <v>389.26333853829874</v>
      </c>
      <c r="N47" s="1">
        <f t="shared" si="17"/>
        <v>18.686578672715996</v>
      </c>
      <c r="O47" t="s">
        <v>58</v>
      </c>
    </row>
    <row r="48" spans="1:15" x14ac:dyDescent="0.35">
      <c r="A48" s="12">
        <v>38</v>
      </c>
      <c r="B48" s="11" t="s">
        <v>75</v>
      </c>
      <c r="C48" s="35">
        <v>66986</v>
      </c>
      <c r="D48" s="9" t="s">
        <v>366</v>
      </c>
      <c r="E48" s="8" t="str">
        <f t="shared" si="9"/>
        <v>Significantly Different</v>
      </c>
      <c r="G48">
        <f t="shared" si="10"/>
        <v>66986</v>
      </c>
      <c r="H48">
        <f t="shared" si="11"/>
        <v>6</v>
      </c>
      <c r="I48" t="str">
        <f t="shared" si="12"/>
        <v>+/-</v>
      </c>
      <c r="J48" t="str">
        <f t="shared" si="13"/>
        <v>675</v>
      </c>
      <c r="K48" s="1">
        <f t="shared" si="14"/>
        <v>410.33434650455928</v>
      </c>
      <c r="L48" s="1">
        <f t="shared" si="15"/>
        <v>7769</v>
      </c>
      <c r="M48" s="1">
        <f t="shared" si="16"/>
        <v>420.08190358615542</v>
      </c>
      <c r="N48" s="1">
        <f t="shared" si="17"/>
        <v>18.494012557259897</v>
      </c>
      <c r="O48" t="s">
        <v>56</v>
      </c>
    </row>
    <row r="49" spans="1:15" x14ac:dyDescent="0.35">
      <c r="A49" s="12">
        <v>39</v>
      </c>
      <c r="B49" s="11" t="s">
        <v>80</v>
      </c>
      <c r="C49" s="35">
        <v>66785</v>
      </c>
      <c r="D49" s="9" t="s">
        <v>365</v>
      </c>
      <c r="E49" s="8" t="str">
        <f t="shared" si="9"/>
        <v>Significantly Different</v>
      </c>
      <c r="G49">
        <f t="shared" si="10"/>
        <v>66785</v>
      </c>
      <c r="H49">
        <f t="shared" si="11"/>
        <v>6</v>
      </c>
      <c r="I49" t="str">
        <f t="shared" si="12"/>
        <v>+/-</v>
      </c>
      <c r="J49" t="str">
        <f t="shared" si="13"/>
        <v>659</v>
      </c>
      <c r="K49" s="1">
        <f t="shared" si="14"/>
        <v>400.60790273556233</v>
      </c>
      <c r="L49" s="1">
        <f t="shared" si="15"/>
        <v>7970</v>
      </c>
      <c r="M49" s="1">
        <f t="shared" si="16"/>
        <v>410.58643612938562</v>
      </c>
      <c r="N49" s="1">
        <f t="shared" si="17"/>
        <v>19.411259843684807</v>
      </c>
      <c r="O49" t="s">
        <v>54</v>
      </c>
    </row>
    <row r="50" spans="1:15" x14ac:dyDescent="0.35">
      <c r="A50" s="12">
        <v>40</v>
      </c>
      <c r="B50" s="11" t="s">
        <v>60</v>
      </c>
      <c r="C50" s="35">
        <v>65720</v>
      </c>
      <c r="D50" s="9" t="s">
        <v>364</v>
      </c>
      <c r="E50" s="8" t="str">
        <f t="shared" si="9"/>
        <v>Significantly Different</v>
      </c>
      <c r="G50">
        <f t="shared" si="10"/>
        <v>65720</v>
      </c>
      <c r="H50">
        <f t="shared" si="11"/>
        <v>6</v>
      </c>
      <c r="I50" t="str">
        <f t="shared" si="12"/>
        <v>+/-</v>
      </c>
      <c r="J50" t="str">
        <f t="shared" si="13"/>
        <v>618</v>
      </c>
      <c r="K50" s="1">
        <f t="shared" si="14"/>
        <v>375.68389057750761</v>
      </c>
      <c r="L50" s="1">
        <f t="shared" si="15"/>
        <v>9035</v>
      </c>
      <c r="M50" s="1">
        <f t="shared" si="16"/>
        <v>386.30676338720372</v>
      </c>
      <c r="N50" s="1">
        <f t="shared" si="17"/>
        <v>23.388148632914362</v>
      </c>
      <c r="O50" t="s">
        <v>52</v>
      </c>
    </row>
    <row r="51" spans="1:15" x14ac:dyDescent="0.35">
      <c r="A51" s="12">
        <v>41</v>
      </c>
      <c r="B51" s="11" t="s">
        <v>46</v>
      </c>
      <c r="C51" s="35">
        <v>65254</v>
      </c>
      <c r="D51" s="9" t="s">
        <v>363</v>
      </c>
      <c r="E51" s="8" t="str">
        <f t="shared" si="9"/>
        <v>Significantly Different</v>
      </c>
      <c r="G51">
        <f t="shared" si="10"/>
        <v>65254</v>
      </c>
      <c r="H51">
        <f t="shared" si="11"/>
        <v>6</v>
      </c>
      <c r="I51" t="str">
        <f t="shared" si="12"/>
        <v>+/-</v>
      </c>
      <c r="J51" t="str">
        <f t="shared" si="13"/>
        <v>848</v>
      </c>
      <c r="K51" s="1">
        <f t="shared" si="14"/>
        <v>515.50151975683889</v>
      </c>
      <c r="L51" s="1">
        <f t="shared" si="15"/>
        <v>9501</v>
      </c>
      <c r="M51" s="1">
        <f t="shared" si="16"/>
        <v>523.29374797608159</v>
      </c>
      <c r="N51" s="1">
        <f t="shared" si="17"/>
        <v>18.156150415988279</v>
      </c>
      <c r="O51" t="s">
        <v>50</v>
      </c>
    </row>
    <row r="52" spans="1:15" x14ac:dyDescent="0.35">
      <c r="A52" s="12">
        <v>42</v>
      </c>
      <c r="B52" s="11" t="s">
        <v>71</v>
      </c>
      <c r="C52" s="35">
        <v>64811</v>
      </c>
      <c r="D52" s="9" t="s">
        <v>362</v>
      </c>
      <c r="E52" s="8" t="str">
        <f t="shared" si="9"/>
        <v>Significantly Different</v>
      </c>
      <c r="G52">
        <f t="shared" si="10"/>
        <v>64811</v>
      </c>
      <c r="H52">
        <f t="shared" si="11"/>
        <v>6</v>
      </c>
      <c r="I52" t="str">
        <f t="shared" si="12"/>
        <v>+/-</v>
      </c>
      <c r="J52" t="str">
        <f t="shared" si="13"/>
        <v>733</v>
      </c>
      <c r="K52" s="1">
        <f t="shared" si="14"/>
        <v>445.59270516717322</v>
      </c>
      <c r="L52" s="1">
        <f t="shared" si="15"/>
        <v>9944</v>
      </c>
      <c r="M52" s="1">
        <f t="shared" si="16"/>
        <v>454.58485313244176</v>
      </c>
      <c r="N52" s="1">
        <f t="shared" si="17"/>
        <v>21.874903951326441</v>
      </c>
      <c r="O52" t="s">
        <v>48</v>
      </c>
    </row>
    <row r="53" spans="1:15" x14ac:dyDescent="0.35">
      <c r="A53" s="12">
        <v>43</v>
      </c>
      <c r="B53" s="11" t="s">
        <v>50</v>
      </c>
      <c r="C53" s="35">
        <v>64115</v>
      </c>
      <c r="D53" s="9" t="s">
        <v>361</v>
      </c>
      <c r="E53" s="8" t="str">
        <f t="shared" si="9"/>
        <v>Significantly Different</v>
      </c>
      <c r="G53">
        <f t="shared" si="10"/>
        <v>64115</v>
      </c>
      <c r="H53">
        <f t="shared" si="11"/>
        <v>6</v>
      </c>
      <c r="I53" t="str">
        <f t="shared" si="12"/>
        <v>+/-</v>
      </c>
      <c r="J53" t="str">
        <f t="shared" si="13"/>
        <v>699</v>
      </c>
      <c r="K53" s="1">
        <f t="shared" si="14"/>
        <v>424.92401215805472</v>
      </c>
      <c r="L53" s="1">
        <f t="shared" si="15"/>
        <v>10640</v>
      </c>
      <c r="M53" s="1">
        <f t="shared" si="16"/>
        <v>434.34427118098716</v>
      </c>
      <c r="N53" s="1">
        <f t="shared" si="17"/>
        <v>24.496696988933952</v>
      </c>
      <c r="O53" t="s">
        <v>46</v>
      </c>
    </row>
    <row r="54" spans="1:15" x14ac:dyDescent="0.35">
      <c r="A54" s="12">
        <v>44</v>
      </c>
      <c r="B54" s="11" t="s">
        <v>36</v>
      </c>
      <c r="C54" s="35">
        <v>59726</v>
      </c>
      <c r="D54" s="9" t="s">
        <v>360</v>
      </c>
      <c r="E54" s="8" t="str">
        <f t="shared" si="9"/>
        <v>Significantly Different</v>
      </c>
      <c r="G54">
        <f t="shared" si="10"/>
        <v>59726</v>
      </c>
      <c r="H54">
        <f t="shared" si="11"/>
        <v>8</v>
      </c>
      <c r="I54" t="str">
        <f t="shared" si="12"/>
        <v>+/-</v>
      </c>
      <c r="J54" t="str">
        <f t="shared" si="13"/>
        <v>1,306</v>
      </c>
      <c r="K54" s="1">
        <f t="shared" si="14"/>
        <v>793.92097264437689</v>
      </c>
      <c r="L54" s="1">
        <f t="shared" si="15"/>
        <v>15029</v>
      </c>
      <c r="M54" s="1">
        <f t="shared" si="16"/>
        <v>799.00252853407017</v>
      </c>
      <c r="N54" s="1">
        <f t="shared" si="17"/>
        <v>18.809702677128826</v>
      </c>
      <c r="O54" t="s">
        <v>39</v>
      </c>
    </row>
    <row r="55" spans="1:15" x14ac:dyDescent="0.35">
      <c r="A55" s="12">
        <v>45</v>
      </c>
      <c r="B55" s="11" t="s">
        <v>67</v>
      </c>
      <c r="C55" s="35">
        <v>59674</v>
      </c>
      <c r="D55" s="9" t="s">
        <v>359</v>
      </c>
      <c r="E55" s="8" t="str">
        <f t="shared" si="9"/>
        <v>Significantly Different</v>
      </c>
      <c r="G55">
        <f t="shared" si="10"/>
        <v>59674</v>
      </c>
      <c r="H55">
        <f t="shared" si="11"/>
        <v>6</v>
      </c>
      <c r="I55" t="str">
        <f t="shared" si="12"/>
        <v>+/-</v>
      </c>
      <c r="J55" t="str">
        <f t="shared" si="13"/>
        <v>727</v>
      </c>
      <c r="K55" s="1">
        <f t="shared" si="14"/>
        <v>441.94528875379939</v>
      </c>
      <c r="L55" s="1">
        <f t="shared" si="15"/>
        <v>15081</v>
      </c>
      <c r="M55" s="1">
        <f t="shared" si="16"/>
        <v>451.0101640217473</v>
      </c>
      <c r="N55" s="1">
        <f t="shared" si="17"/>
        <v>33.438270804187034</v>
      </c>
      <c r="O55" t="s">
        <v>42</v>
      </c>
    </row>
    <row r="56" spans="1:15" x14ac:dyDescent="0.35">
      <c r="A56" s="12">
        <v>46</v>
      </c>
      <c r="B56" s="11" t="s">
        <v>58</v>
      </c>
      <c r="C56" s="35">
        <v>59673</v>
      </c>
      <c r="D56" s="9" t="s">
        <v>358</v>
      </c>
      <c r="E56" s="8" t="str">
        <f t="shared" si="9"/>
        <v>Significantly Different</v>
      </c>
      <c r="G56">
        <f t="shared" si="10"/>
        <v>59673</v>
      </c>
      <c r="H56">
        <f t="shared" si="11"/>
        <v>6</v>
      </c>
      <c r="I56" t="str">
        <f t="shared" si="12"/>
        <v>+/-</v>
      </c>
      <c r="J56" t="str">
        <f t="shared" si="13"/>
        <v>689</v>
      </c>
      <c r="K56" s="1">
        <f t="shared" si="14"/>
        <v>418.84498480243161</v>
      </c>
      <c r="L56" s="1">
        <f t="shared" si="15"/>
        <v>15082</v>
      </c>
      <c r="M56" s="1">
        <f t="shared" si="16"/>
        <v>428.39893918331944</v>
      </c>
      <c r="N56" s="1">
        <f t="shared" si="17"/>
        <v>35.205502676434378</v>
      </c>
      <c r="O56" t="s">
        <v>40</v>
      </c>
    </row>
    <row r="57" spans="1:15" x14ac:dyDescent="0.35">
      <c r="A57" s="12">
        <v>47</v>
      </c>
      <c r="B57" s="11" t="s">
        <v>78</v>
      </c>
      <c r="C57" s="35">
        <v>59341</v>
      </c>
      <c r="D57" s="9" t="s">
        <v>357</v>
      </c>
      <c r="E57" s="8" t="str">
        <f t="shared" si="9"/>
        <v>Significantly Different</v>
      </c>
      <c r="G57">
        <f t="shared" si="10"/>
        <v>59341</v>
      </c>
      <c r="H57">
        <f t="shared" si="11"/>
        <v>6</v>
      </c>
      <c r="I57" t="str">
        <f t="shared" si="12"/>
        <v>+/-</v>
      </c>
      <c r="J57" t="str">
        <f t="shared" si="13"/>
        <v>924</v>
      </c>
      <c r="K57" s="1">
        <f t="shared" si="14"/>
        <v>561.70212765957444</v>
      </c>
      <c r="L57" s="1">
        <f t="shared" si="15"/>
        <v>15414</v>
      </c>
      <c r="M57" s="1">
        <f t="shared" si="16"/>
        <v>568.8618549494571</v>
      </c>
      <c r="N57" s="1">
        <f t="shared" si="17"/>
        <v>27.09620950304274</v>
      </c>
      <c r="O57" t="s">
        <v>37</v>
      </c>
    </row>
    <row r="58" spans="1:15" x14ac:dyDescent="0.35">
      <c r="A58" s="12">
        <v>48</v>
      </c>
      <c r="B58" s="11" t="s">
        <v>72</v>
      </c>
      <c r="C58" s="35">
        <v>55432</v>
      </c>
      <c r="D58" s="9" t="s">
        <v>356</v>
      </c>
      <c r="E58" s="8" t="str">
        <f t="shared" si="9"/>
        <v>Significantly Different</v>
      </c>
      <c r="G58">
        <f t="shared" si="10"/>
        <v>55432</v>
      </c>
      <c r="H58">
        <f t="shared" si="11"/>
        <v>6</v>
      </c>
      <c r="I58" t="str">
        <f t="shared" si="12"/>
        <v>+/-</v>
      </c>
      <c r="J58" t="str">
        <f t="shared" si="13"/>
        <v>994</v>
      </c>
      <c r="K58" s="1">
        <f t="shared" si="14"/>
        <v>604.25531914893611</v>
      </c>
      <c r="L58" s="1">
        <f t="shared" si="15"/>
        <v>19323</v>
      </c>
      <c r="M58" s="1">
        <f t="shared" si="16"/>
        <v>610.91654136962677</v>
      </c>
      <c r="N58" s="1">
        <f t="shared" si="17"/>
        <v>31.62952497026739</v>
      </c>
      <c r="O58" t="s">
        <v>35</v>
      </c>
    </row>
    <row r="59" spans="1:15" x14ac:dyDescent="0.35">
      <c r="A59" s="12">
        <v>49</v>
      </c>
      <c r="B59" s="11" t="s">
        <v>55</v>
      </c>
      <c r="C59" s="35">
        <v>55416</v>
      </c>
      <c r="D59" s="9" t="s">
        <v>355</v>
      </c>
      <c r="E59" s="8" t="str">
        <f t="shared" si="9"/>
        <v>Significantly Different</v>
      </c>
      <c r="G59">
        <f t="shared" si="10"/>
        <v>55416</v>
      </c>
      <c r="H59">
        <f t="shared" si="11"/>
        <v>6</v>
      </c>
      <c r="I59" t="str">
        <f t="shared" si="12"/>
        <v>+/-</v>
      </c>
      <c r="J59" t="str">
        <f t="shared" si="13"/>
        <v>800</v>
      </c>
      <c r="K59" s="1">
        <f t="shared" si="14"/>
        <v>486.322188449848</v>
      </c>
      <c r="L59" s="1">
        <f t="shared" si="15"/>
        <v>19339</v>
      </c>
      <c r="M59" s="1">
        <f t="shared" si="16"/>
        <v>494.57436324368223</v>
      </c>
      <c r="N59" s="1">
        <f t="shared" si="17"/>
        <v>39.102309859258639</v>
      </c>
      <c r="O59" t="s">
        <v>32</v>
      </c>
    </row>
    <row r="60" spans="1:15" x14ac:dyDescent="0.35">
      <c r="A60" s="12">
        <v>50</v>
      </c>
      <c r="B60" s="11" t="s">
        <v>32</v>
      </c>
      <c r="C60" s="35">
        <v>54329</v>
      </c>
      <c r="D60" s="9" t="s">
        <v>354</v>
      </c>
      <c r="E60" s="8" t="str">
        <f t="shared" si="9"/>
        <v>Significantly Different</v>
      </c>
      <c r="G60">
        <f t="shared" si="10"/>
        <v>54329</v>
      </c>
      <c r="H60">
        <f t="shared" si="11"/>
        <v>8</v>
      </c>
      <c r="I60" t="str">
        <f t="shared" si="12"/>
        <v>+/-</v>
      </c>
      <c r="J60" t="str">
        <f t="shared" si="13"/>
        <v>1,336</v>
      </c>
      <c r="K60" s="1">
        <f t="shared" si="14"/>
        <v>812.15805471124622</v>
      </c>
      <c r="L60" s="1">
        <f t="shared" si="15"/>
        <v>20426</v>
      </c>
      <c r="M60" s="1">
        <f t="shared" si="16"/>
        <v>817.12620544907259</v>
      </c>
      <c r="N60" s="1">
        <f t="shared" si="17"/>
        <v>24.997362541780642</v>
      </c>
      <c r="O60" t="s">
        <v>29</v>
      </c>
    </row>
    <row r="61" spans="1:15" x14ac:dyDescent="0.35">
      <c r="A61" s="12">
        <v>51</v>
      </c>
      <c r="B61" s="11" t="s">
        <v>51</v>
      </c>
      <c r="C61" s="35">
        <v>52719</v>
      </c>
      <c r="D61" s="9" t="s">
        <v>353</v>
      </c>
      <c r="E61" s="8" t="str">
        <f t="shared" si="9"/>
        <v>Significantly Different</v>
      </c>
      <c r="G61">
        <f t="shared" si="10"/>
        <v>52719</v>
      </c>
      <c r="H61">
        <f t="shared" si="11"/>
        <v>6</v>
      </c>
      <c r="I61" t="str">
        <f t="shared" si="12"/>
        <v>+/-</v>
      </c>
      <c r="J61" t="str">
        <f t="shared" si="13"/>
        <v>895</v>
      </c>
      <c r="K61" s="1">
        <f t="shared" si="14"/>
        <v>544.07294832826744</v>
      </c>
      <c r="L61" s="1">
        <f t="shared" si="15"/>
        <v>22036</v>
      </c>
      <c r="M61" s="1">
        <f t="shared" si="16"/>
        <v>551.46160600884798</v>
      </c>
      <c r="N61" s="1">
        <f t="shared" si="17"/>
        <v>39.959264180662544</v>
      </c>
      <c r="O61" t="s">
        <v>26</v>
      </c>
    </row>
    <row r="62" spans="1:15" ht="15" thickBot="1" x14ac:dyDescent="0.4">
      <c r="A62" s="7"/>
      <c r="B62" s="6" t="s">
        <v>24</v>
      </c>
      <c r="C62" s="34">
        <v>24112</v>
      </c>
      <c r="D62" s="4" t="s">
        <v>352</v>
      </c>
      <c r="E62" s="3" t="str">
        <f t="shared" si="9"/>
        <v>Significantly Different</v>
      </c>
      <c r="G62">
        <f t="shared" si="10"/>
        <v>24112</v>
      </c>
      <c r="H62">
        <f t="shared" si="11"/>
        <v>6</v>
      </c>
      <c r="I62" t="str">
        <f t="shared" si="12"/>
        <v>+/-</v>
      </c>
      <c r="J62" t="str">
        <f t="shared" si="13"/>
        <v>515</v>
      </c>
      <c r="K62" s="1">
        <f t="shared" si="14"/>
        <v>313.06990881458967</v>
      </c>
      <c r="L62" s="1">
        <f t="shared" si="15"/>
        <v>50643</v>
      </c>
      <c r="M62" s="1">
        <f t="shared" si="16"/>
        <v>325.74115122965316</v>
      </c>
      <c r="N62" s="1">
        <f t="shared" si="17"/>
        <v>155.4700712784545</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179" priority="1" operator="equal">
      <formula>"OTHER ERROR"</formula>
    </cfRule>
    <cfRule type="cellIs" dxfId="178" priority="2" operator="equal">
      <formula>"Statistical Test not applicable"</formula>
    </cfRule>
    <cfRule type="cellIs" dxfId="177" priority="3" operator="equal">
      <formula>"Geography Selected"</formula>
    </cfRule>
  </conditionalFormatting>
  <conditionalFormatting sqref="E10:J62">
    <cfRule type="cellIs" dxfId="176" priority="4" operator="equal">
      <formula>"Not Significantly Different"</formula>
    </cfRule>
  </conditionalFormatting>
  <conditionalFormatting sqref="F10:J62">
    <cfRule type="cellIs" dxfId="17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00371F81-5018-4BFF-83A6-D445A36DEB05}">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01C099E6-8255-4E69-BF68-F6DAD4822684}"/>
    <hyperlink ref="A68" r:id="rId2" xr:uid="{86A8E16C-8747-4DEE-9276-C6263FD2B15A}"/>
    <hyperlink ref="A66" r:id="rId3" xr:uid="{7E56DFD2-A296-49E0-B15C-60B16C3B66F2}"/>
    <hyperlink ref="A67" r:id="rId4" xr:uid="{0BDD521A-9AF0-4C65-8D97-DCC5AEE53F4F}"/>
  </hyperlinks>
  <pageMargins left="0.7" right="0.7" top="0.75" bottom="0.75" header="0.3" footer="0.3"/>
  <pageSetup orientation="portrait" r:id="rId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F66D0-E123-4887-A60B-B128F76C9EE8}">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458</v>
      </c>
    </row>
    <row r="2" spans="1:16" x14ac:dyDescent="0.35">
      <c r="A2" s="26" t="s">
        <v>106</v>
      </c>
      <c r="B2" t="s">
        <v>457</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36">
        <f>VLOOKUP($B$4,$B$10:$D$62,2,FALSE)</f>
        <v>92148</v>
      </c>
      <c r="C6" t="s">
        <v>100</v>
      </c>
      <c r="H6" s="14" t="s">
        <v>99</v>
      </c>
      <c r="I6">
        <f>VLOOKUP($B$4,$B$9:$K$62,6,FALSE)</f>
        <v>92148</v>
      </c>
      <c r="K6" s="15"/>
    </row>
    <row r="7" spans="1:16" ht="15" thickBot="1" x14ac:dyDescent="0.4">
      <c r="A7" s="21" t="s">
        <v>98</v>
      </c>
      <c r="B7" s="20" t="str">
        <f>VLOOKUP($B$4,$B$10:$D$62,3,FALSE)</f>
        <v>+/-207</v>
      </c>
      <c r="C7" t="s">
        <v>97</v>
      </c>
      <c r="H7" s="14" t="s">
        <v>96</v>
      </c>
      <c r="I7" s="19">
        <f>VLOOKUP($B$4,$B$9:$K$62,10,FALSE)</f>
        <v>125.83586626139818</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35">
        <v>92148</v>
      </c>
      <c r="D10" s="9" t="s">
        <v>456</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92148</v>
      </c>
      <c r="H10">
        <f t="shared" ref="H10:H41" si="2">LEN(TRIM(D10))</f>
        <v>6</v>
      </c>
      <c r="I10" t="str">
        <f t="shared" ref="I10:I41" si="3">IF(H10&gt;=3,MID(TRIM(D10),1,3),"NO")</f>
        <v>+/-</v>
      </c>
      <c r="J10" t="str">
        <f t="shared" ref="J10:J41" si="4">IF(TRIM(I10)="+/-",MID(TRIM(D10),4,H10-3),D10)</f>
        <v>207</v>
      </c>
      <c r="K10" s="1">
        <f t="shared" ref="K10:K41" si="5">IF(TRIM(J10)="*****",0,IF(ISERROR(VALUE(J10)),"NA",VALUE(J10/$I$4)))</f>
        <v>125.83586626139818</v>
      </c>
      <c r="L10" s="1">
        <f t="shared" ref="L10:L41" si="6">IF(AND(ISNUMBER(G10),ISNUMBER($I$6)),$I$6-G10,"N/A")</f>
        <v>0</v>
      </c>
      <c r="M10" s="1">
        <f t="shared" ref="M10:M41" si="7">IF(AND(ISNUMBER(K10),ISNUMBER($I$7)),SQRT(K10^2+($I$7)^2),"N/A")</f>
        <v>177.95878869983628</v>
      </c>
      <c r="N10" s="1">
        <f t="shared" ref="N10:N41" si="8">IF(AND(ISNUMBER(L10),ISNUMBER(M10),M10&lt;&gt;0),L10/M10,"NA")</f>
        <v>0</v>
      </c>
      <c r="O10" t="s">
        <v>82</v>
      </c>
    </row>
    <row r="11" spans="1:16" x14ac:dyDescent="0.35">
      <c r="A11" s="12">
        <v>1</v>
      </c>
      <c r="B11" s="11" t="s">
        <v>31</v>
      </c>
      <c r="C11" s="35">
        <v>146477</v>
      </c>
      <c r="D11" s="13" t="s">
        <v>455</v>
      </c>
      <c r="E11" s="8" t="str">
        <f t="shared" si="0"/>
        <v>Significantly Different</v>
      </c>
      <c r="G11">
        <f t="shared" si="1"/>
        <v>146477</v>
      </c>
      <c r="H11">
        <f t="shared" si="2"/>
        <v>9</v>
      </c>
      <c r="I11" t="str">
        <f t="shared" si="3"/>
        <v>+/-</v>
      </c>
      <c r="J11" t="str">
        <f t="shared" si="4"/>
        <v>13,498</v>
      </c>
      <c r="K11" s="1">
        <f t="shared" si="5"/>
        <v>8205.4711246200604</v>
      </c>
      <c r="L11" s="1">
        <f t="shared" si="6"/>
        <v>-54329</v>
      </c>
      <c r="M11" s="1">
        <f t="shared" si="7"/>
        <v>8206.4359524833526</v>
      </c>
      <c r="N11" s="1">
        <f t="shared" si="8"/>
        <v>-6.620291721591939</v>
      </c>
      <c r="O11" t="s">
        <v>67</v>
      </c>
    </row>
    <row r="12" spans="1:16" x14ac:dyDescent="0.35">
      <c r="A12" s="12">
        <v>2</v>
      </c>
      <c r="B12" s="11" t="s">
        <v>70</v>
      </c>
      <c r="C12" s="35">
        <v>120263</v>
      </c>
      <c r="D12" s="9" t="s">
        <v>454</v>
      </c>
      <c r="E12" s="8" t="str">
        <f t="shared" si="0"/>
        <v>Significantly Different</v>
      </c>
      <c r="G12">
        <f t="shared" si="1"/>
        <v>120263</v>
      </c>
      <c r="H12">
        <f t="shared" si="2"/>
        <v>8</v>
      </c>
      <c r="I12" t="str">
        <f t="shared" si="3"/>
        <v>+/-</v>
      </c>
      <c r="J12" t="str">
        <f t="shared" si="4"/>
        <v>1,404</v>
      </c>
      <c r="K12" s="1">
        <f t="shared" si="5"/>
        <v>853.49544072948322</v>
      </c>
      <c r="L12" s="1">
        <f t="shared" si="6"/>
        <v>-28115</v>
      </c>
      <c r="M12" s="1">
        <f t="shared" si="7"/>
        <v>862.72193236509941</v>
      </c>
      <c r="N12" s="1">
        <f t="shared" si="8"/>
        <v>-32.588715952687615</v>
      </c>
      <c r="O12" t="s">
        <v>59</v>
      </c>
    </row>
    <row r="13" spans="1:16" x14ac:dyDescent="0.35">
      <c r="A13" s="12">
        <v>3</v>
      </c>
      <c r="B13" s="11" t="s">
        <v>47</v>
      </c>
      <c r="C13" s="35">
        <v>117988</v>
      </c>
      <c r="D13" s="9" t="s">
        <v>453</v>
      </c>
      <c r="E13" s="8" t="str">
        <f t="shared" si="0"/>
        <v>Significantly Different</v>
      </c>
      <c r="G13">
        <f t="shared" si="1"/>
        <v>117988</v>
      </c>
      <c r="H13">
        <f t="shared" si="2"/>
        <v>8</v>
      </c>
      <c r="I13" t="str">
        <f t="shared" si="3"/>
        <v>+/-</v>
      </c>
      <c r="J13" t="str">
        <f t="shared" si="4"/>
        <v>1,589</v>
      </c>
      <c r="K13" s="1">
        <f t="shared" si="5"/>
        <v>965.95744680851067</v>
      </c>
      <c r="L13" s="1">
        <f t="shared" si="6"/>
        <v>-25840</v>
      </c>
      <c r="M13" s="1">
        <f t="shared" si="7"/>
        <v>974.11932240489568</v>
      </c>
      <c r="N13" s="1">
        <f t="shared" si="8"/>
        <v>-26.526524426398272</v>
      </c>
      <c r="O13" t="s">
        <v>57</v>
      </c>
    </row>
    <row r="14" spans="1:16" x14ac:dyDescent="0.35">
      <c r="A14" s="12">
        <v>4</v>
      </c>
      <c r="B14" s="11" t="s">
        <v>41</v>
      </c>
      <c r="C14" s="35">
        <v>117294</v>
      </c>
      <c r="D14" s="9" t="s">
        <v>452</v>
      </c>
      <c r="E14" s="8" t="str">
        <f t="shared" si="0"/>
        <v>Significantly Different</v>
      </c>
      <c r="G14">
        <f t="shared" si="1"/>
        <v>117294</v>
      </c>
      <c r="H14">
        <f t="shared" si="2"/>
        <v>8</v>
      </c>
      <c r="I14" t="str">
        <f t="shared" si="3"/>
        <v>+/-</v>
      </c>
      <c r="J14" t="str">
        <f t="shared" si="4"/>
        <v>1,435</v>
      </c>
      <c r="K14" s="1">
        <f t="shared" si="5"/>
        <v>872.34042553191489</v>
      </c>
      <c r="L14" s="1">
        <f t="shared" si="6"/>
        <v>-25146</v>
      </c>
      <c r="M14" s="1">
        <f t="shared" si="7"/>
        <v>881.36966322591275</v>
      </c>
      <c r="N14" s="1">
        <f t="shared" si="8"/>
        <v>-28.53059397116392</v>
      </c>
      <c r="O14" t="s">
        <v>72</v>
      </c>
    </row>
    <row r="15" spans="1:16" x14ac:dyDescent="0.35">
      <c r="A15" s="12">
        <v>5</v>
      </c>
      <c r="B15" s="11" t="s">
        <v>65</v>
      </c>
      <c r="C15" s="35">
        <v>115183</v>
      </c>
      <c r="D15" s="9" t="s">
        <v>451</v>
      </c>
      <c r="E15" s="8" t="str">
        <f t="shared" si="0"/>
        <v>Significantly Different</v>
      </c>
      <c r="G15">
        <f t="shared" si="1"/>
        <v>115183</v>
      </c>
      <c r="H15">
        <f t="shared" si="2"/>
        <v>8</v>
      </c>
      <c r="I15" t="str">
        <f t="shared" si="3"/>
        <v>+/-</v>
      </c>
      <c r="J15" t="str">
        <f t="shared" si="4"/>
        <v>2,375</v>
      </c>
      <c r="K15" s="1">
        <f t="shared" si="5"/>
        <v>1443.7689969604862</v>
      </c>
      <c r="L15" s="1">
        <f t="shared" si="6"/>
        <v>-23035</v>
      </c>
      <c r="M15" s="1">
        <f t="shared" si="7"/>
        <v>1449.242416513554</v>
      </c>
      <c r="N15" s="1">
        <f t="shared" si="8"/>
        <v>-15.894511323657884</v>
      </c>
      <c r="O15" t="s">
        <v>34</v>
      </c>
    </row>
    <row r="16" spans="1:16" x14ac:dyDescent="0.35">
      <c r="A16" s="12">
        <v>6</v>
      </c>
      <c r="B16" s="11" t="s">
        <v>66</v>
      </c>
      <c r="C16" s="35">
        <v>112950</v>
      </c>
      <c r="D16" s="9" t="s">
        <v>450</v>
      </c>
      <c r="E16" s="8" t="str">
        <f t="shared" si="0"/>
        <v>Significantly Different</v>
      </c>
      <c r="G16">
        <f t="shared" si="1"/>
        <v>112950</v>
      </c>
      <c r="H16">
        <f t="shared" si="2"/>
        <v>8</v>
      </c>
      <c r="I16" t="str">
        <f t="shared" si="3"/>
        <v>+/-</v>
      </c>
      <c r="J16" t="str">
        <f t="shared" si="4"/>
        <v>2,905</v>
      </c>
      <c r="K16" s="1">
        <f t="shared" si="5"/>
        <v>1765.9574468085107</v>
      </c>
      <c r="L16" s="1">
        <f t="shared" si="6"/>
        <v>-20802</v>
      </c>
      <c r="M16" s="1">
        <f t="shared" si="7"/>
        <v>1770.4350790628248</v>
      </c>
      <c r="N16" s="1">
        <f t="shared" si="8"/>
        <v>-11.749654221159854</v>
      </c>
      <c r="O16" t="s">
        <v>73</v>
      </c>
    </row>
    <row r="17" spans="1:15" x14ac:dyDescent="0.35">
      <c r="A17" s="12">
        <v>7</v>
      </c>
      <c r="B17" s="11" t="s">
        <v>73</v>
      </c>
      <c r="C17" s="35">
        <v>109592</v>
      </c>
      <c r="D17" s="9" t="s">
        <v>449</v>
      </c>
      <c r="E17" s="8" t="str">
        <f t="shared" si="0"/>
        <v>Significantly Different</v>
      </c>
      <c r="G17">
        <f t="shared" si="1"/>
        <v>109592</v>
      </c>
      <c r="H17">
        <f t="shared" si="2"/>
        <v>8</v>
      </c>
      <c r="I17" t="str">
        <f t="shared" si="3"/>
        <v>+/-</v>
      </c>
      <c r="J17" t="str">
        <f t="shared" si="4"/>
        <v>1,710</v>
      </c>
      <c r="K17" s="1">
        <f t="shared" si="5"/>
        <v>1039.5136778115502</v>
      </c>
      <c r="L17" s="1">
        <f t="shared" si="6"/>
        <v>-17444</v>
      </c>
      <c r="M17" s="1">
        <f t="shared" si="7"/>
        <v>1047.1023596549919</v>
      </c>
      <c r="N17" s="1">
        <f t="shared" si="8"/>
        <v>-16.659307315234773</v>
      </c>
      <c r="O17" t="s">
        <v>65</v>
      </c>
    </row>
    <row r="18" spans="1:15" x14ac:dyDescent="0.35">
      <c r="A18" s="12">
        <v>8</v>
      </c>
      <c r="B18" s="11" t="s">
        <v>35</v>
      </c>
      <c r="C18" s="35">
        <v>109192</v>
      </c>
      <c r="D18" s="9" t="s">
        <v>448</v>
      </c>
      <c r="E18" s="8" t="str">
        <f t="shared" si="0"/>
        <v>Significantly Different</v>
      </c>
      <c r="G18">
        <f t="shared" si="1"/>
        <v>109192</v>
      </c>
      <c r="H18">
        <f t="shared" si="2"/>
        <v>8</v>
      </c>
      <c r="I18" t="str">
        <f t="shared" si="3"/>
        <v>+/-</v>
      </c>
      <c r="J18" t="str">
        <f t="shared" si="4"/>
        <v>1,400</v>
      </c>
      <c r="K18" s="1">
        <f t="shared" si="5"/>
        <v>851.063829787234</v>
      </c>
      <c r="L18" s="1">
        <f t="shared" si="6"/>
        <v>-17044</v>
      </c>
      <c r="M18" s="1">
        <f t="shared" si="7"/>
        <v>860.31639970993842</v>
      </c>
      <c r="N18" s="1">
        <f t="shared" si="8"/>
        <v>-19.811315936493251</v>
      </c>
      <c r="O18" t="s">
        <v>61</v>
      </c>
    </row>
    <row r="19" spans="1:15" x14ac:dyDescent="0.35">
      <c r="A19" s="12">
        <v>9</v>
      </c>
      <c r="B19" s="11" t="s">
        <v>28</v>
      </c>
      <c r="C19" s="35">
        <v>108285</v>
      </c>
      <c r="D19" s="9" t="s">
        <v>447</v>
      </c>
      <c r="E19" s="8" t="str">
        <f t="shared" si="0"/>
        <v>Significantly Different</v>
      </c>
      <c r="G19">
        <f t="shared" si="1"/>
        <v>108285</v>
      </c>
      <c r="H19">
        <f t="shared" si="2"/>
        <v>8</v>
      </c>
      <c r="I19" t="str">
        <f t="shared" si="3"/>
        <v>+/-</v>
      </c>
      <c r="J19" t="str">
        <f t="shared" si="4"/>
        <v>2,332</v>
      </c>
      <c r="K19" s="1">
        <f t="shared" si="5"/>
        <v>1417.6291793313069</v>
      </c>
      <c r="L19" s="1">
        <f t="shared" si="6"/>
        <v>-16137</v>
      </c>
      <c r="M19" s="1">
        <f t="shared" si="7"/>
        <v>1423.2031321386667</v>
      </c>
      <c r="N19" s="1">
        <f t="shared" si="8"/>
        <v>-11.338507930172069</v>
      </c>
      <c r="O19" t="s">
        <v>31</v>
      </c>
    </row>
    <row r="20" spans="1:15" x14ac:dyDescent="0.35">
      <c r="A20" s="12">
        <v>10</v>
      </c>
      <c r="B20" s="11" t="s">
        <v>37</v>
      </c>
      <c r="C20" s="35">
        <v>107101</v>
      </c>
      <c r="D20" s="13" t="s">
        <v>446</v>
      </c>
      <c r="E20" s="8" t="str">
        <f t="shared" si="0"/>
        <v>Significantly Different</v>
      </c>
      <c r="G20">
        <f t="shared" si="1"/>
        <v>107101</v>
      </c>
      <c r="H20">
        <f t="shared" si="2"/>
        <v>8</v>
      </c>
      <c r="I20" t="str">
        <f t="shared" si="3"/>
        <v>+/-</v>
      </c>
      <c r="J20" t="str">
        <f t="shared" si="4"/>
        <v>1,183</v>
      </c>
      <c r="K20" s="1">
        <f t="shared" si="5"/>
        <v>719.14893617021278</v>
      </c>
      <c r="L20" s="1">
        <f t="shared" si="6"/>
        <v>-14953</v>
      </c>
      <c r="M20" s="1">
        <f t="shared" si="7"/>
        <v>730.07524107622305</v>
      </c>
      <c r="N20" s="1">
        <f t="shared" si="8"/>
        <v>-20.481450621387175</v>
      </c>
      <c r="O20" t="s">
        <v>53</v>
      </c>
    </row>
    <row r="21" spans="1:15" x14ac:dyDescent="0.35">
      <c r="A21" s="12">
        <v>11</v>
      </c>
      <c r="B21" s="11" t="s">
        <v>52</v>
      </c>
      <c r="C21" s="35">
        <v>105989</v>
      </c>
      <c r="D21" s="9" t="s">
        <v>445</v>
      </c>
      <c r="E21" s="8" t="str">
        <f t="shared" si="0"/>
        <v>Significantly Different</v>
      </c>
      <c r="G21">
        <f t="shared" si="1"/>
        <v>105989</v>
      </c>
      <c r="H21">
        <f t="shared" si="2"/>
        <v>8</v>
      </c>
      <c r="I21" t="str">
        <f t="shared" si="3"/>
        <v>+/-</v>
      </c>
      <c r="J21" t="str">
        <f t="shared" si="4"/>
        <v>3,402</v>
      </c>
      <c r="K21" s="1">
        <f t="shared" si="5"/>
        <v>2068.0851063829787</v>
      </c>
      <c r="L21" s="1">
        <f t="shared" si="6"/>
        <v>-13841</v>
      </c>
      <c r="M21" s="1">
        <f t="shared" si="7"/>
        <v>2071.9099093543746</v>
      </c>
      <c r="N21" s="1">
        <f t="shared" si="8"/>
        <v>-6.6803097651639582</v>
      </c>
      <c r="O21" t="s">
        <v>45</v>
      </c>
    </row>
    <row r="22" spans="1:15" x14ac:dyDescent="0.35">
      <c r="A22" s="12">
        <v>12</v>
      </c>
      <c r="B22" s="11" t="s">
        <v>59</v>
      </c>
      <c r="C22" s="35">
        <v>105329</v>
      </c>
      <c r="D22" s="9" t="s">
        <v>444</v>
      </c>
      <c r="E22" s="8" t="str">
        <f t="shared" si="0"/>
        <v>Significantly Different</v>
      </c>
      <c r="G22">
        <f t="shared" si="1"/>
        <v>105329</v>
      </c>
      <c r="H22">
        <f t="shared" si="2"/>
        <v>8</v>
      </c>
      <c r="I22" t="str">
        <f t="shared" si="3"/>
        <v>+/-</v>
      </c>
      <c r="J22" t="str">
        <f t="shared" si="4"/>
        <v>2,285</v>
      </c>
      <c r="K22" s="1">
        <f t="shared" si="5"/>
        <v>1389.0577507598784</v>
      </c>
      <c r="L22" s="1">
        <f t="shared" si="6"/>
        <v>-13181</v>
      </c>
      <c r="M22" s="1">
        <f t="shared" si="7"/>
        <v>1394.745890900507</v>
      </c>
      <c r="N22" s="1">
        <f t="shared" si="8"/>
        <v>-9.4504669890009776</v>
      </c>
      <c r="O22" t="s">
        <v>28</v>
      </c>
    </row>
    <row r="23" spans="1:15" x14ac:dyDescent="0.35">
      <c r="A23" s="12">
        <v>13</v>
      </c>
      <c r="B23" s="11" t="s">
        <v>74</v>
      </c>
      <c r="C23" s="35">
        <v>105324</v>
      </c>
      <c r="D23" s="9" t="s">
        <v>443</v>
      </c>
      <c r="E23" s="8" t="str">
        <f t="shared" si="0"/>
        <v>Significantly Different</v>
      </c>
      <c r="G23">
        <f t="shared" si="1"/>
        <v>105324</v>
      </c>
      <c r="H23">
        <f t="shared" si="2"/>
        <v>6</v>
      </c>
      <c r="I23" t="str">
        <f t="shared" si="3"/>
        <v>+/-</v>
      </c>
      <c r="J23" t="str">
        <f t="shared" si="4"/>
        <v>797</v>
      </c>
      <c r="K23" s="1">
        <f t="shared" si="5"/>
        <v>484.49848024316111</v>
      </c>
      <c r="L23" s="1">
        <f t="shared" si="6"/>
        <v>-13176</v>
      </c>
      <c r="M23" s="1">
        <f t="shared" si="7"/>
        <v>500.57311413587655</v>
      </c>
      <c r="N23" s="1">
        <f t="shared" si="8"/>
        <v>-26.321829175235091</v>
      </c>
      <c r="O23" t="s">
        <v>81</v>
      </c>
    </row>
    <row r="24" spans="1:15" x14ac:dyDescent="0.35">
      <c r="A24" s="12">
        <v>14</v>
      </c>
      <c r="B24" s="11" t="s">
        <v>34</v>
      </c>
      <c r="C24" s="35">
        <v>104823</v>
      </c>
      <c r="D24" s="9" t="s">
        <v>442</v>
      </c>
      <c r="E24" s="8" t="str">
        <f t="shared" si="0"/>
        <v>Significantly Different</v>
      </c>
      <c r="G24">
        <f t="shared" si="1"/>
        <v>104823</v>
      </c>
      <c r="H24">
        <f t="shared" si="2"/>
        <v>6</v>
      </c>
      <c r="I24" t="str">
        <f t="shared" si="3"/>
        <v>+/-</v>
      </c>
      <c r="J24" t="str">
        <f t="shared" si="4"/>
        <v>683</v>
      </c>
      <c r="K24" s="1">
        <f t="shared" si="5"/>
        <v>415.19756838905772</v>
      </c>
      <c r="L24" s="1">
        <f t="shared" si="6"/>
        <v>-12675</v>
      </c>
      <c r="M24" s="1">
        <f t="shared" si="7"/>
        <v>433.84753777559087</v>
      </c>
      <c r="N24" s="1">
        <f t="shared" si="8"/>
        <v>-29.215332337684458</v>
      </c>
      <c r="O24" t="s">
        <v>64</v>
      </c>
    </row>
    <row r="25" spans="1:15" x14ac:dyDescent="0.35">
      <c r="A25" s="12">
        <v>15</v>
      </c>
      <c r="B25" s="11" t="s">
        <v>42</v>
      </c>
      <c r="C25" s="35">
        <v>102177</v>
      </c>
      <c r="D25" s="9" t="s">
        <v>441</v>
      </c>
      <c r="E25" s="8" t="str">
        <f t="shared" si="0"/>
        <v>Significantly Different</v>
      </c>
      <c r="G25">
        <f t="shared" si="1"/>
        <v>102177</v>
      </c>
      <c r="H25">
        <f t="shared" si="2"/>
        <v>8</v>
      </c>
      <c r="I25" t="str">
        <f t="shared" si="3"/>
        <v>+/-</v>
      </c>
      <c r="J25" t="str">
        <f t="shared" si="4"/>
        <v>1,231</v>
      </c>
      <c r="K25" s="1">
        <f t="shared" si="5"/>
        <v>748.32826747720367</v>
      </c>
      <c r="L25" s="1">
        <f t="shared" si="6"/>
        <v>-10029</v>
      </c>
      <c r="M25" s="1">
        <f t="shared" si="7"/>
        <v>758.83454134823728</v>
      </c>
      <c r="N25" s="1">
        <f t="shared" si="8"/>
        <v>-13.216319834599602</v>
      </c>
      <c r="O25" t="s">
        <v>80</v>
      </c>
    </row>
    <row r="26" spans="1:15" x14ac:dyDescent="0.35">
      <c r="A26" s="12">
        <v>16</v>
      </c>
      <c r="B26" s="11" t="s">
        <v>61</v>
      </c>
      <c r="C26" s="35">
        <v>100128</v>
      </c>
      <c r="D26" s="9" t="s">
        <v>440</v>
      </c>
      <c r="E26" s="8" t="str">
        <f t="shared" si="0"/>
        <v>Significantly Different</v>
      </c>
      <c r="G26">
        <f t="shared" si="1"/>
        <v>100128</v>
      </c>
      <c r="H26">
        <f t="shared" si="2"/>
        <v>8</v>
      </c>
      <c r="I26" t="str">
        <f t="shared" si="3"/>
        <v>+/-</v>
      </c>
      <c r="J26" t="str">
        <f t="shared" si="4"/>
        <v>2,996</v>
      </c>
      <c r="K26" s="1">
        <f t="shared" si="5"/>
        <v>1821.2765957446809</v>
      </c>
      <c r="L26" s="1">
        <f t="shared" si="6"/>
        <v>-7980</v>
      </c>
      <c r="M26" s="1">
        <f t="shared" si="7"/>
        <v>1825.6185536538267</v>
      </c>
      <c r="N26" s="1">
        <f t="shared" si="8"/>
        <v>-4.3711212202728111</v>
      </c>
      <c r="O26" t="s">
        <v>79</v>
      </c>
    </row>
    <row r="27" spans="1:15" x14ac:dyDescent="0.35">
      <c r="A27" s="12">
        <v>17</v>
      </c>
      <c r="B27" s="11" t="s">
        <v>49</v>
      </c>
      <c r="C27" s="35">
        <v>99066</v>
      </c>
      <c r="D27" s="9" t="s">
        <v>439</v>
      </c>
      <c r="E27" s="8" t="str">
        <f t="shared" si="0"/>
        <v>Significantly Different</v>
      </c>
      <c r="G27">
        <f t="shared" si="1"/>
        <v>99066</v>
      </c>
      <c r="H27">
        <f t="shared" si="2"/>
        <v>6</v>
      </c>
      <c r="I27" t="str">
        <f t="shared" si="3"/>
        <v>+/-</v>
      </c>
      <c r="J27" t="str">
        <f t="shared" si="4"/>
        <v>815</v>
      </c>
      <c r="K27" s="1">
        <f t="shared" si="5"/>
        <v>495.44072948328267</v>
      </c>
      <c r="L27" s="1">
        <f t="shared" si="6"/>
        <v>-6918</v>
      </c>
      <c r="M27" s="1">
        <f t="shared" si="7"/>
        <v>511.17138189523462</v>
      </c>
      <c r="N27" s="1">
        <f t="shared" si="8"/>
        <v>-13.533621491779552</v>
      </c>
      <c r="O27" t="s">
        <v>77</v>
      </c>
    </row>
    <row r="28" spans="1:15" x14ac:dyDescent="0.35">
      <c r="A28" s="12">
        <v>18</v>
      </c>
      <c r="B28" s="11" t="s">
        <v>62</v>
      </c>
      <c r="C28" s="35">
        <v>97853</v>
      </c>
      <c r="D28" s="9" t="s">
        <v>438</v>
      </c>
      <c r="E28" s="8" t="str">
        <f t="shared" si="0"/>
        <v>Significantly Different</v>
      </c>
      <c r="G28">
        <f t="shared" si="1"/>
        <v>97853</v>
      </c>
      <c r="H28">
        <f t="shared" si="2"/>
        <v>8</v>
      </c>
      <c r="I28" t="str">
        <f t="shared" si="3"/>
        <v>+/-</v>
      </c>
      <c r="J28" t="str">
        <f t="shared" si="4"/>
        <v>2,741</v>
      </c>
      <c r="K28" s="1">
        <f t="shared" si="5"/>
        <v>1666.2613981762918</v>
      </c>
      <c r="L28" s="1">
        <f t="shared" si="6"/>
        <v>-5705</v>
      </c>
      <c r="M28" s="1">
        <f t="shared" si="7"/>
        <v>1671.0061975618664</v>
      </c>
      <c r="N28" s="1">
        <f t="shared" si="8"/>
        <v>-3.4141106168990025</v>
      </c>
      <c r="O28" t="s">
        <v>78</v>
      </c>
    </row>
    <row r="29" spans="1:15" x14ac:dyDescent="0.35">
      <c r="A29" s="12">
        <v>19</v>
      </c>
      <c r="B29" s="11" t="s">
        <v>64</v>
      </c>
      <c r="C29" s="35">
        <v>96948</v>
      </c>
      <c r="D29" s="9" t="s">
        <v>437</v>
      </c>
      <c r="E29" s="8" t="str">
        <f t="shared" si="0"/>
        <v>Significantly Different</v>
      </c>
      <c r="G29">
        <f t="shared" si="1"/>
        <v>96948</v>
      </c>
      <c r="H29">
        <f t="shared" si="2"/>
        <v>6</v>
      </c>
      <c r="I29" t="str">
        <f t="shared" si="3"/>
        <v>+/-</v>
      </c>
      <c r="J29" t="str">
        <f t="shared" si="4"/>
        <v>927</v>
      </c>
      <c r="K29" s="1">
        <f t="shared" si="5"/>
        <v>563.52583586626145</v>
      </c>
      <c r="L29" s="1">
        <f t="shared" si="6"/>
        <v>-4800</v>
      </c>
      <c r="M29" s="1">
        <f t="shared" si="7"/>
        <v>577.40456607696228</v>
      </c>
      <c r="N29" s="1">
        <f t="shared" si="8"/>
        <v>-8.313062074677477</v>
      </c>
      <c r="O29" t="s">
        <v>55</v>
      </c>
    </row>
    <row r="30" spans="1:15" x14ac:dyDescent="0.35">
      <c r="A30" s="12">
        <v>20</v>
      </c>
      <c r="B30" s="11" t="s">
        <v>40</v>
      </c>
      <c r="C30" s="35">
        <v>96345</v>
      </c>
      <c r="D30" s="9" t="s">
        <v>436</v>
      </c>
      <c r="E30" s="8" t="str">
        <f t="shared" si="0"/>
        <v>Significantly Different</v>
      </c>
      <c r="G30">
        <f t="shared" si="1"/>
        <v>96345</v>
      </c>
      <c r="H30">
        <f t="shared" si="2"/>
        <v>8</v>
      </c>
      <c r="I30" t="str">
        <f t="shared" si="3"/>
        <v>+/-</v>
      </c>
      <c r="J30" t="str">
        <f t="shared" si="4"/>
        <v>2,288</v>
      </c>
      <c r="K30" s="1">
        <f t="shared" si="5"/>
        <v>1390.8814589665653</v>
      </c>
      <c r="L30" s="1">
        <f t="shared" si="6"/>
        <v>-4197</v>
      </c>
      <c r="M30" s="1">
        <f t="shared" si="7"/>
        <v>1396.5621712386162</v>
      </c>
      <c r="N30" s="1">
        <f t="shared" si="8"/>
        <v>-3.0052367781648166</v>
      </c>
      <c r="O30" t="s">
        <v>76</v>
      </c>
    </row>
    <row r="31" spans="1:15" x14ac:dyDescent="0.35">
      <c r="A31" s="12">
        <v>21</v>
      </c>
      <c r="B31" s="11" t="s">
        <v>56</v>
      </c>
      <c r="C31" s="35">
        <v>93384</v>
      </c>
      <c r="D31" s="9" t="s">
        <v>435</v>
      </c>
      <c r="E31" s="8" t="str">
        <f t="shared" si="0"/>
        <v>Not Significantly Different</v>
      </c>
      <c r="G31">
        <f t="shared" si="1"/>
        <v>93384</v>
      </c>
      <c r="H31">
        <f t="shared" si="2"/>
        <v>8</v>
      </c>
      <c r="I31" t="str">
        <f t="shared" si="3"/>
        <v>+/-</v>
      </c>
      <c r="J31" t="str">
        <f t="shared" si="4"/>
        <v>1,850</v>
      </c>
      <c r="K31" s="1">
        <f t="shared" si="5"/>
        <v>1124.6200607902736</v>
      </c>
      <c r="L31" s="1">
        <f t="shared" si="6"/>
        <v>-1236</v>
      </c>
      <c r="M31" s="1">
        <f t="shared" si="7"/>
        <v>1131.6381693676096</v>
      </c>
      <c r="N31" s="1">
        <f t="shared" si="8"/>
        <v>-1.0922219075472779</v>
      </c>
      <c r="O31" t="s">
        <v>41</v>
      </c>
    </row>
    <row r="32" spans="1:15" x14ac:dyDescent="0.35">
      <c r="A32" s="12">
        <v>22</v>
      </c>
      <c r="B32" s="11" t="s">
        <v>54</v>
      </c>
      <c r="C32" s="35">
        <v>93029</v>
      </c>
      <c r="D32" s="9" t="s">
        <v>434</v>
      </c>
      <c r="E32" s="8" t="str">
        <f t="shared" si="0"/>
        <v>Not Significantly Different</v>
      </c>
      <c r="G32">
        <f t="shared" si="1"/>
        <v>93029</v>
      </c>
      <c r="H32">
        <f t="shared" si="2"/>
        <v>6</v>
      </c>
      <c r="I32" t="str">
        <f t="shared" si="3"/>
        <v>+/-</v>
      </c>
      <c r="J32" t="str">
        <f t="shared" si="4"/>
        <v>901</v>
      </c>
      <c r="K32" s="1">
        <f t="shared" si="5"/>
        <v>547.72036474164133</v>
      </c>
      <c r="L32" s="1">
        <f t="shared" si="6"/>
        <v>-881</v>
      </c>
      <c r="M32" s="1">
        <f t="shared" si="7"/>
        <v>561.98955790163325</v>
      </c>
      <c r="N32" s="1">
        <f t="shared" si="8"/>
        <v>-1.5676447855890663</v>
      </c>
      <c r="O32" t="s">
        <v>70</v>
      </c>
    </row>
    <row r="33" spans="1:15" x14ac:dyDescent="0.35">
      <c r="A33" s="12">
        <v>23</v>
      </c>
      <c r="B33" s="11" t="s">
        <v>68</v>
      </c>
      <c r="C33" s="35">
        <v>92676</v>
      </c>
      <c r="D33" s="9" t="s">
        <v>433</v>
      </c>
      <c r="E33" s="8" t="str">
        <f t="shared" si="0"/>
        <v>Not Significantly Different</v>
      </c>
      <c r="G33">
        <f t="shared" si="1"/>
        <v>92676</v>
      </c>
      <c r="H33">
        <f t="shared" si="2"/>
        <v>8</v>
      </c>
      <c r="I33" t="str">
        <f t="shared" si="3"/>
        <v>+/-</v>
      </c>
      <c r="J33" t="str">
        <f t="shared" si="4"/>
        <v>1,584</v>
      </c>
      <c r="K33" s="1">
        <f t="shared" si="5"/>
        <v>962.91793313069911</v>
      </c>
      <c r="L33" s="1">
        <f t="shared" si="6"/>
        <v>-528</v>
      </c>
      <c r="M33" s="1">
        <f t="shared" si="7"/>
        <v>971.10535534639803</v>
      </c>
      <c r="N33" s="1">
        <f t="shared" si="8"/>
        <v>-0.54371031638648504</v>
      </c>
      <c r="O33" t="s">
        <v>75</v>
      </c>
    </row>
    <row r="34" spans="1:15" x14ac:dyDescent="0.35">
      <c r="A34" s="12">
        <v>24</v>
      </c>
      <c r="B34" s="11" t="s">
        <v>29</v>
      </c>
      <c r="C34" s="35">
        <v>91700</v>
      </c>
      <c r="D34" s="9" t="s">
        <v>432</v>
      </c>
      <c r="E34" s="8" t="str">
        <f t="shared" si="0"/>
        <v>Not Significantly Different</v>
      </c>
      <c r="G34">
        <f t="shared" si="1"/>
        <v>91700</v>
      </c>
      <c r="H34">
        <f t="shared" si="2"/>
        <v>6</v>
      </c>
      <c r="I34" t="str">
        <f t="shared" si="3"/>
        <v>+/-</v>
      </c>
      <c r="J34" t="str">
        <f t="shared" si="4"/>
        <v>825</v>
      </c>
      <c r="K34" s="1">
        <f t="shared" si="5"/>
        <v>501.51975683890578</v>
      </c>
      <c r="L34" s="1">
        <f t="shared" si="6"/>
        <v>448</v>
      </c>
      <c r="M34" s="1">
        <f t="shared" si="7"/>
        <v>517.06550043250002</v>
      </c>
      <c r="N34" s="1">
        <f t="shared" si="8"/>
        <v>0.86642794699176395</v>
      </c>
      <c r="O34" t="s">
        <v>74</v>
      </c>
    </row>
    <row r="35" spans="1:15" x14ac:dyDescent="0.35">
      <c r="A35" s="12">
        <v>25</v>
      </c>
      <c r="B35" s="11" t="s">
        <v>79</v>
      </c>
      <c r="C35" s="35">
        <v>90851</v>
      </c>
      <c r="D35" s="9" t="s">
        <v>431</v>
      </c>
      <c r="E35" s="8" t="str">
        <f t="shared" si="0"/>
        <v>Significantly Different</v>
      </c>
      <c r="G35">
        <f t="shared" si="1"/>
        <v>90851</v>
      </c>
      <c r="H35">
        <f t="shared" si="2"/>
        <v>8</v>
      </c>
      <c r="I35" t="str">
        <f t="shared" si="3"/>
        <v>+/-</v>
      </c>
      <c r="J35" t="str">
        <f t="shared" si="4"/>
        <v>1,014</v>
      </c>
      <c r="K35" s="1">
        <f t="shared" si="5"/>
        <v>616.41337386018233</v>
      </c>
      <c r="L35" s="1">
        <f t="shared" si="6"/>
        <v>1297</v>
      </c>
      <c r="M35" s="1">
        <f t="shared" si="7"/>
        <v>629.12646797877562</v>
      </c>
      <c r="N35" s="1">
        <f t="shared" si="8"/>
        <v>2.0615886725715629</v>
      </c>
      <c r="O35" t="s">
        <v>51</v>
      </c>
    </row>
    <row r="36" spans="1:15" x14ac:dyDescent="0.35">
      <c r="A36" s="12">
        <v>26</v>
      </c>
      <c r="B36" s="11" t="s">
        <v>77</v>
      </c>
      <c r="C36" s="35">
        <v>89712</v>
      </c>
      <c r="D36" s="9" t="s">
        <v>430</v>
      </c>
      <c r="E36" s="8" t="str">
        <f t="shared" si="0"/>
        <v>Significantly Different</v>
      </c>
      <c r="G36">
        <f t="shared" si="1"/>
        <v>89712</v>
      </c>
      <c r="H36">
        <f t="shared" si="2"/>
        <v>8</v>
      </c>
      <c r="I36" t="str">
        <f t="shared" si="3"/>
        <v>+/-</v>
      </c>
      <c r="J36" t="str">
        <f t="shared" si="4"/>
        <v>1,178</v>
      </c>
      <c r="K36" s="1">
        <f t="shared" si="5"/>
        <v>716.10942249240122</v>
      </c>
      <c r="L36" s="1">
        <f t="shared" si="6"/>
        <v>2436</v>
      </c>
      <c r="M36" s="1">
        <f t="shared" si="7"/>
        <v>727.08140549745656</v>
      </c>
      <c r="N36" s="1">
        <f t="shared" si="8"/>
        <v>3.3503813762550161</v>
      </c>
      <c r="O36" t="s">
        <v>71</v>
      </c>
    </row>
    <row r="37" spans="1:15" x14ac:dyDescent="0.35">
      <c r="A37" s="12">
        <v>27</v>
      </c>
      <c r="B37" s="11" t="s">
        <v>48</v>
      </c>
      <c r="C37" s="35">
        <v>89573</v>
      </c>
      <c r="D37" s="9" t="s">
        <v>429</v>
      </c>
      <c r="E37" s="8" t="str">
        <f t="shared" si="0"/>
        <v>Significantly Different</v>
      </c>
      <c r="G37">
        <f t="shared" si="1"/>
        <v>89573</v>
      </c>
      <c r="H37">
        <f t="shared" si="2"/>
        <v>8</v>
      </c>
      <c r="I37" t="str">
        <f t="shared" si="3"/>
        <v>+/-</v>
      </c>
      <c r="J37" t="str">
        <f t="shared" si="4"/>
        <v>2,352</v>
      </c>
      <c r="K37" s="1">
        <f t="shared" si="5"/>
        <v>1429.7872340425531</v>
      </c>
      <c r="L37" s="1">
        <f t="shared" si="6"/>
        <v>2575</v>
      </c>
      <c r="M37" s="1">
        <f t="shared" si="7"/>
        <v>1435.3139725749245</v>
      </c>
      <c r="N37" s="1">
        <f t="shared" si="8"/>
        <v>1.7940325595663935</v>
      </c>
      <c r="O37" t="s">
        <v>69</v>
      </c>
    </row>
    <row r="38" spans="1:15" x14ac:dyDescent="0.35">
      <c r="A38" s="12">
        <v>28</v>
      </c>
      <c r="B38" s="11" t="s">
        <v>57</v>
      </c>
      <c r="C38" s="35">
        <v>88679</v>
      </c>
      <c r="D38" s="9" t="s">
        <v>428</v>
      </c>
      <c r="E38" s="8" t="str">
        <f t="shared" si="0"/>
        <v>Significantly Different</v>
      </c>
      <c r="G38">
        <f t="shared" si="1"/>
        <v>88679</v>
      </c>
      <c r="H38">
        <f t="shared" si="2"/>
        <v>8</v>
      </c>
      <c r="I38" t="str">
        <f t="shared" si="3"/>
        <v>+/-</v>
      </c>
      <c r="J38" t="str">
        <f t="shared" si="4"/>
        <v>1,187</v>
      </c>
      <c r="K38" s="1">
        <f t="shared" si="5"/>
        <v>721.580547112462</v>
      </c>
      <c r="L38" s="1">
        <f t="shared" si="6"/>
        <v>3469</v>
      </c>
      <c r="M38" s="1">
        <f t="shared" si="7"/>
        <v>732.47058043915763</v>
      </c>
      <c r="N38" s="1">
        <f t="shared" si="8"/>
        <v>4.7360263915584673</v>
      </c>
      <c r="O38" t="s">
        <v>68</v>
      </c>
    </row>
    <row r="39" spans="1:15" x14ac:dyDescent="0.35">
      <c r="A39" s="12">
        <v>29</v>
      </c>
      <c r="B39" s="11" t="s">
        <v>76</v>
      </c>
      <c r="C39" s="35">
        <v>88063</v>
      </c>
      <c r="D39" s="9" t="s">
        <v>427</v>
      </c>
      <c r="E39" s="8" t="str">
        <f t="shared" si="0"/>
        <v>Significantly Different</v>
      </c>
      <c r="G39">
        <f t="shared" si="1"/>
        <v>88063</v>
      </c>
      <c r="H39">
        <f t="shared" si="2"/>
        <v>8</v>
      </c>
      <c r="I39" t="str">
        <f t="shared" si="3"/>
        <v>+/-</v>
      </c>
      <c r="J39" t="str">
        <f t="shared" si="4"/>
        <v>2,214</v>
      </c>
      <c r="K39" s="1">
        <f t="shared" si="5"/>
        <v>1345.8966565349544</v>
      </c>
      <c r="L39" s="1">
        <f t="shared" si="6"/>
        <v>4085</v>
      </c>
      <c r="M39" s="1">
        <f t="shared" si="7"/>
        <v>1351.7664277935467</v>
      </c>
      <c r="N39" s="1">
        <f t="shared" si="8"/>
        <v>3.0219717815213385</v>
      </c>
      <c r="O39" t="s">
        <v>44</v>
      </c>
    </row>
    <row r="40" spans="1:15" x14ac:dyDescent="0.35">
      <c r="A40" s="12">
        <v>30</v>
      </c>
      <c r="B40" s="11" t="s">
        <v>45</v>
      </c>
      <c r="C40" s="35">
        <v>86642</v>
      </c>
      <c r="D40" s="9" t="s">
        <v>426</v>
      </c>
      <c r="E40" s="8" t="str">
        <f t="shared" si="0"/>
        <v>Significantly Different</v>
      </c>
      <c r="G40">
        <f t="shared" si="1"/>
        <v>86642</v>
      </c>
      <c r="H40">
        <f t="shared" si="2"/>
        <v>6</v>
      </c>
      <c r="I40" t="str">
        <f t="shared" si="3"/>
        <v>+/-</v>
      </c>
      <c r="J40" t="str">
        <f t="shared" si="4"/>
        <v>867</v>
      </c>
      <c r="K40" s="1">
        <f t="shared" si="5"/>
        <v>527.05167173252278</v>
      </c>
      <c r="L40" s="1">
        <f t="shared" si="6"/>
        <v>5506</v>
      </c>
      <c r="M40" s="1">
        <f t="shared" si="7"/>
        <v>541.86541679074105</v>
      </c>
      <c r="N40" s="1">
        <f t="shared" si="8"/>
        <v>10.161194697771828</v>
      </c>
      <c r="O40" t="s">
        <v>66</v>
      </c>
    </row>
    <row r="41" spans="1:15" x14ac:dyDescent="0.35">
      <c r="A41" s="12">
        <v>31</v>
      </c>
      <c r="B41" s="11" t="s">
        <v>26</v>
      </c>
      <c r="C41" s="35">
        <v>86552</v>
      </c>
      <c r="D41" s="9" t="s">
        <v>425</v>
      </c>
      <c r="E41" s="8" t="str">
        <f t="shared" si="0"/>
        <v>Significantly Different</v>
      </c>
      <c r="G41">
        <f t="shared" si="1"/>
        <v>86552</v>
      </c>
      <c r="H41">
        <f t="shared" si="2"/>
        <v>8</v>
      </c>
      <c r="I41" t="str">
        <f t="shared" si="3"/>
        <v>+/-</v>
      </c>
      <c r="J41" t="str">
        <f t="shared" si="4"/>
        <v>3,366</v>
      </c>
      <c r="K41" s="1">
        <f t="shared" si="5"/>
        <v>2046.2006079027356</v>
      </c>
      <c r="L41" s="1">
        <f t="shared" si="6"/>
        <v>5596</v>
      </c>
      <c r="M41" s="1">
        <f t="shared" si="7"/>
        <v>2050.0662411296084</v>
      </c>
      <c r="N41" s="1">
        <f t="shared" si="8"/>
        <v>2.7296678944952255</v>
      </c>
      <c r="O41" t="s">
        <v>47</v>
      </c>
    </row>
    <row r="42" spans="1:15" x14ac:dyDescent="0.35">
      <c r="A42" s="12">
        <v>32</v>
      </c>
      <c r="B42" s="11" t="s">
        <v>39</v>
      </c>
      <c r="C42" s="35">
        <v>86267</v>
      </c>
      <c r="D42" s="9" t="s">
        <v>390</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86267</v>
      </c>
      <c r="H42">
        <f t="shared" ref="H42:H62" si="11">LEN(TRIM(D42))</f>
        <v>6</v>
      </c>
      <c r="I42" t="str">
        <f t="shared" ref="I42:I73" si="12">IF(H42&gt;=3,MID(TRIM(D42),1,3),"NO")</f>
        <v>+/-</v>
      </c>
      <c r="J42" t="str">
        <f t="shared" ref="J42:J73" si="13">IF(TRIM(I42)="+/-",MID(TRIM(D42),4,H42-3),D42)</f>
        <v>749</v>
      </c>
      <c r="K42" s="1">
        <f t="shared" ref="K42:K73" si="14">IF(TRIM(J42)="*****",0,IF(ISERROR(VALUE(J42)),"NA",VALUE(J42/$I$4)))</f>
        <v>455.31914893617022</v>
      </c>
      <c r="L42" s="1">
        <f t="shared" ref="L42:L62" si="15">IF(AND(ISNUMBER(G42),ISNUMBER($I$6)),$I$6-G42,"N/A")</f>
        <v>5881</v>
      </c>
      <c r="M42" s="1">
        <f t="shared" ref="M42:M62" si="16">IF(AND(ISNUMBER(K42),ISNUMBER($I$7)),SQRT(K42^2+($I$7)^2),"N/A")</f>
        <v>472.38775664247999</v>
      </c>
      <c r="N42" s="1">
        <f t="shared" ref="N42:N73" si="17">IF(AND(ISNUMBER(L42),ISNUMBER(M42),M42&lt;&gt;0),L42/M42,"NA")</f>
        <v>12.449518255510064</v>
      </c>
      <c r="O42" t="s">
        <v>36</v>
      </c>
    </row>
    <row r="43" spans="1:15" x14ac:dyDescent="0.35">
      <c r="A43" s="12">
        <v>33</v>
      </c>
      <c r="B43" s="11" t="s">
        <v>60</v>
      </c>
      <c r="C43" s="35">
        <v>86001</v>
      </c>
      <c r="D43" s="9" t="s">
        <v>424</v>
      </c>
      <c r="E43" s="8" t="str">
        <f t="shared" si="9"/>
        <v>Significantly Different</v>
      </c>
      <c r="G43">
        <f t="shared" si="10"/>
        <v>86001</v>
      </c>
      <c r="H43">
        <f t="shared" si="11"/>
        <v>6</v>
      </c>
      <c r="I43" t="str">
        <f t="shared" si="12"/>
        <v>+/-</v>
      </c>
      <c r="J43" t="str">
        <f t="shared" si="13"/>
        <v>795</v>
      </c>
      <c r="K43" s="1">
        <f t="shared" si="14"/>
        <v>483.28267477203644</v>
      </c>
      <c r="L43" s="1">
        <f t="shared" si="15"/>
        <v>6147</v>
      </c>
      <c r="M43" s="1">
        <f t="shared" si="16"/>
        <v>499.39644469356256</v>
      </c>
      <c r="N43" s="1">
        <f t="shared" si="17"/>
        <v>12.308858153309231</v>
      </c>
      <c r="O43" t="s">
        <v>49</v>
      </c>
    </row>
    <row r="44" spans="1:15" x14ac:dyDescent="0.35">
      <c r="A44" s="12">
        <v>34</v>
      </c>
      <c r="B44" s="11" t="s">
        <v>75</v>
      </c>
      <c r="C44" s="35">
        <v>85865</v>
      </c>
      <c r="D44" s="9" t="s">
        <v>423</v>
      </c>
      <c r="E44" s="8" t="str">
        <f t="shared" si="9"/>
        <v>Significantly Different</v>
      </c>
      <c r="G44">
        <f t="shared" si="10"/>
        <v>85865</v>
      </c>
      <c r="H44">
        <f t="shared" si="11"/>
        <v>6</v>
      </c>
      <c r="I44" t="str">
        <f t="shared" si="12"/>
        <v>+/-</v>
      </c>
      <c r="J44" t="str">
        <f t="shared" si="13"/>
        <v>844</v>
      </c>
      <c r="K44" s="1">
        <f t="shared" si="14"/>
        <v>513.06990881458967</v>
      </c>
      <c r="L44" s="1">
        <f t="shared" si="15"/>
        <v>6283</v>
      </c>
      <c r="M44" s="1">
        <f t="shared" si="16"/>
        <v>528.2758716511363</v>
      </c>
      <c r="N44" s="1">
        <f t="shared" si="17"/>
        <v>11.893407094975517</v>
      </c>
      <c r="O44" t="s">
        <v>63</v>
      </c>
    </row>
    <row r="45" spans="1:15" x14ac:dyDescent="0.35">
      <c r="A45" s="12">
        <v>35</v>
      </c>
      <c r="B45" s="11" t="s">
        <v>44</v>
      </c>
      <c r="C45" s="35">
        <v>85593</v>
      </c>
      <c r="D45" s="9" t="s">
        <v>422</v>
      </c>
      <c r="E45" s="8" t="str">
        <f t="shared" si="9"/>
        <v>Significantly Different</v>
      </c>
      <c r="G45">
        <f t="shared" si="10"/>
        <v>85593</v>
      </c>
      <c r="H45">
        <f t="shared" si="11"/>
        <v>8</v>
      </c>
      <c r="I45" t="str">
        <f t="shared" si="12"/>
        <v>+/-</v>
      </c>
      <c r="J45" t="str">
        <f t="shared" si="13"/>
        <v>1,877</v>
      </c>
      <c r="K45" s="1">
        <f t="shared" si="14"/>
        <v>1141.033434650456</v>
      </c>
      <c r="L45" s="1">
        <f t="shared" si="15"/>
        <v>6555</v>
      </c>
      <c r="M45" s="1">
        <f t="shared" si="16"/>
        <v>1147.9512028949543</v>
      </c>
      <c r="N45" s="1">
        <f t="shared" si="17"/>
        <v>5.7101730312833068</v>
      </c>
      <c r="O45" t="s">
        <v>62</v>
      </c>
    </row>
    <row r="46" spans="1:15" x14ac:dyDescent="0.35">
      <c r="A46" s="12">
        <v>36</v>
      </c>
      <c r="B46" s="11" t="s">
        <v>81</v>
      </c>
      <c r="C46" s="35">
        <v>85193</v>
      </c>
      <c r="D46" s="9" t="s">
        <v>421</v>
      </c>
      <c r="E46" s="8" t="str">
        <f t="shared" si="9"/>
        <v>Significantly Different</v>
      </c>
      <c r="G46">
        <f t="shared" si="10"/>
        <v>85193</v>
      </c>
      <c r="H46">
        <f t="shared" si="11"/>
        <v>8</v>
      </c>
      <c r="I46" t="str">
        <f t="shared" si="12"/>
        <v>+/-</v>
      </c>
      <c r="J46" t="str">
        <f t="shared" si="13"/>
        <v>1,411</v>
      </c>
      <c r="K46" s="1">
        <f t="shared" si="14"/>
        <v>857.75075987841944</v>
      </c>
      <c r="L46" s="1">
        <f t="shared" si="15"/>
        <v>6955</v>
      </c>
      <c r="M46" s="1">
        <f t="shared" si="16"/>
        <v>866.93196463722711</v>
      </c>
      <c r="N46" s="1">
        <f t="shared" si="17"/>
        <v>8.0225441945843592</v>
      </c>
      <c r="O46" t="s">
        <v>60</v>
      </c>
    </row>
    <row r="47" spans="1:15" x14ac:dyDescent="0.35">
      <c r="A47" s="12">
        <v>37</v>
      </c>
      <c r="B47" s="11" t="s">
        <v>80</v>
      </c>
      <c r="C47" s="35">
        <v>84508</v>
      </c>
      <c r="D47" s="9" t="s">
        <v>420</v>
      </c>
      <c r="E47" s="8" t="str">
        <f t="shared" si="9"/>
        <v>Significantly Different</v>
      </c>
      <c r="G47">
        <f t="shared" si="10"/>
        <v>84508</v>
      </c>
      <c r="H47">
        <f t="shared" si="11"/>
        <v>6</v>
      </c>
      <c r="I47" t="str">
        <f t="shared" si="12"/>
        <v>+/-</v>
      </c>
      <c r="J47" t="str">
        <f t="shared" si="13"/>
        <v>883</v>
      </c>
      <c r="K47" s="1">
        <f t="shared" si="14"/>
        <v>536.77811550151978</v>
      </c>
      <c r="L47" s="1">
        <f t="shared" si="15"/>
        <v>7640</v>
      </c>
      <c r="M47" s="1">
        <f t="shared" si="16"/>
        <v>551.33058188270263</v>
      </c>
      <c r="N47" s="1">
        <f t="shared" si="17"/>
        <v>13.857384754371262</v>
      </c>
      <c r="O47" t="s">
        <v>58</v>
      </c>
    </row>
    <row r="48" spans="1:15" x14ac:dyDescent="0.35">
      <c r="A48" s="12">
        <v>38</v>
      </c>
      <c r="B48" s="11" t="s">
        <v>69</v>
      </c>
      <c r="C48" s="35">
        <v>83580</v>
      </c>
      <c r="D48" s="9" t="s">
        <v>419</v>
      </c>
      <c r="E48" s="8" t="str">
        <f t="shared" si="9"/>
        <v>Significantly Different</v>
      </c>
      <c r="G48">
        <f t="shared" si="10"/>
        <v>83580</v>
      </c>
      <c r="H48">
        <f t="shared" si="11"/>
        <v>8</v>
      </c>
      <c r="I48" t="str">
        <f t="shared" si="12"/>
        <v>+/-</v>
      </c>
      <c r="J48" t="str">
        <f t="shared" si="13"/>
        <v>1,825</v>
      </c>
      <c r="K48" s="1">
        <f t="shared" si="14"/>
        <v>1109.4224924012158</v>
      </c>
      <c r="L48" s="1">
        <f t="shared" si="15"/>
        <v>8568</v>
      </c>
      <c r="M48" s="1">
        <f t="shared" si="16"/>
        <v>1116.5361310246444</v>
      </c>
      <c r="N48" s="1">
        <f t="shared" si="17"/>
        <v>7.6737328617723746</v>
      </c>
      <c r="O48" t="s">
        <v>56</v>
      </c>
    </row>
    <row r="49" spans="1:15" x14ac:dyDescent="0.35">
      <c r="A49" s="12">
        <v>39</v>
      </c>
      <c r="B49" s="11" t="s">
        <v>63</v>
      </c>
      <c r="C49" s="35">
        <v>83448</v>
      </c>
      <c r="D49" s="9" t="s">
        <v>418</v>
      </c>
      <c r="E49" s="8" t="str">
        <f t="shared" si="9"/>
        <v>Significantly Different</v>
      </c>
      <c r="G49">
        <f t="shared" si="10"/>
        <v>83448</v>
      </c>
      <c r="H49">
        <f t="shared" si="11"/>
        <v>6</v>
      </c>
      <c r="I49" t="str">
        <f t="shared" si="12"/>
        <v>+/-</v>
      </c>
      <c r="J49" t="str">
        <f t="shared" si="13"/>
        <v>914</v>
      </c>
      <c r="K49" s="1">
        <f t="shared" si="14"/>
        <v>555.62310030395133</v>
      </c>
      <c r="L49" s="1">
        <f t="shared" si="15"/>
        <v>8700</v>
      </c>
      <c r="M49" s="1">
        <f t="shared" si="16"/>
        <v>569.69438721926269</v>
      </c>
      <c r="N49" s="1">
        <f t="shared" si="17"/>
        <v>15.271345821863545</v>
      </c>
      <c r="O49" t="s">
        <v>54</v>
      </c>
    </row>
    <row r="50" spans="1:15" x14ac:dyDescent="0.35">
      <c r="A50" s="12">
        <v>40</v>
      </c>
      <c r="B50" s="11" t="s">
        <v>71</v>
      </c>
      <c r="C50" s="35">
        <v>83420</v>
      </c>
      <c r="D50" s="9" t="s">
        <v>417</v>
      </c>
      <c r="E50" s="8" t="str">
        <f t="shared" si="9"/>
        <v>Significantly Different</v>
      </c>
      <c r="G50">
        <f t="shared" si="10"/>
        <v>83420</v>
      </c>
      <c r="H50">
        <f t="shared" si="11"/>
        <v>6</v>
      </c>
      <c r="I50" t="str">
        <f t="shared" si="12"/>
        <v>+/-</v>
      </c>
      <c r="J50" t="str">
        <f t="shared" si="13"/>
        <v>949</v>
      </c>
      <c r="K50" s="1">
        <f t="shared" si="14"/>
        <v>576.89969604863222</v>
      </c>
      <c r="L50" s="1">
        <f t="shared" si="15"/>
        <v>8728</v>
      </c>
      <c r="M50" s="1">
        <f t="shared" si="16"/>
        <v>590.46416024917278</v>
      </c>
      <c r="N50" s="1">
        <f t="shared" si="17"/>
        <v>14.781591479348771</v>
      </c>
      <c r="O50" t="s">
        <v>52</v>
      </c>
    </row>
    <row r="51" spans="1:15" x14ac:dyDescent="0.35">
      <c r="A51" s="12">
        <v>41</v>
      </c>
      <c r="B51" s="11" t="s">
        <v>53</v>
      </c>
      <c r="C51" s="35">
        <v>83410</v>
      </c>
      <c r="D51" s="9" t="s">
        <v>416</v>
      </c>
      <c r="E51" s="8" t="str">
        <f t="shared" si="9"/>
        <v>Significantly Different</v>
      </c>
      <c r="G51">
        <f t="shared" si="10"/>
        <v>83410</v>
      </c>
      <c r="H51">
        <f t="shared" si="11"/>
        <v>6</v>
      </c>
      <c r="I51" t="str">
        <f t="shared" si="12"/>
        <v>+/-</v>
      </c>
      <c r="J51" t="str">
        <f t="shared" si="13"/>
        <v>598</v>
      </c>
      <c r="K51" s="1">
        <f t="shared" si="14"/>
        <v>363.52583586626139</v>
      </c>
      <c r="L51" s="1">
        <f t="shared" si="15"/>
        <v>8738</v>
      </c>
      <c r="M51" s="1">
        <f t="shared" si="16"/>
        <v>384.68909339883879</v>
      </c>
      <c r="N51" s="1">
        <f t="shared" si="17"/>
        <v>22.714446938948168</v>
      </c>
      <c r="O51" t="s">
        <v>50</v>
      </c>
    </row>
    <row r="52" spans="1:15" x14ac:dyDescent="0.35">
      <c r="A52" s="12">
        <v>42</v>
      </c>
      <c r="B52" s="11" t="s">
        <v>46</v>
      </c>
      <c r="C52" s="35">
        <v>80910</v>
      </c>
      <c r="D52" s="9" t="s">
        <v>415</v>
      </c>
      <c r="E52" s="8" t="str">
        <f t="shared" si="9"/>
        <v>Significantly Different</v>
      </c>
      <c r="G52">
        <f t="shared" si="10"/>
        <v>80910</v>
      </c>
      <c r="H52">
        <f t="shared" si="11"/>
        <v>6</v>
      </c>
      <c r="I52" t="str">
        <f t="shared" si="12"/>
        <v>+/-</v>
      </c>
      <c r="J52" t="str">
        <f t="shared" si="13"/>
        <v>768</v>
      </c>
      <c r="K52" s="1">
        <f t="shared" si="14"/>
        <v>466.86930091185411</v>
      </c>
      <c r="L52" s="1">
        <f t="shared" si="15"/>
        <v>11238</v>
      </c>
      <c r="M52" s="1">
        <f t="shared" si="16"/>
        <v>483.53036034118878</v>
      </c>
      <c r="N52" s="1">
        <f t="shared" si="17"/>
        <v>23.241560244676759</v>
      </c>
      <c r="O52" t="s">
        <v>48</v>
      </c>
    </row>
    <row r="53" spans="1:15" x14ac:dyDescent="0.35">
      <c r="A53" s="12">
        <v>43</v>
      </c>
      <c r="B53" s="11" t="s">
        <v>50</v>
      </c>
      <c r="C53" s="35">
        <v>79886</v>
      </c>
      <c r="D53" s="9" t="s">
        <v>414</v>
      </c>
      <c r="E53" s="8" t="str">
        <f t="shared" si="9"/>
        <v>Significantly Different</v>
      </c>
      <c r="G53">
        <f t="shared" si="10"/>
        <v>79886</v>
      </c>
      <c r="H53">
        <f t="shared" si="11"/>
        <v>8</v>
      </c>
      <c r="I53" t="str">
        <f t="shared" si="12"/>
        <v>+/-</v>
      </c>
      <c r="J53" t="str">
        <f t="shared" si="13"/>
        <v>1,144</v>
      </c>
      <c r="K53" s="1">
        <f t="shared" si="14"/>
        <v>695.44072948328267</v>
      </c>
      <c r="L53" s="1">
        <f t="shared" si="15"/>
        <v>12262</v>
      </c>
      <c r="M53" s="1">
        <f t="shared" si="16"/>
        <v>706.73366515399334</v>
      </c>
      <c r="N53" s="1">
        <f t="shared" si="17"/>
        <v>17.350241830248994</v>
      </c>
      <c r="O53" t="s">
        <v>46</v>
      </c>
    </row>
    <row r="54" spans="1:15" x14ac:dyDescent="0.35">
      <c r="A54" s="12">
        <v>44</v>
      </c>
      <c r="B54" s="11" t="s">
        <v>67</v>
      </c>
      <c r="C54" s="35">
        <v>77668</v>
      </c>
      <c r="D54" s="9" t="s">
        <v>413</v>
      </c>
      <c r="E54" s="8" t="str">
        <f t="shared" si="9"/>
        <v>Significantly Different</v>
      </c>
      <c r="G54">
        <f t="shared" si="10"/>
        <v>77668</v>
      </c>
      <c r="H54">
        <f t="shared" si="11"/>
        <v>8</v>
      </c>
      <c r="I54" t="str">
        <f t="shared" si="12"/>
        <v>+/-</v>
      </c>
      <c r="J54" t="str">
        <f t="shared" si="13"/>
        <v>1,070</v>
      </c>
      <c r="K54" s="1">
        <f t="shared" si="14"/>
        <v>650.45592705167178</v>
      </c>
      <c r="L54" s="1">
        <f t="shared" si="15"/>
        <v>14480</v>
      </c>
      <c r="M54" s="1">
        <f t="shared" si="16"/>
        <v>662.51609661532473</v>
      </c>
      <c r="N54" s="1">
        <f t="shared" si="17"/>
        <v>21.856072741440862</v>
      </c>
      <c r="O54" t="s">
        <v>39</v>
      </c>
    </row>
    <row r="55" spans="1:15" x14ac:dyDescent="0.35">
      <c r="A55" s="12">
        <v>45</v>
      </c>
      <c r="B55" s="11" t="s">
        <v>78</v>
      </c>
      <c r="C55" s="35">
        <v>76119</v>
      </c>
      <c r="D55" s="9" t="s">
        <v>412</v>
      </c>
      <c r="E55" s="8" t="str">
        <f t="shared" si="9"/>
        <v>Significantly Different</v>
      </c>
      <c r="G55">
        <f t="shared" si="10"/>
        <v>76119</v>
      </c>
      <c r="H55">
        <f t="shared" si="11"/>
        <v>8</v>
      </c>
      <c r="I55" t="str">
        <f t="shared" si="12"/>
        <v>+/-</v>
      </c>
      <c r="J55" t="str">
        <f t="shared" si="13"/>
        <v>1,049</v>
      </c>
      <c r="K55" s="1">
        <f t="shared" si="14"/>
        <v>637.68996960486322</v>
      </c>
      <c r="L55" s="1">
        <f t="shared" si="15"/>
        <v>16029</v>
      </c>
      <c r="M55" s="1">
        <f t="shared" si="16"/>
        <v>649.98704800357973</v>
      </c>
      <c r="N55" s="1">
        <f t="shared" si="17"/>
        <v>24.660491388609518</v>
      </c>
      <c r="O55" t="s">
        <v>42</v>
      </c>
    </row>
    <row r="56" spans="1:15" x14ac:dyDescent="0.35">
      <c r="A56" s="12">
        <v>46</v>
      </c>
      <c r="B56" s="11" t="s">
        <v>58</v>
      </c>
      <c r="C56" s="35">
        <v>75476</v>
      </c>
      <c r="D56" s="9" t="s">
        <v>411</v>
      </c>
      <c r="E56" s="8" t="str">
        <f t="shared" si="9"/>
        <v>Significantly Different</v>
      </c>
      <c r="G56">
        <f t="shared" si="10"/>
        <v>75476</v>
      </c>
      <c r="H56">
        <f t="shared" si="11"/>
        <v>8</v>
      </c>
      <c r="I56" t="str">
        <f t="shared" si="12"/>
        <v>+/-</v>
      </c>
      <c r="J56" t="str">
        <f t="shared" si="13"/>
        <v>1,109</v>
      </c>
      <c r="K56" s="1">
        <f t="shared" si="14"/>
        <v>674.16413373860178</v>
      </c>
      <c r="L56" s="1">
        <f t="shared" si="15"/>
        <v>16672</v>
      </c>
      <c r="M56" s="1">
        <f t="shared" si="16"/>
        <v>685.8075126865233</v>
      </c>
      <c r="N56" s="1">
        <f t="shared" si="17"/>
        <v>24.310028239105378</v>
      </c>
      <c r="O56" t="s">
        <v>40</v>
      </c>
    </row>
    <row r="57" spans="1:15" x14ac:dyDescent="0.35">
      <c r="A57" s="12">
        <v>47</v>
      </c>
      <c r="B57" s="11" t="s">
        <v>36</v>
      </c>
      <c r="C57" s="35">
        <v>74341</v>
      </c>
      <c r="D57" s="9" t="s">
        <v>410</v>
      </c>
      <c r="E57" s="8" t="str">
        <f t="shared" si="9"/>
        <v>Significantly Different</v>
      </c>
      <c r="G57">
        <f t="shared" si="10"/>
        <v>74341</v>
      </c>
      <c r="H57">
        <f t="shared" si="11"/>
        <v>8</v>
      </c>
      <c r="I57" t="str">
        <f t="shared" si="12"/>
        <v>+/-</v>
      </c>
      <c r="J57" t="str">
        <f t="shared" si="13"/>
        <v>1,775</v>
      </c>
      <c r="K57" s="1">
        <f t="shared" si="14"/>
        <v>1079.0273556231002</v>
      </c>
      <c r="L57" s="1">
        <f t="shared" si="15"/>
        <v>17807</v>
      </c>
      <c r="M57" s="1">
        <f t="shared" si="16"/>
        <v>1086.3400477846415</v>
      </c>
      <c r="N57" s="1">
        <f t="shared" si="17"/>
        <v>16.391736672429204</v>
      </c>
      <c r="O57" t="s">
        <v>37</v>
      </c>
    </row>
    <row r="58" spans="1:15" x14ac:dyDescent="0.35">
      <c r="A58" s="12">
        <v>48</v>
      </c>
      <c r="B58" s="11" t="s">
        <v>55</v>
      </c>
      <c r="C58" s="35">
        <v>72866</v>
      </c>
      <c r="D58" s="9" t="s">
        <v>409</v>
      </c>
      <c r="E58" s="8" t="str">
        <f t="shared" si="9"/>
        <v>Significantly Different</v>
      </c>
      <c r="G58">
        <f t="shared" si="10"/>
        <v>72866</v>
      </c>
      <c r="H58">
        <f t="shared" si="11"/>
        <v>8</v>
      </c>
      <c r="I58" t="str">
        <f t="shared" si="12"/>
        <v>+/-</v>
      </c>
      <c r="J58" t="str">
        <f t="shared" si="13"/>
        <v>1,324</v>
      </c>
      <c r="K58" s="1">
        <f t="shared" si="14"/>
        <v>804.86322188449844</v>
      </c>
      <c r="L58" s="1">
        <f t="shared" si="15"/>
        <v>19282</v>
      </c>
      <c r="M58" s="1">
        <f t="shared" si="16"/>
        <v>814.64070066505508</v>
      </c>
      <c r="N58" s="1">
        <f t="shared" si="17"/>
        <v>23.669330521122493</v>
      </c>
      <c r="O58" t="s">
        <v>35</v>
      </c>
    </row>
    <row r="59" spans="1:15" x14ac:dyDescent="0.35">
      <c r="A59" s="12">
        <v>49</v>
      </c>
      <c r="B59" s="11" t="s">
        <v>72</v>
      </c>
      <c r="C59" s="35">
        <v>70708</v>
      </c>
      <c r="D59" s="9" t="s">
        <v>408</v>
      </c>
      <c r="E59" s="8" t="str">
        <f t="shared" si="9"/>
        <v>Significantly Different</v>
      </c>
      <c r="G59">
        <f t="shared" si="10"/>
        <v>70708</v>
      </c>
      <c r="H59">
        <f t="shared" si="11"/>
        <v>8</v>
      </c>
      <c r="I59" t="str">
        <f t="shared" si="12"/>
        <v>+/-</v>
      </c>
      <c r="J59" t="str">
        <f t="shared" si="13"/>
        <v>1,244</v>
      </c>
      <c r="K59" s="1">
        <f t="shared" si="14"/>
        <v>756.23100303951367</v>
      </c>
      <c r="L59" s="1">
        <f t="shared" si="15"/>
        <v>21440</v>
      </c>
      <c r="M59" s="1">
        <f t="shared" si="16"/>
        <v>766.62898144793962</v>
      </c>
      <c r="N59" s="1">
        <f t="shared" si="17"/>
        <v>27.966592078877664</v>
      </c>
      <c r="O59" t="s">
        <v>32</v>
      </c>
    </row>
    <row r="60" spans="1:15" x14ac:dyDescent="0.35">
      <c r="A60" s="12">
        <v>50</v>
      </c>
      <c r="B60" s="11" t="s">
        <v>32</v>
      </c>
      <c r="C60" s="35">
        <v>70318</v>
      </c>
      <c r="D60" s="9" t="s">
        <v>393</v>
      </c>
      <c r="E60" s="8" t="str">
        <f t="shared" si="9"/>
        <v>Significantly Different</v>
      </c>
      <c r="G60">
        <f t="shared" si="10"/>
        <v>70318</v>
      </c>
      <c r="H60">
        <f t="shared" si="11"/>
        <v>8</v>
      </c>
      <c r="I60" t="str">
        <f t="shared" si="12"/>
        <v>+/-</v>
      </c>
      <c r="J60" t="str">
        <f t="shared" si="13"/>
        <v>1,688</v>
      </c>
      <c r="K60" s="1">
        <f t="shared" si="14"/>
        <v>1026.1398176291793</v>
      </c>
      <c r="L60" s="1">
        <f t="shared" si="15"/>
        <v>21830</v>
      </c>
      <c r="M60" s="1">
        <f t="shared" si="16"/>
        <v>1033.8266733654157</v>
      </c>
      <c r="N60" s="1">
        <f t="shared" si="17"/>
        <v>21.115725258796822</v>
      </c>
      <c r="O60" t="s">
        <v>29</v>
      </c>
    </row>
    <row r="61" spans="1:15" x14ac:dyDescent="0.35">
      <c r="A61" s="12">
        <v>51</v>
      </c>
      <c r="B61" s="11" t="s">
        <v>51</v>
      </c>
      <c r="C61" s="35">
        <v>66973</v>
      </c>
      <c r="D61" s="9" t="s">
        <v>407</v>
      </c>
      <c r="E61" s="8" t="str">
        <f t="shared" si="9"/>
        <v>Significantly Different</v>
      </c>
      <c r="G61">
        <f t="shared" si="10"/>
        <v>66973</v>
      </c>
      <c r="H61">
        <f t="shared" si="11"/>
        <v>8</v>
      </c>
      <c r="I61" t="str">
        <f t="shared" si="12"/>
        <v>+/-</v>
      </c>
      <c r="J61" t="str">
        <f t="shared" si="13"/>
        <v>1,560</v>
      </c>
      <c r="K61" s="1">
        <f t="shared" si="14"/>
        <v>948.32826747720367</v>
      </c>
      <c r="L61" s="1">
        <f t="shared" si="15"/>
        <v>25175</v>
      </c>
      <c r="M61" s="1">
        <f t="shared" si="16"/>
        <v>956.64056370931246</v>
      </c>
      <c r="N61" s="1">
        <f t="shared" si="17"/>
        <v>26.316049052306074</v>
      </c>
      <c r="O61" t="s">
        <v>26</v>
      </c>
    </row>
    <row r="62" spans="1:15" ht="15" thickBot="1" x14ac:dyDescent="0.4">
      <c r="A62" s="7"/>
      <c r="B62" s="6" t="s">
        <v>24</v>
      </c>
      <c r="C62" s="34">
        <v>29544</v>
      </c>
      <c r="D62" s="4" t="s">
        <v>406</v>
      </c>
      <c r="E62" s="3" t="str">
        <f t="shared" si="9"/>
        <v>Significantly Different</v>
      </c>
      <c r="G62">
        <f t="shared" si="10"/>
        <v>29544</v>
      </c>
      <c r="H62">
        <f t="shared" si="11"/>
        <v>6</v>
      </c>
      <c r="I62" t="str">
        <f t="shared" si="12"/>
        <v>+/-</v>
      </c>
      <c r="J62" t="str">
        <f t="shared" si="13"/>
        <v>757</v>
      </c>
      <c r="K62" s="1">
        <f t="shared" si="14"/>
        <v>460.18237082066867</v>
      </c>
      <c r="L62" s="1">
        <f t="shared" si="15"/>
        <v>62604</v>
      </c>
      <c r="M62" s="1">
        <f t="shared" si="16"/>
        <v>477.07701647835427</v>
      </c>
      <c r="N62" s="1">
        <f t="shared" si="17"/>
        <v>131.22409556034532</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174" priority="1" operator="equal">
      <formula>"OTHER ERROR"</formula>
    </cfRule>
    <cfRule type="cellIs" dxfId="173" priority="2" operator="equal">
      <formula>"Statistical Test not applicable"</formula>
    </cfRule>
    <cfRule type="cellIs" dxfId="172" priority="3" operator="equal">
      <formula>"Geography Selected"</formula>
    </cfRule>
  </conditionalFormatting>
  <conditionalFormatting sqref="E10:J62">
    <cfRule type="cellIs" dxfId="171" priority="4" operator="equal">
      <formula>"Not Significantly Different"</formula>
    </cfRule>
  </conditionalFormatting>
  <conditionalFormatting sqref="F10:J62">
    <cfRule type="cellIs" dxfId="17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9CA5BA96-1476-41D1-8405-A19DC4E5244E}">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00974988-0F60-4078-B615-0F7BD32035B2}"/>
    <hyperlink ref="A68" r:id="rId2" xr:uid="{8134828D-EEDF-40BD-B4BF-ED8823072B66}"/>
    <hyperlink ref="A66" r:id="rId3" xr:uid="{2906F17F-2579-4E6C-8A10-A3C120E6E1E0}"/>
    <hyperlink ref="A67" r:id="rId4" xr:uid="{EC670E5C-D241-4AC9-B480-488A720C64EC}"/>
  </hyperlinks>
  <pageMargins left="0.7" right="0.7" top="0.75" bottom="0.75" header="0.3" footer="0.3"/>
  <pageSetup orientation="portrait" r:id="rId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498E9-A8DC-41B0-A2A4-71DCBE9A1291}">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460</v>
      </c>
    </row>
    <row r="2" spans="1:16" x14ac:dyDescent="0.35">
      <c r="A2" s="26" t="s">
        <v>106</v>
      </c>
      <c r="B2" t="s">
        <v>459</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24.1</v>
      </c>
      <c r="C6" t="s">
        <v>100</v>
      </c>
      <c r="H6" s="14" t="s">
        <v>99</v>
      </c>
      <c r="I6">
        <f>VLOOKUP($B$4,$B$9:$K$62,6,FALSE)</f>
        <v>24.1</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24.1</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24.1</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61</v>
      </c>
      <c r="C11" s="10">
        <v>32.700000000000003</v>
      </c>
      <c r="D11" s="13" t="s">
        <v>129</v>
      </c>
      <c r="E11" s="8" t="str">
        <f t="shared" si="0"/>
        <v>Significantly Different</v>
      </c>
      <c r="G11">
        <f t="shared" si="1"/>
        <v>32.700000000000003</v>
      </c>
      <c r="H11">
        <f t="shared" si="2"/>
        <v>6</v>
      </c>
      <c r="I11" t="str">
        <f t="shared" si="3"/>
        <v>+/-</v>
      </c>
      <c r="J11" t="str">
        <f t="shared" si="4"/>
        <v>1.1</v>
      </c>
      <c r="K11" s="1">
        <f t="shared" si="5"/>
        <v>0.66869300911854113</v>
      </c>
      <c r="L11" s="1">
        <f t="shared" si="6"/>
        <v>-8.6000000000000014</v>
      </c>
      <c r="M11" s="1">
        <f t="shared" si="7"/>
        <v>0.67145051776214359</v>
      </c>
      <c r="N11" s="1">
        <f t="shared" si="8"/>
        <v>-12.808091992635097</v>
      </c>
      <c r="O11" t="s">
        <v>67</v>
      </c>
    </row>
    <row r="12" spans="1:16" x14ac:dyDescent="0.35">
      <c r="A12" s="12">
        <v>2</v>
      </c>
      <c r="B12" s="11" t="s">
        <v>28</v>
      </c>
      <c r="C12" s="10">
        <v>30.4</v>
      </c>
      <c r="D12" s="9" t="s">
        <v>121</v>
      </c>
      <c r="E12" s="8" t="str">
        <f t="shared" si="0"/>
        <v>Significantly Different</v>
      </c>
      <c r="G12">
        <f t="shared" si="1"/>
        <v>30.4</v>
      </c>
      <c r="H12">
        <f t="shared" si="2"/>
        <v>6</v>
      </c>
      <c r="I12" t="str">
        <f t="shared" si="3"/>
        <v>+/-</v>
      </c>
      <c r="J12" t="str">
        <f t="shared" si="4"/>
        <v>0.8</v>
      </c>
      <c r="K12" s="1">
        <f t="shared" si="5"/>
        <v>0.48632218844984804</v>
      </c>
      <c r="L12" s="1">
        <f t="shared" si="6"/>
        <v>-6.2999999999999972</v>
      </c>
      <c r="M12" s="1">
        <f t="shared" si="7"/>
        <v>0.49010685399991183</v>
      </c>
      <c r="N12" s="1">
        <f t="shared" si="8"/>
        <v>-12.854339719152613</v>
      </c>
      <c r="O12" t="s">
        <v>59</v>
      </c>
    </row>
    <row r="13" spans="1:16" x14ac:dyDescent="0.35">
      <c r="A13" s="12">
        <v>3</v>
      </c>
      <c r="B13" s="11" t="s">
        <v>32</v>
      </c>
      <c r="C13" s="10">
        <v>29.2</v>
      </c>
      <c r="D13" s="9" t="s">
        <v>121</v>
      </c>
      <c r="E13" s="8" t="str">
        <f t="shared" si="0"/>
        <v>Significantly Different</v>
      </c>
      <c r="G13">
        <f t="shared" si="1"/>
        <v>29.2</v>
      </c>
      <c r="H13">
        <f t="shared" si="2"/>
        <v>6</v>
      </c>
      <c r="I13" t="str">
        <f t="shared" si="3"/>
        <v>+/-</v>
      </c>
      <c r="J13" t="str">
        <f t="shared" si="4"/>
        <v>0.8</v>
      </c>
      <c r="K13" s="1">
        <f t="shared" si="5"/>
        <v>0.48632218844984804</v>
      </c>
      <c r="L13" s="1">
        <f t="shared" si="6"/>
        <v>-5.0999999999999979</v>
      </c>
      <c r="M13" s="1">
        <f t="shared" si="7"/>
        <v>0.49010685399991183</v>
      </c>
      <c r="N13" s="1">
        <f t="shared" si="8"/>
        <v>-10.405894058361639</v>
      </c>
      <c r="O13" t="s">
        <v>57</v>
      </c>
    </row>
    <row r="14" spans="1:16" x14ac:dyDescent="0.35">
      <c r="A14" s="12">
        <v>4</v>
      </c>
      <c r="B14" s="11" t="s">
        <v>75</v>
      </c>
      <c r="C14" s="10">
        <v>27.9</v>
      </c>
      <c r="D14" s="9" t="s">
        <v>38</v>
      </c>
      <c r="E14" s="8" t="str">
        <f t="shared" si="0"/>
        <v>Significantly Different</v>
      </c>
      <c r="G14">
        <f t="shared" si="1"/>
        <v>27.9</v>
      </c>
      <c r="H14">
        <f t="shared" si="2"/>
        <v>6</v>
      </c>
      <c r="I14" t="str">
        <f t="shared" si="3"/>
        <v>+/-</v>
      </c>
      <c r="J14" t="str">
        <f t="shared" si="4"/>
        <v>0.2</v>
      </c>
      <c r="K14" s="1">
        <f t="shared" si="5"/>
        <v>0.12158054711246201</v>
      </c>
      <c r="L14" s="1">
        <f t="shared" si="6"/>
        <v>-3.7999999999999972</v>
      </c>
      <c r="M14" s="1">
        <f t="shared" si="7"/>
        <v>0.1359311840425404</v>
      </c>
      <c r="N14" s="1">
        <f t="shared" si="8"/>
        <v>-27.955321854702351</v>
      </c>
      <c r="O14" t="s">
        <v>72</v>
      </c>
    </row>
    <row r="15" spans="1:16" x14ac:dyDescent="0.35">
      <c r="A15" s="12">
        <v>5</v>
      </c>
      <c r="B15" s="11" t="s">
        <v>76</v>
      </c>
      <c r="C15" s="10">
        <v>27.7</v>
      </c>
      <c r="D15" s="9" t="s">
        <v>25</v>
      </c>
      <c r="E15" s="8" t="str">
        <f t="shared" si="0"/>
        <v>Significantly Different</v>
      </c>
      <c r="G15">
        <f t="shared" si="1"/>
        <v>27.7</v>
      </c>
      <c r="H15">
        <f t="shared" si="2"/>
        <v>6</v>
      </c>
      <c r="I15" t="str">
        <f t="shared" si="3"/>
        <v>+/-</v>
      </c>
      <c r="J15" t="str">
        <f t="shared" si="4"/>
        <v>0.7</v>
      </c>
      <c r="K15" s="1">
        <f t="shared" si="5"/>
        <v>0.42553191489361697</v>
      </c>
      <c r="L15" s="1">
        <f t="shared" si="6"/>
        <v>-3.5999999999999979</v>
      </c>
      <c r="M15" s="1">
        <f t="shared" si="7"/>
        <v>0.42985214661796195</v>
      </c>
      <c r="N15" s="1">
        <f t="shared" si="8"/>
        <v>-8.3749727163734651</v>
      </c>
      <c r="O15" t="s">
        <v>34</v>
      </c>
    </row>
    <row r="16" spans="1:16" x14ac:dyDescent="0.35">
      <c r="A16" s="12">
        <v>6</v>
      </c>
      <c r="B16" s="11" t="s">
        <v>66</v>
      </c>
      <c r="C16" s="10">
        <v>27.4</v>
      </c>
      <c r="D16" s="9" t="s">
        <v>121</v>
      </c>
      <c r="E16" s="8" t="str">
        <f t="shared" si="0"/>
        <v>Significantly Different</v>
      </c>
      <c r="G16">
        <f t="shared" si="1"/>
        <v>27.4</v>
      </c>
      <c r="H16">
        <f t="shared" si="2"/>
        <v>6</v>
      </c>
      <c r="I16" t="str">
        <f t="shared" si="3"/>
        <v>+/-</v>
      </c>
      <c r="J16" t="str">
        <f t="shared" si="4"/>
        <v>0.8</v>
      </c>
      <c r="K16" s="1">
        <f t="shared" si="5"/>
        <v>0.48632218844984804</v>
      </c>
      <c r="L16" s="1">
        <f t="shared" si="6"/>
        <v>-3.2999999999999972</v>
      </c>
      <c r="M16" s="1">
        <f t="shared" si="7"/>
        <v>0.49010685399991183</v>
      </c>
      <c r="N16" s="1">
        <f t="shared" si="8"/>
        <v>-6.7332255671751753</v>
      </c>
      <c r="O16" t="s">
        <v>73</v>
      </c>
    </row>
    <row r="17" spans="1:15" x14ac:dyDescent="0.35">
      <c r="A17" s="12">
        <v>6</v>
      </c>
      <c r="B17" s="11" t="s">
        <v>54</v>
      </c>
      <c r="C17" s="10">
        <v>27.4</v>
      </c>
      <c r="D17" s="9" t="s">
        <v>27</v>
      </c>
      <c r="E17" s="8" t="str">
        <f t="shared" si="0"/>
        <v>Significantly Different</v>
      </c>
      <c r="G17">
        <f t="shared" si="1"/>
        <v>27.4</v>
      </c>
      <c r="H17">
        <f t="shared" si="2"/>
        <v>6</v>
      </c>
      <c r="I17" t="str">
        <f t="shared" si="3"/>
        <v>+/-</v>
      </c>
      <c r="J17" t="str">
        <f t="shared" si="4"/>
        <v>0.3</v>
      </c>
      <c r="K17" s="1">
        <f t="shared" si="5"/>
        <v>0.18237082066869301</v>
      </c>
      <c r="L17" s="1">
        <f t="shared" si="6"/>
        <v>-3.2999999999999972</v>
      </c>
      <c r="M17" s="1">
        <f t="shared" si="7"/>
        <v>0.19223572402239389</v>
      </c>
      <c r="N17" s="1">
        <f t="shared" si="8"/>
        <v>-17.166424278224031</v>
      </c>
      <c r="O17" t="s">
        <v>65</v>
      </c>
    </row>
    <row r="18" spans="1:15" x14ac:dyDescent="0.35">
      <c r="A18" s="12">
        <v>8</v>
      </c>
      <c r="B18" s="11" t="s">
        <v>57</v>
      </c>
      <c r="C18" s="10">
        <v>26.7</v>
      </c>
      <c r="D18" s="9" t="s">
        <v>30</v>
      </c>
      <c r="E18" s="8" t="str">
        <f t="shared" si="0"/>
        <v>Significantly Different</v>
      </c>
      <c r="G18">
        <f t="shared" si="1"/>
        <v>26.7</v>
      </c>
      <c r="H18">
        <f t="shared" si="2"/>
        <v>6</v>
      </c>
      <c r="I18" t="str">
        <f t="shared" si="3"/>
        <v>+/-</v>
      </c>
      <c r="J18" t="str">
        <f t="shared" si="4"/>
        <v>0.5</v>
      </c>
      <c r="K18" s="1">
        <f t="shared" si="5"/>
        <v>0.303951367781155</v>
      </c>
      <c r="L18" s="1">
        <f t="shared" si="6"/>
        <v>-2.5999999999999979</v>
      </c>
      <c r="M18" s="1">
        <f t="shared" si="7"/>
        <v>0.30997079109986531</v>
      </c>
      <c r="N18" s="1">
        <f t="shared" si="8"/>
        <v>-8.3878870998601247</v>
      </c>
      <c r="O18" t="s">
        <v>61</v>
      </c>
    </row>
    <row r="19" spans="1:15" x14ac:dyDescent="0.35">
      <c r="A19" s="12">
        <v>8</v>
      </c>
      <c r="B19" s="11" t="s">
        <v>50</v>
      </c>
      <c r="C19" s="10">
        <v>26.7</v>
      </c>
      <c r="D19" s="9" t="s">
        <v>30</v>
      </c>
      <c r="E19" s="8" t="str">
        <f t="shared" si="0"/>
        <v>Significantly Different</v>
      </c>
      <c r="G19">
        <f t="shared" si="1"/>
        <v>26.7</v>
      </c>
      <c r="H19">
        <f t="shared" si="2"/>
        <v>6</v>
      </c>
      <c r="I19" t="str">
        <f t="shared" si="3"/>
        <v>+/-</v>
      </c>
      <c r="J19" t="str">
        <f t="shared" si="4"/>
        <v>0.5</v>
      </c>
      <c r="K19" s="1">
        <f t="shared" si="5"/>
        <v>0.303951367781155</v>
      </c>
      <c r="L19" s="1">
        <f t="shared" si="6"/>
        <v>-2.5999999999999979</v>
      </c>
      <c r="M19" s="1">
        <f t="shared" si="7"/>
        <v>0.30997079109986531</v>
      </c>
      <c r="N19" s="1">
        <f t="shared" si="8"/>
        <v>-8.3878870998601247</v>
      </c>
      <c r="O19" t="s">
        <v>31</v>
      </c>
    </row>
    <row r="20" spans="1:15" x14ac:dyDescent="0.35">
      <c r="A20" s="12">
        <v>10</v>
      </c>
      <c r="B20" s="11" t="s">
        <v>36</v>
      </c>
      <c r="C20" s="10">
        <v>26.4</v>
      </c>
      <c r="D20" s="13" t="s">
        <v>25</v>
      </c>
      <c r="E20" s="8" t="str">
        <f t="shared" si="0"/>
        <v>Significantly Different</v>
      </c>
      <c r="G20">
        <f t="shared" si="1"/>
        <v>26.4</v>
      </c>
      <c r="H20">
        <f t="shared" si="2"/>
        <v>6</v>
      </c>
      <c r="I20" t="str">
        <f t="shared" si="3"/>
        <v>+/-</v>
      </c>
      <c r="J20" t="str">
        <f t="shared" si="4"/>
        <v>0.7</v>
      </c>
      <c r="K20" s="1">
        <f t="shared" si="5"/>
        <v>0.42553191489361697</v>
      </c>
      <c r="L20" s="1">
        <f t="shared" si="6"/>
        <v>-2.2999999999999972</v>
      </c>
      <c r="M20" s="1">
        <f t="shared" si="7"/>
        <v>0.42985214661796195</v>
      </c>
      <c r="N20" s="1">
        <f t="shared" si="8"/>
        <v>-5.3506770132385997</v>
      </c>
      <c r="O20" t="s">
        <v>53</v>
      </c>
    </row>
    <row r="21" spans="1:15" x14ac:dyDescent="0.35">
      <c r="A21" s="12">
        <v>10</v>
      </c>
      <c r="B21" s="11" t="s">
        <v>29</v>
      </c>
      <c r="C21" s="10">
        <v>26.4</v>
      </c>
      <c r="D21" s="9" t="s">
        <v>43</v>
      </c>
      <c r="E21" s="8" t="str">
        <f t="shared" si="0"/>
        <v>Significantly Different</v>
      </c>
      <c r="G21">
        <f t="shared" si="1"/>
        <v>26.4</v>
      </c>
      <c r="H21">
        <f t="shared" si="2"/>
        <v>6</v>
      </c>
      <c r="I21" t="str">
        <f t="shared" si="3"/>
        <v>+/-</v>
      </c>
      <c r="J21" t="str">
        <f t="shared" si="4"/>
        <v>0.4</v>
      </c>
      <c r="K21" s="1">
        <f t="shared" si="5"/>
        <v>0.24316109422492402</v>
      </c>
      <c r="L21" s="1">
        <f t="shared" si="6"/>
        <v>-2.2999999999999972</v>
      </c>
      <c r="M21" s="1">
        <f t="shared" si="7"/>
        <v>0.25064471888253259</v>
      </c>
      <c r="N21" s="1">
        <f t="shared" si="8"/>
        <v>-9.1763353732496462</v>
      </c>
      <c r="O21" t="s">
        <v>45</v>
      </c>
    </row>
    <row r="22" spans="1:15" x14ac:dyDescent="0.35">
      <c r="A22" s="12">
        <v>12</v>
      </c>
      <c r="B22" s="11" t="s">
        <v>41</v>
      </c>
      <c r="C22" s="10">
        <v>26.2</v>
      </c>
      <c r="D22" s="9" t="s">
        <v>30</v>
      </c>
      <c r="E22" s="8" t="str">
        <f t="shared" si="0"/>
        <v>Significantly Different</v>
      </c>
      <c r="G22">
        <f t="shared" si="1"/>
        <v>26.2</v>
      </c>
      <c r="H22">
        <f t="shared" si="2"/>
        <v>6</v>
      </c>
      <c r="I22" t="str">
        <f t="shared" si="3"/>
        <v>+/-</v>
      </c>
      <c r="J22" t="str">
        <f t="shared" si="4"/>
        <v>0.5</v>
      </c>
      <c r="K22" s="1">
        <f t="shared" si="5"/>
        <v>0.303951367781155</v>
      </c>
      <c r="L22" s="1">
        <f t="shared" si="6"/>
        <v>-2.0999999999999979</v>
      </c>
      <c r="M22" s="1">
        <f t="shared" si="7"/>
        <v>0.30997079109986531</v>
      </c>
      <c r="N22" s="1">
        <f t="shared" si="8"/>
        <v>-6.7748318883485616</v>
      </c>
      <c r="O22" t="s">
        <v>28</v>
      </c>
    </row>
    <row r="23" spans="1:15" x14ac:dyDescent="0.35">
      <c r="A23" s="12">
        <v>12</v>
      </c>
      <c r="B23" s="11" t="s">
        <v>37</v>
      </c>
      <c r="C23" s="10">
        <v>26.2</v>
      </c>
      <c r="D23" s="9" t="s">
        <v>43</v>
      </c>
      <c r="E23" s="8" t="str">
        <f t="shared" si="0"/>
        <v>Significantly Different</v>
      </c>
      <c r="G23">
        <f t="shared" si="1"/>
        <v>26.2</v>
      </c>
      <c r="H23">
        <f t="shared" si="2"/>
        <v>6</v>
      </c>
      <c r="I23" t="str">
        <f t="shared" si="3"/>
        <v>+/-</v>
      </c>
      <c r="J23" t="str">
        <f t="shared" si="4"/>
        <v>0.4</v>
      </c>
      <c r="K23" s="1">
        <f t="shared" si="5"/>
        <v>0.24316109422492402</v>
      </c>
      <c r="L23" s="1">
        <f t="shared" si="6"/>
        <v>-2.0999999999999979</v>
      </c>
      <c r="M23" s="1">
        <f t="shared" si="7"/>
        <v>0.25064471888253259</v>
      </c>
      <c r="N23" s="1">
        <f t="shared" si="8"/>
        <v>-8.3783931668801124</v>
      </c>
      <c r="O23" t="s">
        <v>81</v>
      </c>
    </row>
    <row r="24" spans="1:15" x14ac:dyDescent="0.35">
      <c r="A24" s="12">
        <v>14</v>
      </c>
      <c r="B24" s="11" t="s">
        <v>67</v>
      </c>
      <c r="C24" s="10">
        <v>26.1</v>
      </c>
      <c r="D24" s="9" t="s">
        <v>30</v>
      </c>
      <c r="E24" s="8" t="str">
        <f t="shared" si="0"/>
        <v>Significantly Different</v>
      </c>
      <c r="G24">
        <f t="shared" si="1"/>
        <v>26.1</v>
      </c>
      <c r="H24">
        <f t="shared" si="2"/>
        <v>6</v>
      </c>
      <c r="I24" t="str">
        <f t="shared" si="3"/>
        <v>+/-</v>
      </c>
      <c r="J24" t="str">
        <f t="shared" si="4"/>
        <v>0.5</v>
      </c>
      <c r="K24" s="1">
        <f t="shared" si="5"/>
        <v>0.303951367781155</v>
      </c>
      <c r="L24" s="1">
        <f t="shared" si="6"/>
        <v>-2</v>
      </c>
      <c r="M24" s="1">
        <f t="shared" si="7"/>
        <v>0.30997079109986531</v>
      </c>
      <c r="N24" s="1">
        <f t="shared" si="8"/>
        <v>-6.4522208460462549</v>
      </c>
      <c r="O24" t="s">
        <v>64</v>
      </c>
    </row>
    <row r="25" spans="1:15" x14ac:dyDescent="0.35">
      <c r="A25" s="12">
        <v>14</v>
      </c>
      <c r="B25" s="11" t="s">
        <v>60</v>
      </c>
      <c r="C25" s="10">
        <v>26.1</v>
      </c>
      <c r="D25" s="9" t="s">
        <v>27</v>
      </c>
      <c r="E25" s="8" t="str">
        <f t="shared" si="0"/>
        <v>Significantly Different</v>
      </c>
      <c r="G25">
        <f t="shared" si="1"/>
        <v>26.1</v>
      </c>
      <c r="H25">
        <f t="shared" si="2"/>
        <v>6</v>
      </c>
      <c r="I25" t="str">
        <f t="shared" si="3"/>
        <v>+/-</v>
      </c>
      <c r="J25" t="str">
        <f t="shared" si="4"/>
        <v>0.3</v>
      </c>
      <c r="K25" s="1">
        <f t="shared" si="5"/>
        <v>0.18237082066869301</v>
      </c>
      <c r="L25" s="1">
        <f t="shared" si="6"/>
        <v>-2</v>
      </c>
      <c r="M25" s="1">
        <f t="shared" si="7"/>
        <v>0.19223572402239389</v>
      </c>
      <c r="N25" s="1">
        <f t="shared" si="8"/>
        <v>-10.403893501953968</v>
      </c>
      <c r="O25" t="s">
        <v>80</v>
      </c>
    </row>
    <row r="26" spans="1:15" x14ac:dyDescent="0.35">
      <c r="A26" s="12">
        <v>16</v>
      </c>
      <c r="B26" s="11" t="s">
        <v>65</v>
      </c>
      <c r="C26" s="10">
        <v>25.9</v>
      </c>
      <c r="D26" s="9" t="s">
        <v>109</v>
      </c>
      <c r="E26" s="8" t="str">
        <f t="shared" si="0"/>
        <v>Significantly Different</v>
      </c>
      <c r="G26">
        <f t="shared" si="1"/>
        <v>25.9</v>
      </c>
      <c r="H26">
        <f t="shared" si="2"/>
        <v>6</v>
      </c>
      <c r="I26" t="str">
        <f t="shared" si="3"/>
        <v>+/-</v>
      </c>
      <c r="J26" t="str">
        <f t="shared" si="4"/>
        <v>0.6</v>
      </c>
      <c r="K26" s="1">
        <f t="shared" si="5"/>
        <v>0.36474164133738601</v>
      </c>
      <c r="L26" s="1">
        <f t="shared" si="6"/>
        <v>-1.7999999999999972</v>
      </c>
      <c r="M26" s="1">
        <f t="shared" si="7"/>
        <v>0.36977279819442066</v>
      </c>
      <c r="N26" s="1">
        <f t="shared" si="8"/>
        <v>-4.8678540141116216</v>
      </c>
      <c r="O26" t="s">
        <v>79</v>
      </c>
    </row>
    <row r="27" spans="1:15" x14ac:dyDescent="0.35">
      <c r="A27" s="12">
        <v>16</v>
      </c>
      <c r="B27" s="11" t="s">
        <v>40</v>
      </c>
      <c r="C27" s="10">
        <v>25.9</v>
      </c>
      <c r="D27" s="9" t="s">
        <v>122</v>
      </c>
      <c r="E27" s="8" t="str">
        <f t="shared" si="0"/>
        <v>Significantly Different</v>
      </c>
      <c r="G27">
        <f t="shared" si="1"/>
        <v>25.9</v>
      </c>
      <c r="H27">
        <f t="shared" si="2"/>
        <v>6</v>
      </c>
      <c r="I27" t="str">
        <f t="shared" si="3"/>
        <v>+/-</v>
      </c>
      <c r="J27" t="str">
        <f t="shared" si="4"/>
        <v>1.0</v>
      </c>
      <c r="K27" s="1">
        <f t="shared" si="5"/>
        <v>0.60790273556231</v>
      </c>
      <c r="L27" s="1">
        <f t="shared" si="6"/>
        <v>-1.7999999999999972</v>
      </c>
      <c r="M27" s="1">
        <f t="shared" si="7"/>
        <v>0.61093468821403585</v>
      </c>
      <c r="N27" s="1">
        <f t="shared" si="8"/>
        <v>-2.9463051202117732</v>
      </c>
      <c r="O27" t="s">
        <v>77</v>
      </c>
    </row>
    <row r="28" spans="1:15" x14ac:dyDescent="0.35">
      <c r="A28" s="12">
        <v>18</v>
      </c>
      <c r="B28" s="11" t="s">
        <v>71</v>
      </c>
      <c r="C28" s="10">
        <v>25.8</v>
      </c>
      <c r="D28" s="9" t="s">
        <v>43</v>
      </c>
      <c r="E28" s="8" t="str">
        <f t="shared" si="0"/>
        <v>Significantly Different</v>
      </c>
      <c r="G28">
        <f t="shared" si="1"/>
        <v>25.8</v>
      </c>
      <c r="H28">
        <f t="shared" si="2"/>
        <v>6</v>
      </c>
      <c r="I28" t="str">
        <f t="shared" si="3"/>
        <v>+/-</v>
      </c>
      <c r="J28" t="str">
        <f t="shared" si="4"/>
        <v>0.4</v>
      </c>
      <c r="K28" s="1">
        <f t="shared" si="5"/>
        <v>0.24316109422492402</v>
      </c>
      <c r="L28" s="1">
        <f t="shared" si="6"/>
        <v>-1.6999999999999993</v>
      </c>
      <c r="M28" s="1">
        <f t="shared" si="7"/>
        <v>0.25064471888253259</v>
      </c>
      <c r="N28" s="1">
        <f t="shared" si="8"/>
        <v>-6.7825087541410483</v>
      </c>
      <c r="O28" t="s">
        <v>78</v>
      </c>
    </row>
    <row r="29" spans="1:15" x14ac:dyDescent="0.35">
      <c r="A29" s="12">
        <v>19</v>
      </c>
      <c r="B29" s="11" t="s">
        <v>53</v>
      </c>
      <c r="C29" s="10">
        <v>25.6</v>
      </c>
      <c r="D29" s="9" t="s">
        <v>38</v>
      </c>
      <c r="E29" s="8" t="str">
        <f t="shared" si="0"/>
        <v>Significantly Different</v>
      </c>
      <c r="G29">
        <f t="shared" si="1"/>
        <v>25.6</v>
      </c>
      <c r="H29">
        <f t="shared" si="2"/>
        <v>6</v>
      </c>
      <c r="I29" t="str">
        <f t="shared" si="3"/>
        <v>+/-</v>
      </c>
      <c r="J29" t="str">
        <f t="shared" si="4"/>
        <v>0.2</v>
      </c>
      <c r="K29" s="1">
        <f t="shared" si="5"/>
        <v>0.12158054711246201</v>
      </c>
      <c r="L29" s="1">
        <f t="shared" si="6"/>
        <v>-1.5</v>
      </c>
      <c r="M29" s="1">
        <f t="shared" si="7"/>
        <v>0.1359311840425404</v>
      </c>
      <c r="N29" s="1">
        <f t="shared" si="8"/>
        <v>-11.034995468961462</v>
      </c>
      <c r="O29" t="s">
        <v>55</v>
      </c>
    </row>
    <row r="30" spans="1:15" x14ac:dyDescent="0.35">
      <c r="A30" s="12">
        <v>19</v>
      </c>
      <c r="B30" s="11" t="s">
        <v>78</v>
      </c>
      <c r="C30" s="10">
        <v>25.6</v>
      </c>
      <c r="D30" s="9" t="s">
        <v>30</v>
      </c>
      <c r="E30" s="8" t="str">
        <f t="shared" si="0"/>
        <v>Significantly Different</v>
      </c>
      <c r="G30">
        <f t="shared" si="1"/>
        <v>25.6</v>
      </c>
      <c r="H30">
        <f t="shared" si="2"/>
        <v>6</v>
      </c>
      <c r="I30" t="str">
        <f t="shared" si="3"/>
        <v>+/-</v>
      </c>
      <c r="J30" t="str">
        <f t="shared" si="4"/>
        <v>0.5</v>
      </c>
      <c r="K30" s="1">
        <f t="shared" si="5"/>
        <v>0.303951367781155</v>
      </c>
      <c r="L30" s="1">
        <f t="shared" si="6"/>
        <v>-1.5</v>
      </c>
      <c r="M30" s="1">
        <f t="shared" si="7"/>
        <v>0.30997079109986531</v>
      </c>
      <c r="N30" s="1">
        <f t="shared" si="8"/>
        <v>-4.8391656345346918</v>
      </c>
      <c r="O30" t="s">
        <v>76</v>
      </c>
    </row>
    <row r="31" spans="1:15" x14ac:dyDescent="0.35">
      <c r="A31" s="12">
        <v>21</v>
      </c>
      <c r="B31" s="11" t="s">
        <v>56</v>
      </c>
      <c r="C31" s="10">
        <v>25.5</v>
      </c>
      <c r="D31" s="9" t="s">
        <v>43</v>
      </c>
      <c r="E31" s="8" t="str">
        <f t="shared" si="0"/>
        <v>Significantly Different</v>
      </c>
      <c r="G31">
        <f t="shared" si="1"/>
        <v>25.5</v>
      </c>
      <c r="H31">
        <f t="shared" si="2"/>
        <v>6</v>
      </c>
      <c r="I31" t="str">
        <f t="shared" si="3"/>
        <v>+/-</v>
      </c>
      <c r="J31" t="str">
        <f t="shared" si="4"/>
        <v>0.4</v>
      </c>
      <c r="K31" s="1">
        <f t="shared" si="5"/>
        <v>0.24316109422492402</v>
      </c>
      <c r="L31" s="1">
        <f t="shared" si="6"/>
        <v>-1.3999999999999986</v>
      </c>
      <c r="M31" s="1">
        <f t="shared" si="7"/>
        <v>0.25064471888253259</v>
      </c>
      <c r="N31" s="1">
        <f t="shared" si="8"/>
        <v>-5.5855954445867422</v>
      </c>
      <c r="O31" t="s">
        <v>41</v>
      </c>
    </row>
    <row r="32" spans="1:15" x14ac:dyDescent="0.35">
      <c r="A32" s="12">
        <v>21</v>
      </c>
      <c r="B32" s="11" t="s">
        <v>26</v>
      </c>
      <c r="C32" s="10">
        <v>25.5</v>
      </c>
      <c r="D32" s="9" t="s">
        <v>134</v>
      </c>
      <c r="E32" s="8" t="str">
        <f t="shared" si="0"/>
        <v>Significantly Different</v>
      </c>
      <c r="G32">
        <f t="shared" si="1"/>
        <v>25.5</v>
      </c>
      <c r="H32">
        <f t="shared" si="2"/>
        <v>6</v>
      </c>
      <c r="I32" t="str">
        <f t="shared" si="3"/>
        <v>+/-</v>
      </c>
      <c r="J32" t="str">
        <f t="shared" si="4"/>
        <v>1.3</v>
      </c>
      <c r="K32" s="1">
        <f t="shared" si="5"/>
        <v>0.79027355623100304</v>
      </c>
      <c r="L32" s="1">
        <f t="shared" si="6"/>
        <v>-1.3999999999999986</v>
      </c>
      <c r="M32" s="1">
        <f t="shared" si="7"/>
        <v>0.79260819516141623</v>
      </c>
      <c r="N32" s="1">
        <f t="shared" si="8"/>
        <v>-1.7663203693154923</v>
      </c>
      <c r="O32" t="s">
        <v>70</v>
      </c>
    </row>
    <row r="33" spans="1:15" x14ac:dyDescent="0.35">
      <c r="A33" s="12">
        <v>23</v>
      </c>
      <c r="B33" s="11" t="s">
        <v>81</v>
      </c>
      <c r="C33" s="10">
        <v>25.4</v>
      </c>
      <c r="D33" s="9" t="s">
        <v>25</v>
      </c>
      <c r="E33" s="8" t="str">
        <f t="shared" si="0"/>
        <v>Significantly Different</v>
      </c>
      <c r="G33">
        <f t="shared" si="1"/>
        <v>25.4</v>
      </c>
      <c r="H33">
        <f t="shared" si="2"/>
        <v>6</v>
      </c>
      <c r="I33" t="str">
        <f t="shared" si="3"/>
        <v>+/-</v>
      </c>
      <c r="J33" t="str">
        <f t="shared" si="4"/>
        <v>0.7</v>
      </c>
      <c r="K33" s="1">
        <f t="shared" si="5"/>
        <v>0.42553191489361697</v>
      </c>
      <c r="L33" s="1">
        <f t="shared" si="6"/>
        <v>-1.2999999999999972</v>
      </c>
      <c r="M33" s="1">
        <f t="shared" si="7"/>
        <v>0.42985214661796195</v>
      </c>
      <c r="N33" s="1">
        <f t="shared" si="8"/>
        <v>-3.0242957031348578</v>
      </c>
      <c r="O33" t="s">
        <v>75</v>
      </c>
    </row>
    <row r="34" spans="1:15" x14ac:dyDescent="0.35">
      <c r="A34" s="12">
        <v>24</v>
      </c>
      <c r="B34" s="11" t="s">
        <v>52</v>
      </c>
      <c r="C34" s="10">
        <v>25.1</v>
      </c>
      <c r="D34" s="9" t="s">
        <v>122</v>
      </c>
      <c r="E34" s="8" t="str">
        <f t="shared" si="0"/>
        <v>Not Significantly Different</v>
      </c>
      <c r="G34">
        <f t="shared" si="1"/>
        <v>25.1</v>
      </c>
      <c r="H34">
        <f t="shared" si="2"/>
        <v>6</v>
      </c>
      <c r="I34" t="str">
        <f t="shared" si="3"/>
        <v>+/-</v>
      </c>
      <c r="J34" t="str">
        <f t="shared" si="4"/>
        <v>1.0</v>
      </c>
      <c r="K34" s="1">
        <f t="shared" si="5"/>
        <v>0.60790273556231</v>
      </c>
      <c r="L34" s="1">
        <f t="shared" si="6"/>
        <v>-1</v>
      </c>
      <c r="M34" s="1">
        <f t="shared" si="7"/>
        <v>0.61093468821403585</v>
      </c>
      <c r="N34" s="1">
        <f t="shared" si="8"/>
        <v>-1.6368361778954321</v>
      </c>
      <c r="O34" t="s">
        <v>74</v>
      </c>
    </row>
    <row r="35" spans="1:15" x14ac:dyDescent="0.35">
      <c r="A35" s="12">
        <v>25</v>
      </c>
      <c r="B35" s="11" t="s">
        <v>47</v>
      </c>
      <c r="C35" s="10">
        <v>25</v>
      </c>
      <c r="D35" s="9" t="s">
        <v>27</v>
      </c>
      <c r="E35" s="8" t="str">
        <f t="shared" si="0"/>
        <v>Significantly Different</v>
      </c>
      <c r="G35">
        <f t="shared" si="1"/>
        <v>25</v>
      </c>
      <c r="H35">
        <f t="shared" si="2"/>
        <v>6</v>
      </c>
      <c r="I35" t="str">
        <f t="shared" si="3"/>
        <v>+/-</v>
      </c>
      <c r="J35" t="str">
        <f t="shared" si="4"/>
        <v>0.3</v>
      </c>
      <c r="K35" s="1">
        <f t="shared" si="5"/>
        <v>0.18237082066869301</v>
      </c>
      <c r="L35" s="1">
        <f t="shared" si="6"/>
        <v>-0.89999999999999858</v>
      </c>
      <c r="M35" s="1">
        <f t="shared" si="7"/>
        <v>0.19223572402239389</v>
      </c>
      <c r="N35" s="1">
        <f t="shared" si="8"/>
        <v>-4.6817520758792783</v>
      </c>
      <c r="O35" t="s">
        <v>51</v>
      </c>
    </row>
    <row r="36" spans="1:15" x14ac:dyDescent="0.35">
      <c r="A36" s="12">
        <v>26</v>
      </c>
      <c r="B36" s="11" t="s">
        <v>80</v>
      </c>
      <c r="C36" s="10">
        <v>24.7</v>
      </c>
      <c r="D36" s="9" t="s">
        <v>27</v>
      </c>
      <c r="E36" s="8" t="str">
        <f t="shared" si="0"/>
        <v>Significantly Different</v>
      </c>
      <c r="G36">
        <f t="shared" si="1"/>
        <v>24.7</v>
      </c>
      <c r="H36">
        <f t="shared" si="2"/>
        <v>6</v>
      </c>
      <c r="I36" t="str">
        <f t="shared" si="3"/>
        <v>+/-</v>
      </c>
      <c r="J36" t="str">
        <f t="shared" si="4"/>
        <v>0.3</v>
      </c>
      <c r="K36" s="1">
        <f t="shared" si="5"/>
        <v>0.18237082066869301</v>
      </c>
      <c r="L36" s="1">
        <f t="shared" si="6"/>
        <v>-0.59999999999999787</v>
      </c>
      <c r="M36" s="1">
        <f t="shared" si="7"/>
        <v>0.19223572402239389</v>
      </c>
      <c r="N36" s="1">
        <f t="shared" si="8"/>
        <v>-3.1211680505861792</v>
      </c>
      <c r="O36" t="s">
        <v>71</v>
      </c>
    </row>
    <row r="37" spans="1:15" x14ac:dyDescent="0.35">
      <c r="A37" s="12">
        <v>27</v>
      </c>
      <c r="B37" s="11" t="s">
        <v>69</v>
      </c>
      <c r="C37" s="10">
        <v>24.5</v>
      </c>
      <c r="D37" s="9" t="s">
        <v>118</v>
      </c>
      <c r="E37" s="8" t="str">
        <f t="shared" si="0"/>
        <v>Not Significantly Different</v>
      </c>
      <c r="G37">
        <f t="shared" si="1"/>
        <v>24.5</v>
      </c>
      <c r="H37">
        <f t="shared" si="2"/>
        <v>6</v>
      </c>
      <c r="I37" t="str">
        <f t="shared" si="3"/>
        <v>+/-</v>
      </c>
      <c r="J37" t="str">
        <f t="shared" si="4"/>
        <v>0.9</v>
      </c>
      <c r="K37" s="1">
        <f t="shared" si="5"/>
        <v>0.54711246200607899</v>
      </c>
      <c r="L37" s="1">
        <f t="shared" si="6"/>
        <v>-0.39999999999999858</v>
      </c>
      <c r="M37" s="1">
        <f t="shared" si="7"/>
        <v>0.55047933970440222</v>
      </c>
      <c r="N37" s="1">
        <f t="shared" si="8"/>
        <v>-0.72663944157248772</v>
      </c>
      <c r="O37" t="s">
        <v>69</v>
      </c>
    </row>
    <row r="38" spans="1:15" x14ac:dyDescent="0.35">
      <c r="A38" s="12">
        <v>27</v>
      </c>
      <c r="B38" s="11" t="s">
        <v>49</v>
      </c>
      <c r="C38" s="10">
        <v>24.5</v>
      </c>
      <c r="D38" s="9" t="s">
        <v>38</v>
      </c>
      <c r="E38" s="8" t="str">
        <f t="shared" si="0"/>
        <v>Significantly Different</v>
      </c>
      <c r="G38">
        <f t="shared" si="1"/>
        <v>24.5</v>
      </c>
      <c r="H38">
        <f t="shared" si="2"/>
        <v>6</v>
      </c>
      <c r="I38" t="str">
        <f t="shared" si="3"/>
        <v>+/-</v>
      </c>
      <c r="J38" t="str">
        <f t="shared" si="4"/>
        <v>0.2</v>
      </c>
      <c r="K38" s="1">
        <f t="shared" si="5"/>
        <v>0.12158054711246201</v>
      </c>
      <c r="L38" s="1">
        <f t="shared" si="6"/>
        <v>-0.39999999999999858</v>
      </c>
      <c r="M38" s="1">
        <f t="shared" si="7"/>
        <v>0.1359311840425404</v>
      </c>
      <c r="N38" s="1">
        <f t="shared" si="8"/>
        <v>-2.9426654583897132</v>
      </c>
      <c r="O38" t="s">
        <v>68</v>
      </c>
    </row>
    <row r="39" spans="1:15" x14ac:dyDescent="0.35">
      <c r="A39" s="12">
        <v>27</v>
      </c>
      <c r="B39" s="11" t="s">
        <v>63</v>
      </c>
      <c r="C39" s="10">
        <v>24.5</v>
      </c>
      <c r="D39" s="9" t="s">
        <v>27</v>
      </c>
      <c r="E39" s="8" t="str">
        <f t="shared" si="0"/>
        <v>Significantly Different</v>
      </c>
      <c r="G39">
        <f t="shared" si="1"/>
        <v>24.5</v>
      </c>
      <c r="H39">
        <f t="shared" si="2"/>
        <v>6</v>
      </c>
      <c r="I39" t="str">
        <f t="shared" si="3"/>
        <v>+/-</v>
      </c>
      <c r="J39" t="str">
        <f t="shared" si="4"/>
        <v>0.3</v>
      </c>
      <c r="K39" s="1">
        <f t="shared" si="5"/>
        <v>0.18237082066869301</v>
      </c>
      <c r="L39" s="1">
        <f t="shared" si="6"/>
        <v>-0.39999999999999858</v>
      </c>
      <c r="M39" s="1">
        <f t="shared" si="7"/>
        <v>0.19223572402239389</v>
      </c>
      <c r="N39" s="1">
        <f t="shared" si="8"/>
        <v>-2.0807787003907863</v>
      </c>
      <c r="O39" t="s">
        <v>44</v>
      </c>
    </row>
    <row r="40" spans="1:15" x14ac:dyDescent="0.35">
      <c r="A40" s="12">
        <v>30</v>
      </c>
      <c r="B40" s="11" t="s">
        <v>44</v>
      </c>
      <c r="C40" s="10">
        <v>24.3</v>
      </c>
      <c r="D40" s="9" t="s">
        <v>109</v>
      </c>
      <c r="E40" s="8" t="str">
        <f t="shared" si="0"/>
        <v>Not Significantly Different</v>
      </c>
      <c r="G40">
        <f t="shared" si="1"/>
        <v>24.3</v>
      </c>
      <c r="H40">
        <f t="shared" si="2"/>
        <v>6</v>
      </c>
      <c r="I40" t="str">
        <f t="shared" si="3"/>
        <v>+/-</v>
      </c>
      <c r="J40" t="str">
        <f t="shared" si="4"/>
        <v>0.6</v>
      </c>
      <c r="K40" s="1">
        <f t="shared" si="5"/>
        <v>0.36474164133738601</v>
      </c>
      <c r="L40" s="1">
        <f t="shared" si="6"/>
        <v>-0.19999999999999929</v>
      </c>
      <c r="M40" s="1">
        <f t="shared" si="7"/>
        <v>0.36977279819442066</v>
      </c>
      <c r="N40" s="1">
        <f t="shared" si="8"/>
        <v>-0.54087266823462354</v>
      </c>
      <c r="O40" t="s">
        <v>66</v>
      </c>
    </row>
    <row r="41" spans="1:15" x14ac:dyDescent="0.35">
      <c r="A41" s="12">
        <v>31</v>
      </c>
      <c r="B41" s="11" t="s">
        <v>79</v>
      </c>
      <c r="C41" s="10">
        <v>24.2</v>
      </c>
      <c r="D41" s="9" t="s">
        <v>30</v>
      </c>
      <c r="E41" s="8" t="str">
        <f t="shared" si="0"/>
        <v>Not Significantly Different</v>
      </c>
      <c r="G41">
        <f t="shared" si="1"/>
        <v>24.2</v>
      </c>
      <c r="H41">
        <f t="shared" si="2"/>
        <v>6</v>
      </c>
      <c r="I41" t="str">
        <f t="shared" si="3"/>
        <v>+/-</v>
      </c>
      <c r="J41" t="str">
        <f t="shared" si="4"/>
        <v>0.5</v>
      </c>
      <c r="K41" s="1">
        <f t="shared" si="5"/>
        <v>0.303951367781155</v>
      </c>
      <c r="L41" s="1">
        <f t="shared" si="6"/>
        <v>-9.9999999999997868E-2</v>
      </c>
      <c r="M41" s="1">
        <f t="shared" si="7"/>
        <v>0.30997079109986531</v>
      </c>
      <c r="N41" s="1">
        <f t="shared" si="8"/>
        <v>-0.32261104230230592</v>
      </c>
      <c r="O41" t="s">
        <v>47</v>
      </c>
    </row>
    <row r="42" spans="1:15" x14ac:dyDescent="0.35">
      <c r="A42" s="12">
        <v>31</v>
      </c>
      <c r="B42" s="11" t="s">
        <v>74</v>
      </c>
      <c r="C42" s="10">
        <v>24.2</v>
      </c>
      <c r="D42" s="9" t="s">
        <v>27</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24.2</v>
      </c>
      <c r="H42">
        <f t="shared" ref="H42:H62" si="11">LEN(TRIM(D42))</f>
        <v>6</v>
      </c>
      <c r="I42" t="str">
        <f t="shared" ref="I42:I73" si="12">IF(H42&gt;=3,MID(TRIM(D42),1,3),"NO")</f>
        <v>+/-</v>
      </c>
      <c r="J42" t="str">
        <f t="shared" ref="J42:J73" si="13">IF(TRIM(I42)="+/-",MID(TRIM(D42),4,H42-3),D42)</f>
        <v>0.3</v>
      </c>
      <c r="K42" s="1">
        <f t="shared" ref="K42:K73" si="14">IF(TRIM(J42)="*****",0,IF(ISERROR(VALUE(J42)),"NA",VALUE(J42/$I$4)))</f>
        <v>0.18237082066869301</v>
      </c>
      <c r="L42" s="1">
        <f t="shared" ref="L42:L62" si="15">IF(AND(ISNUMBER(G42),ISNUMBER($I$6)),$I$6-G42,"N/A")</f>
        <v>-9.9999999999997868E-2</v>
      </c>
      <c r="M42" s="1">
        <f t="shared" ref="M42:M62" si="16">IF(AND(ISNUMBER(K42),ISNUMBER($I$7)),SQRT(K42^2+($I$7)^2),"N/A")</f>
        <v>0.19223572402239389</v>
      </c>
      <c r="N42" s="1">
        <f t="shared" ref="N42:N73" si="17">IF(AND(ISNUMBER(L42),ISNUMBER(M42),M42&lt;&gt;0),L42/M42,"NA")</f>
        <v>-0.52019467509768724</v>
      </c>
      <c r="O42" t="s">
        <v>36</v>
      </c>
    </row>
    <row r="43" spans="1:15" x14ac:dyDescent="0.35">
      <c r="A43" s="12">
        <v>33</v>
      </c>
      <c r="B43" s="11" t="s">
        <v>35</v>
      </c>
      <c r="C43" s="10">
        <v>23.9</v>
      </c>
      <c r="D43" s="9" t="s">
        <v>27</v>
      </c>
      <c r="E43" s="8" t="str">
        <f t="shared" si="9"/>
        <v>Not Significantly Different</v>
      </c>
      <c r="G43">
        <f t="shared" si="10"/>
        <v>23.9</v>
      </c>
      <c r="H43">
        <f t="shared" si="11"/>
        <v>6</v>
      </c>
      <c r="I43" t="str">
        <f t="shared" si="12"/>
        <v>+/-</v>
      </c>
      <c r="J43" t="str">
        <f t="shared" si="13"/>
        <v>0.3</v>
      </c>
      <c r="K43" s="1">
        <f t="shared" si="14"/>
        <v>0.18237082066869301</v>
      </c>
      <c r="L43" s="1">
        <f t="shared" si="15"/>
        <v>0.20000000000000284</v>
      </c>
      <c r="M43" s="1">
        <f t="shared" si="16"/>
        <v>0.19223572402239389</v>
      </c>
      <c r="N43" s="1">
        <f t="shared" si="17"/>
        <v>1.0403893501954116</v>
      </c>
      <c r="O43" t="s">
        <v>49</v>
      </c>
    </row>
    <row r="44" spans="1:15" x14ac:dyDescent="0.35">
      <c r="A44" s="12">
        <v>34</v>
      </c>
      <c r="B44" s="11" t="s">
        <v>64</v>
      </c>
      <c r="C44" s="10">
        <v>23.8</v>
      </c>
      <c r="D44" s="9" t="s">
        <v>27</v>
      </c>
      <c r="E44" s="8" t="str">
        <f t="shared" si="9"/>
        <v>Not Significantly Different</v>
      </c>
      <c r="G44">
        <f t="shared" si="10"/>
        <v>23.8</v>
      </c>
      <c r="H44">
        <f t="shared" si="11"/>
        <v>6</v>
      </c>
      <c r="I44" t="str">
        <f t="shared" si="12"/>
        <v>+/-</v>
      </c>
      <c r="J44" t="str">
        <f t="shared" si="13"/>
        <v>0.3</v>
      </c>
      <c r="K44" s="1">
        <f t="shared" si="14"/>
        <v>0.18237082066869301</v>
      </c>
      <c r="L44" s="1">
        <f t="shared" si="15"/>
        <v>0.30000000000000071</v>
      </c>
      <c r="M44" s="1">
        <f t="shared" si="16"/>
        <v>0.19223572402239389</v>
      </c>
      <c r="N44" s="1">
        <f t="shared" si="17"/>
        <v>1.5605840252930989</v>
      </c>
      <c r="O44" t="s">
        <v>63</v>
      </c>
    </row>
    <row r="45" spans="1:15" x14ac:dyDescent="0.35">
      <c r="A45" s="12">
        <v>34</v>
      </c>
      <c r="B45" s="11" t="s">
        <v>77</v>
      </c>
      <c r="C45" s="10">
        <v>23.8</v>
      </c>
      <c r="D45" s="9" t="s">
        <v>30</v>
      </c>
      <c r="E45" s="8" t="str">
        <f t="shared" si="9"/>
        <v>Not Significantly Different</v>
      </c>
      <c r="G45">
        <f t="shared" si="10"/>
        <v>23.8</v>
      </c>
      <c r="H45">
        <f t="shared" si="11"/>
        <v>6</v>
      </c>
      <c r="I45" t="str">
        <f t="shared" si="12"/>
        <v>+/-</v>
      </c>
      <c r="J45" t="str">
        <f t="shared" si="13"/>
        <v>0.5</v>
      </c>
      <c r="K45" s="1">
        <f t="shared" si="14"/>
        <v>0.303951367781155</v>
      </c>
      <c r="L45" s="1">
        <f t="shared" si="15"/>
        <v>0.30000000000000071</v>
      </c>
      <c r="M45" s="1">
        <f t="shared" si="16"/>
        <v>0.30997079109986531</v>
      </c>
      <c r="N45" s="1">
        <f t="shared" si="17"/>
        <v>0.96783312690694057</v>
      </c>
      <c r="O45" t="s">
        <v>62</v>
      </c>
    </row>
    <row r="46" spans="1:15" x14ac:dyDescent="0.35">
      <c r="A46" s="12">
        <v>34</v>
      </c>
      <c r="B46" s="11" t="s">
        <v>46</v>
      </c>
      <c r="C46" s="10">
        <v>23.8</v>
      </c>
      <c r="D46" s="9" t="s">
        <v>43</v>
      </c>
      <c r="E46" s="8" t="str">
        <f t="shared" si="9"/>
        <v>Not Significantly Different</v>
      </c>
      <c r="G46">
        <f t="shared" si="10"/>
        <v>23.8</v>
      </c>
      <c r="H46">
        <f t="shared" si="11"/>
        <v>6</v>
      </c>
      <c r="I46" t="str">
        <f t="shared" si="12"/>
        <v>+/-</v>
      </c>
      <c r="J46" t="str">
        <f t="shared" si="13"/>
        <v>0.4</v>
      </c>
      <c r="K46" s="1">
        <f t="shared" si="14"/>
        <v>0.24316109422492402</v>
      </c>
      <c r="L46" s="1">
        <f t="shared" si="15"/>
        <v>0.30000000000000071</v>
      </c>
      <c r="M46" s="1">
        <f t="shared" si="16"/>
        <v>0.25064471888253259</v>
      </c>
      <c r="N46" s="1">
        <f t="shared" si="17"/>
        <v>1.1969133095543059</v>
      </c>
      <c r="O46" t="s">
        <v>60</v>
      </c>
    </row>
    <row r="47" spans="1:15" x14ac:dyDescent="0.35">
      <c r="A47" s="12">
        <v>37</v>
      </c>
      <c r="B47" s="11" t="s">
        <v>72</v>
      </c>
      <c r="C47" s="10">
        <v>23.7</v>
      </c>
      <c r="D47" s="9" t="s">
        <v>109</v>
      </c>
      <c r="E47" s="8" t="str">
        <f t="shared" si="9"/>
        <v>Not Significantly Different</v>
      </c>
      <c r="G47">
        <f t="shared" si="10"/>
        <v>23.7</v>
      </c>
      <c r="H47">
        <f t="shared" si="11"/>
        <v>6</v>
      </c>
      <c r="I47" t="str">
        <f t="shared" si="12"/>
        <v>+/-</v>
      </c>
      <c r="J47" t="str">
        <f t="shared" si="13"/>
        <v>0.6</v>
      </c>
      <c r="K47" s="1">
        <f t="shared" si="14"/>
        <v>0.36474164133738601</v>
      </c>
      <c r="L47" s="1">
        <f t="shared" si="15"/>
        <v>0.40000000000000213</v>
      </c>
      <c r="M47" s="1">
        <f t="shared" si="16"/>
        <v>0.36977279819442066</v>
      </c>
      <c r="N47" s="1">
        <f t="shared" si="17"/>
        <v>1.0817453364692566</v>
      </c>
      <c r="O47" t="s">
        <v>58</v>
      </c>
    </row>
    <row r="48" spans="1:15" x14ac:dyDescent="0.35">
      <c r="A48" s="12">
        <v>38</v>
      </c>
      <c r="B48" s="11" t="s">
        <v>70</v>
      </c>
      <c r="C48" s="10">
        <v>23</v>
      </c>
      <c r="D48" s="9" t="s">
        <v>43</v>
      </c>
      <c r="E48" s="8" t="str">
        <f t="shared" si="9"/>
        <v>Significantly Different</v>
      </c>
      <c r="G48">
        <f t="shared" si="10"/>
        <v>23</v>
      </c>
      <c r="H48">
        <f t="shared" si="11"/>
        <v>6</v>
      </c>
      <c r="I48" t="str">
        <f t="shared" si="12"/>
        <v>+/-</v>
      </c>
      <c r="J48" t="str">
        <f t="shared" si="13"/>
        <v>0.4</v>
      </c>
      <c r="K48" s="1">
        <f t="shared" si="14"/>
        <v>0.24316109422492402</v>
      </c>
      <c r="L48" s="1">
        <f t="shared" si="15"/>
        <v>1.1000000000000014</v>
      </c>
      <c r="M48" s="1">
        <f t="shared" si="16"/>
        <v>0.25064471888253259</v>
      </c>
      <c r="N48" s="1">
        <f t="shared" si="17"/>
        <v>4.3886821350324503</v>
      </c>
      <c r="O48" t="s">
        <v>56</v>
      </c>
    </row>
    <row r="49" spans="1:15" x14ac:dyDescent="0.35">
      <c r="A49" s="12">
        <v>39</v>
      </c>
      <c r="B49" s="11" t="s">
        <v>59</v>
      </c>
      <c r="C49" s="10">
        <v>22.9</v>
      </c>
      <c r="D49" s="9" t="s">
        <v>129</v>
      </c>
      <c r="E49" s="8" t="str">
        <f t="shared" si="9"/>
        <v>Significantly Different</v>
      </c>
      <c r="G49">
        <f t="shared" si="10"/>
        <v>22.9</v>
      </c>
      <c r="H49">
        <f t="shared" si="11"/>
        <v>6</v>
      </c>
      <c r="I49" t="str">
        <f t="shared" si="12"/>
        <v>+/-</v>
      </c>
      <c r="J49" t="str">
        <f t="shared" si="13"/>
        <v>1.1</v>
      </c>
      <c r="K49" s="1">
        <f t="shared" si="14"/>
        <v>0.66869300911854113</v>
      </c>
      <c r="L49" s="1">
        <f t="shared" si="15"/>
        <v>1.2000000000000028</v>
      </c>
      <c r="M49" s="1">
        <f t="shared" si="16"/>
        <v>0.67145051776214359</v>
      </c>
      <c r="N49" s="1">
        <f t="shared" si="17"/>
        <v>1.7871756268793197</v>
      </c>
      <c r="O49" t="s">
        <v>54</v>
      </c>
    </row>
    <row r="50" spans="1:15" x14ac:dyDescent="0.35">
      <c r="A50" s="12">
        <v>39</v>
      </c>
      <c r="B50" s="11" t="s">
        <v>48</v>
      </c>
      <c r="C50" s="10">
        <v>22.9</v>
      </c>
      <c r="D50" s="9" t="s">
        <v>122</v>
      </c>
      <c r="E50" s="8" t="str">
        <f t="shared" si="9"/>
        <v>Significantly Different</v>
      </c>
      <c r="G50">
        <f t="shared" si="10"/>
        <v>22.9</v>
      </c>
      <c r="H50">
        <f t="shared" si="11"/>
        <v>6</v>
      </c>
      <c r="I50" t="str">
        <f t="shared" si="12"/>
        <v>+/-</v>
      </c>
      <c r="J50" t="str">
        <f t="shared" si="13"/>
        <v>1.0</v>
      </c>
      <c r="K50" s="1">
        <f t="shared" si="14"/>
        <v>0.60790273556231</v>
      </c>
      <c r="L50" s="1">
        <f t="shared" si="15"/>
        <v>1.2000000000000028</v>
      </c>
      <c r="M50" s="1">
        <f t="shared" si="16"/>
        <v>0.61093468821403585</v>
      </c>
      <c r="N50" s="1">
        <f t="shared" si="17"/>
        <v>1.9642034134745232</v>
      </c>
      <c r="O50" t="s">
        <v>52</v>
      </c>
    </row>
    <row r="51" spans="1:15" x14ac:dyDescent="0.35">
      <c r="A51" s="12">
        <v>41</v>
      </c>
      <c r="B51" s="11" t="s">
        <v>45</v>
      </c>
      <c r="C51" s="10">
        <v>22.8</v>
      </c>
      <c r="D51" s="9" t="s">
        <v>27</v>
      </c>
      <c r="E51" s="8" t="str">
        <f t="shared" si="9"/>
        <v>Significantly Different</v>
      </c>
      <c r="G51">
        <f t="shared" si="10"/>
        <v>22.8</v>
      </c>
      <c r="H51">
        <f t="shared" si="11"/>
        <v>6</v>
      </c>
      <c r="I51" t="str">
        <f t="shared" si="12"/>
        <v>+/-</v>
      </c>
      <c r="J51" t="str">
        <f t="shared" si="13"/>
        <v>0.3</v>
      </c>
      <c r="K51" s="1">
        <f t="shared" si="14"/>
        <v>0.18237082066869301</v>
      </c>
      <c r="L51" s="1">
        <f t="shared" si="15"/>
        <v>1.3000000000000007</v>
      </c>
      <c r="M51" s="1">
        <f t="shared" si="16"/>
        <v>0.19223572402239389</v>
      </c>
      <c r="N51" s="1">
        <f t="shared" si="17"/>
        <v>6.7625307762700828</v>
      </c>
      <c r="O51" t="s">
        <v>50</v>
      </c>
    </row>
    <row r="52" spans="1:15" x14ac:dyDescent="0.35">
      <c r="A52" s="12">
        <v>42</v>
      </c>
      <c r="B52" s="11" t="s">
        <v>51</v>
      </c>
      <c r="C52" s="10">
        <v>22.7</v>
      </c>
      <c r="D52" s="9" t="s">
        <v>25</v>
      </c>
      <c r="E52" s="8" t="str">
        <f t="shared" si="9"/>
        <v>Significantly Different</v>
      </c>
      <c r="G52">
        <f t="shared" si="10"/>
        <v>22.7</v>
      </c>
      <c r="H52">
        <f t="shared" si="11"/>
        <v>6</v>
      </c>
      <c r="I52" t="str">
        <f t="shared" si="12"/>
        <v>+/-</v>
      </c>
      <c r="J52" t="str">
        <f t="shared" si="13"/>
        <v>0.7</v>
      </c>
      <c r="K52" s="1">
        <f t="shared" si="14"/>
        <v>0.42553191489361697</v>
      </c>
      <c r="L52" s="1">
        <f t="shared" si="15"/>
        <v>1.4000000000000021</v>
      </c>
      <c r="M52" s="1">
        <f t="shared" si="16"/>
        <v>0.42985214661796195</v>
      </c>
      <c r="N52" s="1">
        <f t="shared" si="17"/>
        <v>3.2569338341452432</v>
      </c>
      <c r="O52" t="s">
        <v>48</v>
      </c>
    </row>
    <row r="53" spans="1:15" x14ac:dyDescent="0.35">
      <c r="A53" s="12">
        <v>43</v>
      </c>
      <c r="B53" s="11" t="s">
        <v>55</v>
      </c>
      <c r="C53" s="10">
        <v>22</v>
      </c>
      <c r="D53" s="9" t="s">
        <v>30</v>
      </c>
      <c r="E53" s="8" t="str">
        <f t="shared" si="9"/>
        <v>Significantly Different</v>
      </c>
      <c r="G53">
        <f t="shared" si="10"/>
        <v>22</v>
      </c>
      <c r="H53">
        <f t="shared" si="11"/>
        <v>6</v>
      </c>
      <c r="I53" t="str">
        <f t="shared" si="12"/>
        <v>+/-</v>
      </c>
      <c r="J53" t="str">
        <f t="shared" si="13"/>
        <v>0.5</v>
      </c>
      <c r="K53" s="1">
        <f t="shared" si="14"/>
        <v>0.303951367781155</v>
      </c>
      <c r="L53" s="1">
        <f t="shared" si="15"/>
        <v>2.1000000000000014</v>
      </c>
      <c r="M53" s="1">
        <f t="shared" si="16"/>
        <v>0.30997079109986531</v>
      </c>
      <c r="N53" s="1">
        <f t="shared" si="17"/>
        <v>6.7748318883485723</v>
      </c>
      <c r="O53" t="s">
        <v>46</v>
      </c>
    </row>
    <row r="54" spans="1:15" x14ac:dyDescent="0.35">
      <c r="A54" s="12">
        <v>44</v>
      </c>
      <c r="B54" s="11" t="s">
        <v>73</v>
      </c>
      <c r="C54" s="10">
        <v>21.9</v>
      </c>
      <c r="D54" s="9" t="s">
        <v>43</v>
      </c>
      <c r="E54" s="8" t="str">
        <f t="shared" si="9"/>
        <v>Significantly Different</v>
      </c>
      <c r="G54">
        <f t="shared" si="10"/>
        <v>21.9</v>
      </c>
      <c r="H54">
        <f t="shared" si="11"/>
        <v>6</v>
      </c>
      <c r="I54" t="str">
        <f t="shared" si="12"/>
        <v>+/-</v>
      </c>
      <c r="J54" t="str">
        <f t="shared" si="13"/>
        <v>0.4</v>
      </c>
      <c r="K54" s="1">
        <f t="shared" si="14"/>
        <v>0.24316109422492402</v>
      </c>
      <c r="L54" s="1">
        <f t="shared" si="15"/>
        <v>2.2000000000000028</v>
      </c>
      <c r="M54" s="1">
        <f t="shared" si="16"/>
        <v>0.25064471888253259</v>
      </c>
      <c r="N54" s="1">
        <f t="shared" si="17"/>
        <v>8.7773642700649006</v>
      </c>
      <c r="O54" t="s">
        <v>39</v>
      </c>
    </row>
    <row r="55" spans="1:15" x14ac:dyDescent="0.35">
      <c r="A55" s="12">
        <v>44</v>
      </c>
      <c r="B55" s="11" t="s">
        <v>58</v>
      </c>
      <c r="C55" s="10">
        <v>21.9</v>
      </c>
      <c r="D55" s="9" t="s">
        <v>43</v>
      </c>
      <c r="E55" s="8" t="str">
        <f t="shared" si="9"/>
        <v>Significantly Different</v>
      </c>
      <c r="G55">
        <f t="shared" si="10"/>
        <v>21.9</v>
      </c>
      <c r="H55">
        <f t="shared" si="11"/>
        <v>6</v>
      </c>
      <c r="I55" t="str">
        <f t="shared" si="12"/>
        <v>+/-</v>
      </c>
      <c r="J55" t="str">
        <f t="shared" si="13"/>
        <v>0.4</v>
      </c>
      <c r="K55" s="1">
        <f t="shared" si="14"/>
        <v>0.24316109422492402</v>
      </c>
      <c r="L55" s="1">
        <f t="shared" si="15"/>
        <v>2.2000000000000028</v>
      </c>
      <c r="M55" s="1">
        <f t="shared" si="16"/>
        <v>0.25064471888253259</v>
      </c>
      <c r="N55" s="1">
        <f t="shared" si="17"/>
        <v>8.7773642700649006</v>
      </c>
      <c r="O55" t="s">
        <v>42</v>
      </c>
    </row>
    <row r="56" spans="1:15" x14ac:dyDescent="0.35">
      <c r="A56" s="12">
        <v>46</v>
      </c>
      <c r="B56" s="11" t="s">
        <v>34</v>
      </c>
      <c r="C56" s="10">
        <v>21.5</v>
      </c>
      <c r="D56" s="9" t="s">
        <v>38</v>
      </c>
      <c r="E56" s="8" t="str">
        <f t="shared" si="9"/>
        <v>Significantly Different</v>
      </c>
      <c r="G56">
        <f t="shared" si="10"/>
        <v>21.5</v>
      </c>
      <c r="H56">
        <f t="shared" si="11"/>
        <v>6</v>
      </c>
      <c r="I56" t="str">
        <f t="shared" si="12"/>
        <v>+/-</v>
      </c>
      <c r="J56" t="str">
        <f t="shared" si="13"/>
        <v>0.2</v>
      </c>
      <c r="K56" s="1">
        <f t="shared" si="14"/>
        <v>0.12158054711246201</v>
      </c>
      <c r="L56" s="1">
        <f t="shared" si="15"/>
        <v>2.6000000000000014</v>
      </c>
      <c r="M56" s="1">
        <f t="shared" si="16"/>
        <v>0.1359311840425404</v>
      </c>
      <c r="N56" s="1">
        <f t="shared" si="17"/>
        <v>19.127325479533212</v>
      </c>
      <c r="O56" t="s">
        <v>40</v>
      </c>
    </row>
    <row r="57" spans="1:15" x14ac:dyDescent="0.35">
      <c r="A57" s="12">
        <v>47</v>
      </c>
      <c r="B57" s="11" t="s">
        <v>68</v>
      </c>
      <c r="C57" s="10">
        <v>21.1</v>
      </c>
      <c r="D57" s="9" t="s">
        <v>109</v>
      </c>
      <c r="E57" s="8" t="str">
        <f t="shared" si="9"/>
        <v>Significantly Different</v>
      </c>
      <c r="G57">
        <f t="shared" si="10"/>
        <v>21.1</v>
      </c>
      <c r="H57">
        <f t="shared" si="11"/>
        <v>6</v>
      </c>
      <c r="I57" t="str">
        <f t="shared" si="12"/>
        <v>+/-</v>
      </c>
      <c r="J57" t="str">
        <f t="shared" si="13"/>
        <v>0.6</v>
      </c>
      <c r="K57" s="1">
        <f t="shared" si="14"/>
        <v>0.36474164133738601</v>
      </c>
      <c r="L57" s="1">
        <f t="shared" si="15"/>
        <v>3</v>
      </c>
      <c r="M57" s="1">
        <f t="shared" si="16"/>
        <v>0.36977279819442066</v>
      </c>
      <c r="N57" s="1">
        <f t="shared" si="17"/>
        <v>8.1130900235193817</v>
      </c>
      <c r="O57" t="s">
        <v>37</v>
      </c>
    </row>
    <row r="58" spans="1:15" x14ac:dyDescent="0.35">
      <c r="A58" s="12">
        <v>48</v>
      </c>
      <c r="B58" s="11" t="s">
        <v>42</v>
      </c>
      <c r="C58" s="10">
        <v>20.9</v>
      </c>
      <c r="D58" s="9" t="s">
        <v>30</v>
      </c>
      <c r="E58" s="8" t="str">
        <f t="shared" si="9"/>
        <v>Significantly Different</v>
      </c>
      <c r="G58">
        <f t="shared" si="10"/>
        <v>20.9</v>
      </c>
      <c r="H58">
        <f t="shared" si="11"/>
        <v>6</v>
      </c>
      <c r="I58" t="str">
        <f t="shared" si="12"/>
        <v>+/-</v>
      </c>
      <c r="J58" t="str">
        <f t="shared" si="13"/>
        <v>0.5</v>
      </c>
      <c r="K58" s="1">
        <f t="shared" si="14"/>
        <v>0.303951367781155</v>
      </c>
      <c r="L58" s="1">
        <f t="shared" si="15"/>
        <v>3.2000000000000028</v>
      </c>
      <c r="M58" s="1">
        <f t="shared" si="16"/>
        <v>0.30997079109986531</v>
      </c>
      <c r="N58" s="1">
        <f t="shared" si="17"/>
        <v>10.323553353674018</v>
      </c>
      <c r="O58" t="s">
        <v>35</v>
      </c>
    </row>
    <row r="59" spans="1:15" x14ac:dyDescent="0.35">
      <c r="A59" s="12">
        <v>49</v>
      </c>
      <c r="B59" s="11" t="s">
        <v>62</v>
      </c>
      <c r="C59" s="10">
        <v>19.399999999999999</v>
      </c>
      <c r="D59" s="9" t="s">
        <v>122</v>
      </c>
      <c r="E59" s="8" t="str">
        <f t="shared" si="9"/>
        <v>Significantly Different</v>
      </c>
      <c r="G59">
        <f t="shared" si="10"/>
        <v>19.399999999999999</v>
      </c>
      <c r="H59">
        <f t="shared" si="11"/>
        <v>6</v>
      </c>
      <c r="I59" t="str">
        <f t="shared" si="12"/>
        <v>+/-</v>
      </c>
      <c r="J59" t="str">
        <f t="shared" si="13"/>
        <v>1.0</v>
      </c>
      <c r="K59" s="1">
        <f t="shared" si="14"/>
        <v>0.60790273556231</v>
      </c>
      <c r="L59" s="1">
        <f t="shared" si="15"/>
        <v>4.7000000000000028</v>
      </c>
      <c r="M59" s="1">
        <f t="shared" si="16"/>
        <v>0.61093468821403585</v>
      </c>
      <c r="N59" s="1">
        <f t="shared" si="17"/>
        <v>7.6931300361085357</v>
      </c>
      <c r="O59" t="s">
        <v>32</v>
      </c>
    </row>
    <row r="60" spans="1:15" x14ac:dyDescent="0.35">
      <c r="A60" s="12">
        <v>50</v>
      </c>
      <c r="B60" s="11" t="s">
        <v>39</v>
      </c>
      <c r="C60" s="10">
        <v>18.899999999999999</v>
      </c>
      <c r="D60" s="9" t="s">
        <v>38</v>
      </c>
      <c r="E60" s="8" t="str">
        <f t="shared" si="9"/>
        <v>Significantly Different</v>
      </c>
      <c r="G60">
        <f t="shared" si="10"/>
        <v>18.899999999999999</v>
      </c>
      <c r="H60">
        <f t="shared" si="11"/>
        <v>6</v>
      </c>
      <c r="I60" t="str">
        <f t="shared" si="12"/>
        <v>+/-</v>
      </c>
      <c r="J60" t="str">
        <f t="shared" si="13"/>
        <v>0.2</v>
      </c>
      <c r="K60" s="1">
        <f t="shared" si="14"/>
        <v>0.12158054711246201</v>
      </c>
      <c r="L60" s="1">
        <f t="shared" si="15"/>
        <v>5.2000000000000028</v>
      </c>
      <c r="M60" s="1">
        <f t="shared" si="16"/>
        <v>0.1359311840425404</v>
      </c>
      <c r="N60" s="1">
        <f t="shared" si="17"/>
        <v>38.254650959066424</v>
      </c>
      <c r="O60" t="s">
        <v>29</v>
      </c>
    </row>
    <row r="61" spans="1:15" x14ac:dyDescent="0.35">
      <c r="A61" s="12">
        <v>51</v>
      </c>
      <c r="B61" s="11" t="s">
        <v>31</v>
      </c>
      <c r="C61" s="10">
        <v>16.399999999999999</v>
      </c>
      <c r="D61" s="9" t="s">
        <v>122</v>
      </c>
      <c r="E61" s="8" t="str">
        <f t="shared" si="9"/>
        <v>Significantly Different</v>
      </c>
      <c r="G61">
        <f t="shared" si="10"/>
        <v>16.399999999999999</v>
      </c>
      <c r="H61">
        <f t="shared" si="11"/>
        <v>6</v>
      </c>
      <c r="I61" t="str">
        <f t="shared" si="12"/>
        <v>+/-</v>
      </c>
      <c r="J61" t="str">
        <f t="shared" si="13"/>
        <v>1.0</v>
      </c>
      <c r="K61" s="1">
        <f t="shared" si="14"/>
        <v>0.60790273556231</v>
      </c>
      <c r="L61" s="1">
        <f t="shared" si="15"/>
        <v>7.7000000000000028</v>
      </c>
      <c r="M61" s="1">
        <f t="shared" si="16"/>
        <v>0.61093468821403585</v>
      </c>
      <c r="N61" s="1">
        <f t="shared" si="17"/>
        <v>12.603638569794832</v>
      </c>
      <c r="O61" t="s">
        <v>26</v>
      </c>
    </row>
    <row r="62" spans="1:15" ht="15" thickBot="1" x14ac:dyDescent="0.4">
      <c r="A62" s="7"/>
      <c r="B62" s="6" t="s">
        <v>24</v>
      </c>
      <c r="C62" s="5">
        <v>17.2</v>
      </c>
      <c r="D62" s="4" t="s">
        <v>30</v>
      </c>
      <c r="E62" s="3" t="str">
        <f t="shared" si="9"/>
        <v>Significantly Different</v>
      </c>
      <c r="G62">
        <f t="shared" si="10"/>
        <v>17.2</v>
      </c>
      <c r="H62">
        <f t="shared" si="11"/>
        <v>6</v>
      </c>
      <c r="I62" t="str">
        <f t="shared" si="12"/>
        <v>+/-</v>
      </c>
      <c r="J62" t="str">
        <f t="shared" si="13"/>
        <v>0.5</v>
      </c>
      <c r="K62" s="1">
        <f t="shared" si="14"/>
        <v>0.303951367781155</v>
      </c>
      <c r="L62" s="1">
        <f t="shared" si="15"/>
        <v>6.9000000000000021</v>
      </c>
      <c r="M62" s="1">
        <f t="shared" si="16"/>
        <v>0.30997079109986531</v>
      </c>
      <c r="N62" s="1">
        <f t="shared" si="17"/>
        <v>22.260161918859588</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169" priority="1" operator="equal">
      <formula>"OTHER ERROR"</formula>
    </cfRule>
    <cfRule type="cellIs" dxfId="168" priority="2" operator="equal">
      <formula>"Statistical Test not applicable"</formula>
    </cfRule>
    <cfRule type="cellIs" dxfId="167" priority="3" operator="equal">
      <formula>"Geography Selected"</formula>
    </cfRule>
  </conditionalFormatting>
  <conditionalFormatting sqref="E10:J62">
    <cfRule type="cellIs" dxfId="166" priority="4" operator="equal">
      <formula>"Not Significantly Different"</formula>
    </cfRule>
  </conditionalFormatting>
  <conditionalFormatting sqref="F10:J62">
    <cfRule type="cellIs" dxfId="16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249C3AF1-873A-49D8-BE32-1A3D619BCB7F}">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F5D461FA-BFEC-4536-B5DE-E9EE84699748}"/>
    <hyperlink ref="A68" r:id="rId2" xr:uid="{5B079B86-9943-42E0-895F-D38E5649BD6F}"/>
    <hyperlink ref="A66" r:id="rId3" xr:uid="{213D08E7-8536-401C-9E85-8D549B867A17}"/>
    <hyperlink ref="A67" r:id="rId4" xr:uid="{D9962596-777B-40A6-BABA-33688F2655F0}"/>
  </hyperlinks>
  <pageMargins left="0.7" right="0.7" top="0.75" bottom="0.75" header="0.3" footer="0.3"/>
  <pageSetup orientation="portrait" r:id="rId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7A2BA-5D52-4F31-86C2-A91BC2EA2894}">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462</v>
      </c>
    </row>
    <row r="2" spans="1:16" x14ac:dyDescent="0.35">
      <c r="A2" s="26" t="s">
        <v>106</v>
      </c>
      <c r="B2" t="s">
        <v>461</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2.5</v>
      </c>
      <c r="C6" t="s">
        <v>100</v>
      </c>
      <c r="H6" s="14" t="s">
        <v>99</v>
      </c>
      <c r="I6">
        <f>VLOOKUP($B$4,$B$9:$K$62,6,FALSE)</f>
        <v>2.5</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2.5</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2.5</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59</v>
      </c>
      <c r="C11" s="10">
        <v>6.2</v>
      </c>
      <c r="D11" s="13" t="s">
        <v>25</v>
      </c>
      <c r="E11" s="8" t="str">
        <f t="shared" si="0"/>
        <v>Significantly Different</v>
      </c>
      <c r="G11">
        <f t="shared" si="1"/>
        <v>6.2</v>
      </c>
      <c r="H11">
        <f t="shared" si="2"/>
        <v>6</v>
      </c>
      <c r="I11" t="str">
        <f t="shared" si="3"/>
        <v>+/-</v>
      </c>
      <c r="J11" t="str">
        <f t="shared" si="4"/>
        <v>0.7</v>
      </c>
      <c r="K11" s="1">
        <f t="shared" si="5"/>
        <v>0.42553191489361697</v>
      </c>
      <c r="L11" s="1">
        <f t="shared" si="6"/>
        <v>-3.7</v>
      </c>
      <c r="M11" s="1">
        <f t="shared" si="7"/>
        <v>0.42985214661796195</v>
      </c>
      <c r="N11" s="1">
        <f t="shared" si="8"/>
        <v>-8.6076108473838442</v>
      </c>
      <c r="O11" t="s">
        <v>67</v>
      </c>
    </row>
    <row r="12" spans="1:16" x14ac:dyDescent="0.35">
      <c r="A12" s="12">
        <v>2</v>
      </c>
      <c r="B12" s="11" t="s">
        <v>28</v>
      </c>
      <c r="C12" s="10">
        <v>4.2</v>
      </c>
      <c r="D12" s="9" t="s">
        <v>30</v>
      </c>
      <c r="E12" s="8" t="str">
        <f t="shared" si="0"/>
        <v>Significantly Different</v>
      </c>
      <c r="G12">
        <f t="shared" si="1"/>
        <v>4.2</v>
      </c>
      <c r="H12">
        <f t="shared" si="2"/>
        <v>6</v>
      </c>
      <c r="I12" t="str">
        <f t="shared" si="3"/>
        <v>+/-</v>
      </c>
      <c r="J12" t="str">
        <f t="shared" si="4"/>
        <v>0.5</v>
      </c>
      <c r="K12" s="1">
        <f t="shared" si="5"/>
        <v>0.303951367781155</v>
      </c>
      <c r="L12" s="1">
        <f t="shared" si="6"/>
        <v>-1.7000000000000002</v>
      </c>
      <c r="M12" s="1">
        <f t="shared" si="7"/>
        <v>0.30997079109986531</v>
      </c>
      <c r="N12" s="1">
        <f t="shared" si="8"/>
        <v>-5.4843877191393178</v>
      </c>
      <c r="O12" t="s">
        <v>59</v>
      </c>
    </row>
    <row r="13" spans="1:16" x14ac:dyDescent="0.35">
      <c r="A13" s="12">
        <v>3</v>
      </c>
      <c r="B13" s="11" t="s">
        <v>49</v>
      </c>
      <c r="C13" s="10">
        <v>4</v>
      </c>
      <c r="D13" s="9" t="s">
        <v>38</v>
      </c>
      <c r="E13" s="8" t="str">
        <f t="shared" si="0"/>
        <v>Significantly Different</v>
      </c>
      <c r="G13">
        <f t="shared" si="1"/>
        <v>4</v>
      </c>
      <c r="H13">
        <f t="shared" si="2"/>
        <v>6</v>
      </c>
      <c r="I13" t="str">
        <f t="shared" si="3"/>
        <v>+/-</v>
      </c>
      <c r="J13" t="str">
        <f t="shared" si="4"/>
        <v>0.2</v>
      </c>
      <c r="K13" s="1">
        <f t="shared" si="5"/>
        <v>0.12158054711246201</v>
      </c>
      <c r="L13" s="1">
        <f t="shared" si="6"/>
        <v>-1.5</v>
      </c>
      <c r="M13" s="1">
        <f t="shared" si="7"/>
        <v>0.1359311840425404</v>
      </c>
      <c r="N13" s="1">
        <f t="shared" si="8"/>
        <v>-11.034995468961462</v>
      </c>
      <c r="O13" t="s">
        <v>57</v>
      </c>
    </row>
    <row r="14" spans="1:16" x14ac:dyDescent="0.35">
      <c r="A14" s="12">
        <v>4</v>
      </c>
      <c r="B14" s="11" t="s">
        <v>31</v>
      </c>
      <c r="C14" s="10">
        <v>3.9</v>
      </c>
      <c r="D14" s="9" t="s">
        <v>121</v>
      </c>
      <c r="E14" s="8" t="str">
        <f t="shared" si="0"/>
        <v>Significantly Different</v>
      </c>
      <c r="G14">
        <f t="shared" si="1"/>
        <v>3.9</v>
      </c>
      <c r="H14">
        <f t="shared" si="2"/>
        <v>6</v>
      </c>
      <c r="I14" t="str">
        <f t="shared" si="3"/>
        <v>+/-</v>
      </c>
      <c r="J14" t="str">
        <f t="shared" si="4"/>
        <v>0.8</v>
      </c>
      <c r="K14" s="1">
        <f t="shared" si="5"/>
        <v>0.48632218844984804</v>
      </c>
      <c r="L14" s="1">
        <f t="shared" si="6"/>
        <v>-1.4</v>
      </c>
      <c r="M14" s="1">
        <f t="shared" si="7"/>
        <v>0.49010685399991183</v>
      </c>
      <c r="N14" s="1">
        <f t="shared" si="8"/>
        <v>-2.8565199375894705</v>
      </c>
      <c r="O14" t="s">
        <v>72</v>
      </c>
    </row>
    <row r="15" spans="1:16" x14ac:dyDescent="0.35">
      <c r="A15" s="12">
        <v>5</v>
      </c>
      <c r="B15" s="11" t="s">
        <v>34</v>
      </c>
      <c r="C15" s="10">
        <v>3.8</v>
      </c>
      <c r="D15" s="9" t="s">
        <v>33</v>
      </c>
      <c r="E15" s="8" t="str">
        <f t="shared" si="0"/>
        <v>Significantly Different</v>
      </c>
      <c r="G15">
        <f t="shared" si="1"/>
        <v>3.8</v>
      </c>
      <c r="H15">
        <f t="shared" si="2"/>
        <v>6</v>
      </c>
      <c r="I15" t="str">
        <f t="shared" si="3"/>
        <v>+/-</v>
      </c>
      <c r="J15" t="str">
        <f t="shared" si="4"/>
        <v>0.1</v>
      </c>
      <c r="K15" s="1">
        <f t="shared" si="5"/>
        <v>6.0790273556231005E-2</v>
      </c>
      <c r="L15" s="1">
        <f t="shared" si="6"/>
        <v>-1.2999999999999998</v>
      </c>
      <c r="M15" s="1">
        <f t="shared" si="7"/>
        <v>8.5970429323592404E-2</v>
      </c>
      <c r="N15" s="1">
        <f t="shared" si="8"/>
        <v>-15.121478515674317</v>
      </c>
      <c r="O15" t="s">
        <v>34</v>
      </c>
    </row>
    <row r="16" spans="1:16" x14ac:dyDescent="0.35">
      <c r="A16" s="12">
        <v>6</v>
      </c>
      <c r="B16" s="11" t="s">
        <v>36</v>
      </c>
      <c r="C16" s="10">
        <v>3.6</v>
      </c>
      <c r="D16" s="9" t="s">
        <v>43</v>
      </c>
      <c r="E16" s="8" t="str">
        <f t="shared" si="0"/>
        <v>Significantly Different</v>
      </c>
      <c r="G16">
        <f t="shared" si="1"/>
        <v>3.6</v>
      </c>
      <c r="H16">
        <f t="shared" si="2"/>
        <v>6</v>
      </c>
      <c r="I16" t="str">
        <f t="shared" si="3"/>
        <v>+/-</v>
      </c>
      <c r="J16" t="str">
        <f t="shared" si="4"/>
        <v>0.4</v>
      </c>
      <c r="K16" s="1">
        <f t="shared" si="5"/>
        <v>0.24316109422492402</v>
      </c>
      <c r="L16" s="1">
        <f t="shared" si="6"/>
        <v>-1.1000000000000001</v>
      </c>
      <c r="M16" s="1">
        <f t="shared" si="7"/>
        <v>0.25064471888253259</v>
      </c>
      <c r="N16" s="1">
        <f t="shared" si="8"/>
        <v>-4.388682135032445</v>
      </c>
      <c r="O16" t="s">
        <v>73</v>
      </c>
    </row>
    <row r="17" spans="1:15" x14ac:dyDescent="0.35">
      <c r="A17" s="12">
        <v>6</v>
      </c>
      <c r="B17" s="11" t="s">
        <v>56</v>
      </c>
      <c r="C17" s="10">
        <v>3.6</v>
      </c>
      <c r="D17" s="9" t="s">
        <v>27</v>
      </c>
      <c r="E17" s="8" t="str">
        <f t="shared" si="0"/>
        <v>Significantly Different</v>
      </c>
      <c r="G17">
        <f t="shared" si="1"/>
        <v>3.6</v>
      </c>
      <c r="H17">
        <f t="shared" si="2"/>
        <v>6</v>
      </c>
      <c r="I17" t="str">
        <f t="shared" si="3"/>
        <v>+/-</v>
      </c>
      <c r="J17" t="str">
        <f t="shared" si="4"/>
        <v>0.3</v>
      </c>
      <c r="K17" s="1">
        <f t="shared" si="5"/>
        <v>0.18237082066869301</v>
      </c>
      <c r="L17" s="1">
        <f t="shared" si="6"/>
        <v>-1.1000000000000001</v>
      </c>
      <c r="M17" s="1">
        <f t="shared" si="7"/>
        <v>0.19223572402239389</v>
      </c>
      <c r="N17" s="1">
        <f t="shared" si="8"/>
        <v>-5.7221414260746828</v>
      </c>
      <c r="O17" t="s">
        <v>65</v>
      </c>
    </row>
    <row r="18" spans="1:15" x14ac:dyDescent="0.35">
      <c r="A18" s="12">
        <v>8</v>
      </c>
      <c r="B18" s="11" t="s">
        <v>52</v>
      </c>
      <c r="C18" s="10">
        <v>3.5</v>
      </c>
      <c r="D18" s="9" t="s">
        <v>25</v>
      </c>
      <c r="E18" s="8" t="str">
        <f t="shared" si="0"/>
        <v>Significantly Different</v>
      </c>
      <c r="G18">
        <f t="shared" si="1"/>
        <v>3.5</v>
      </c>
      <c r="H18">
        <f t="shared" si="2"/>
        <v>6</v>
      </c>
      <c r="I18" t="str">
        <f t="shared" si="3"/>
        <v>+/-</v>
      </c>
      <c r="J18" t="str">
        <f t="shared" si="4"/>
        <v>0.7</v>
      </c>
      <c r="K18" s="1">
        <f t="shared" si="5"/>
        <v>0.42553191489361697</v>
      </c>
      <c r="L18" s="1">
        <f t="shared" si="6"/>
        <v>-1</v>
      </c>
      <c r="M18" s="1">
        <f t="shared" si="7"/>
        <v>0.42985214661796195</v>
      </c>
      <c r="N18" s="1">
        <f t="shared" si="8"/>
        <v>-2.3263813101037418</v>
      </c>
      <c r="O18" t="s">
        <v>61</v>
      </c>
    </row>
    <row r="19" spans="1:15" x14ac:dyDescent="0.35">
      <c r="A19" s="12">
        <v>8</v>
      </c>
      <c r="B19" s="11" t="s">
        <v>32</v>
      </c>
      <c r="C19" s="10">
        <v>3.5</v>
      </c>
      <c r="D19" s="9" t="s">
        <v>43</v>
      </c>
      <c r="E19" s="8" t="str">
        <f t="shared" si="0"/>
        <v>Significantly Different</v>
      </c>
      <c r="G19">
        <f t="shared" si="1"/>
        <v>3.5</v>
      </c>
      <c r="H19">
        <f t="shared" si="2"/>
        <v>6</v>
      </c>
      <c r="I19" t="str">
        <f t="shared" si="3"/>
        <v>+/-</v>
      </c>
      <c r="J19" t="str">
        <f t="shared" si="4"/>
        <v>0.4</v>
      </c>
      <c r="K19" s="1">
        <f t="shared" si="5"/>
        <v>0.24316109422492402</v>
      </c>
      <c r="L19" s="1">
        <f t="shared" si="6"/>
        <v>-1</v>
      </c>
      <c r="M19" s="1">
        <f t="shared" si="7"/>
        <v>0.25064471888253259</v>
      </c>
      <c r="N19" s="1">
        <f t="shared" si="8"/>
        <v>-3.9897110318476767</v>
      </c>
      <c r="O19" t="s">
        <v>31</v>
      </c>
    </row>
    <row r="20" spans="1:15" x14ac:dyDescent="0.35">
      <c r="A20" s="12">
        <v>10</v>
      </c>
      <c r="B20" s="11" t="s">
        <v>70</v>
      </c>
      <c r="C20" s="10">
        <v>3.3</v>
      </c>
      <c r="D20" s="13" t="s">
        <v>38</v>
      </c>
      <c r="E20" s="8" t="str">
        <f t="shared" si="0"/>
        <v>Significantly Different</v>
      </c>
      <c r="G20">
        <f t="shared" si="1"/>
        <v>3.3</v>
      </c>
      <c r="H20">
        <f t="shared" si="2"/>
        <v>6</v>
      </c>
      <c r="I20" t="str">
        <f t="shared" si="3"/>
        <v>+/-</v>
      </c>
      <c r="J20" t="str">
        <f t="shared" si="4"/>
        <v>0.2</v>
      </c>
      <c r="K20" s="1">
        <f t="shared" si="5"/>
        <v>0.12158054711246201</v>
      </c>
      <c r="L20" s="1">
        <f t="shared" si="6"/>
        <v>-0.79999999999999982</v>
      </c>
      <c r="M20" s="1">
        <f t="shared" si="7"/>
        <v>0.1359311840425404</v>
      </c>
      <c r="N20" s="1">
        <f t="shared" si="8"/>
        <v>-5.8853309167794459</v>
      </c>
      <c r="O20" t="s">
        <v>53</v>
      </c>
    </row>
    <row r="21" spans="1:15" x14ac:dyDescent="0.35">
      <c r="A21" s="12">
        <v>10</v>
      </c>
      <c r="B21" s="11" t="s">
        <v>54</v>
      </c>
      <c r="C21" s="10">
        <v>3.3</v>
      </c>
      <c r="D21" s="9" t="s">
        <v>33</v>
      </c>
      <c r="E21" s="8" t="str">
        <f t="shared" si="0"/>
        <v>Significantly Different</v>
      </c>
      <c r="G21">
        <f t="shared" si="1"/>
        <v>3.3</v>
      </c>
      <c r="H21">
        <f t="shared" si="2"/>
        <v>6</v>
      </c>
      <c r="I21" t="str">
        <f t="shared" si="3"/>
        <v>+/-</v>
      </c>
      <c r="J21" t="str">
        <f t="shared" si="4"/>
        <v>0.1</v>
      </c>
      <c r="K21" s="1">
        <f t="shared" si="5"/>
        <v>6.0790273556231005E-2</v>
      </c>
      <c r="L21" s="1">
        <f t="shared" si="6"/>
        <v>-0.79999999999999982</v>
      </c>
      <c r="M21" s="1">
        <f t="shared" si="7"/>
        <v>8.5970429323592404E-2</v>
      </c>
      <c r="N21" s="1">
        <f t="shared" si="8"/>
        <v>-9.3055252404149638</v>
      </c>
      <c r="O21" t="s">
        <v>45</v>
      </c>
    </row>
    <row r="22" spans="1:15" x14ac:dyDescent="0.35">
      <c r="A22" s="12">
        <v>10</v>
      </c>
      <c r="B22" s="11" t="s">
        <v>40</v>
      </c>
      <c r="C22" s="10">
        <v>3.3</v>
      </c>
      <c r="D22" s="9" t="s">
        <v>109</v>
      </c>
      <c r="E22" s="8" t="str">
        <f t="shared" si="0"/>
        <v>Significantly Different</v>
      </c>
      <c r="G22">
        <f t="shared" si="1"/>
        <v>3.3</v>
      </c>
      <c r="H22">
        <f t="shared" si="2"/>
        <v>6</v>
      </c>
      <c r="I22" t="str">
        <f t="shared" si="3"/>
        <v>+/-</v>
      </c>
      <c r="J22" t="str">
        <f t="shared" si="4"/>
        <v>0.6</v>
      </c>
      <c r="K22" s="1">
        <f t="shared" si="5"/>
        <v>0.36474164133738601</v>
      </c>
      <c r="L22" s="1">
        <f t="shared" si="6"/>
        <v>-0.79999999999999982</v>
      </c>
      <c r="M22" s="1">
        <f t="shared" si="7"/>
        <v>0.36977279819442066</v>
      </c>
      <c r="N22" s="1">
        <f t="shared" si="8"/>
        <v>-2.1634906729385013</v>
      </c>
      <c r="O22" t="s">
        <v>28</v>
      </c>
    </row>
    <row r="23" spans="1:15" x14ac:dyDescent="0.35">
      <c r="A23" s="12">
        <v>10</v>
      </c>
      <c r="B23" s="11" t="s">
        <v>35</v>
      </c>
      <c r="C23" s="10">
        <v>3.3</v>
      </c>
      <c r="D23" s="9" t="s">
        <v>38</v>
      </c>
      <c r="E23" s="8" t="str">
        <f t="shared" si="0"/>
        <v>Significantly Different</v>
      </c>
      <c r="G23">
        <f t="shared" si="1"/>
        <v>3.3</v>
      </c>
      <c r="H23">
        <f t="shared" si="2"/>
        <v>6</v>
      </c>
      <c r="I23" t="str">
        <f t="shared" si="3"/>
        <v>+/-</v>
      </c>
      <c r="J23" t="str">
        <f t="shared" si="4"/>
        <v>0.2</v>
      </c>
      <c r="K23" s="1">
        <f t="shared" si="5"/>
        <v>0.12158054711246201</v>
      </c>
      <c r="L23" s="1">
        <f t="shared" si="6"/>
        <v>-0.79999999999999982</v>
      </c>
      <c r="M23" s="1">
        <f t="shared" si="7"/>
        <v>0.1359311840425404</v>
      </c>
      <c r="N23" s="1">
        <f t="shared" si="8"/>
        <v>-5.8853309167794459</v>
      </c>
      <c r="O23" t="s">
        <v>81</v>
      </c>
    </row>
    <row r="24" spans="1:15" x14ac:dyDescent="0.35">
      <c r="A24" s="12">
        <v>14</v>
      </c>
      <c r="B24" s="11" t="s">
        <v>74</v>
      </c>
      <c r="C24" s="10">
        <v>3.2</v>
      </c>
      <c r="D24" s="9" t="s">
        <v>38</v>
      </c>
      <c r="E24" s="8" t="str">
        <f t="shared" si="0"/>
        <v>Significantly Different</v>
      </c>
      <c r="G24">
        <f t="shared" si="1"/>
        <v>3.2</v>
      </c>
      <c r="H24">
        <f t="shared" si="2"/>
        <v>6</v>
      </c>
      <c r="I24" t="str">
        <f t="shared" si="3"/>
        <v>+/-</v>
      </c>
      <c r="J24" t="str">
        <f t="shared" si="4"/>
        <v>0.2</v>
      </c>
      <c r="K24" s="1">
        <f t="shared" si="5"/>
        <v>0.12158054711246201</v>
      </c>
      <c r="L24" s="1">
        <f t="shared" si="6"/>
        <v>-0.70000000000000018</v>
      </c>
      <c r="M24" s="1">
        <f t="shared" si="7"/>
        <v>0.1359311840425404</v>
      </c>
      <c r="N24" s="1">
        <f t="shared" si="8"/>
        <v>-5.149664552182017</v>
      </c>
      <c r="O24" t="s">
        <v>64</v>
      </c>
    </row>
    <row r="25" spans="1:15" x14ac:dyDescent="0.35">
      <c r="A25" s="12">
        <v>15</v>
      </c>
      <c r="B25" s="11" t="s">
        <v>44</v>
      </c>
      <c r="C25" s="10">
        <v>3</v>
      </c>
      <c r="D25" s="9" t="s">
        <v>27</v>
      </c>
      <c r="E25" s="8" t="str">
        <f t="shared" si="0"/>
        <v>Significantly Different</v>
      </c>
      <c r="G25">
        <f t="shared" si="1"/>
        <v>3</v>
      </c>
      <c r="H25">
        <f t="shared" si="2"/>
        <v>6</v>
      </c>
      <c r="I25" t="str">
        <f t="shared" si="3"/>
        <v>+/-</v>
      </c>
      <c r="J25" t="str">
        <f t="shared" si="4"/>
        <v>0.3</v>
      </c>
      <c r="K25" s="1">
        <f t="shared" si="5"/>
        <v>0.18237082066869301</v>
      </c>
      <c r="L25" s="1">
        <f t="shared" si="6"/>
        <v>-0.5</v>
      </c>
      <c r="M25" s="1">
        <f t="shared" si="7"/>
        <v>0.19223572402239389</v>
      </c>
      <c r="N25" s="1">
        <f t="shared" si="8"/>
        <v>-2.6009733754884921</v>
      </c>
      <c r="O25" t="s">
        <v>80</v>
      </c>
    </row>
    <row r="26" spans="1:15" x14ac:dyDescent="0.35">
      <c r="A26" s="12">
        <v>16</v>
      </c>
      <c r="B26" s="11" t="s">
        <v>58</v>
      </c>
      <c r="C26" s="10">
        <v>2.8</v>
      </c>
      <c r="D26" s="9" t="s">
        <v>38</v>
      </c>
      <c r="E26" s="8" t="str">
        <f t="shared" si="0"/>
        <v>Significantly Different</v>
      </c>
      <c r="G26">
        <f t="shared" si="1"/>
        <v>2.8</v>
      </c>
      <c r="H26">
        <f t="shared" si="2"/>
        <v>6</v>
      </c>
      <c r="I26" t="str">
        <f t="shared" si="3"/>
        <v>+/-</v>
      </c>
      <c r="J26" t="str">
        <f t="shared" si="4"/>
        <v>0.2</v>
      </c>
      <c r="K26" s="1">
        <f t="shared" si="5"/>
        <v>0.12158054711246201</v>
      </c>
      <c r="L26" s="1">
        <f t="shared" si="6"/>
        <v>-0.29999999999999982</v>
      </c>
      <c r="M26" s="1">
        <f t="shared" si="7"/>
        <v>0.1359311840425404</v>
      </c>
      <c r="N26" s="1">
        <f t="shared" si="8"/>
        <v>-2.2069990937922914</v>
      </c>
      <c r="O26" t="s">
        <v>79</v>
      </c>
    </row>
    <row r="27" spans="1:15" x14ac:dyDescent="0.35">
      <c r="A27" s="12">
        <v>17</v>
      </c>
      <c r="B27" s="11" t="s">
        <v>81</v>
      </c>
      <c r="C27" s="10">
        <v>2.7</v>
      </c>
      <c r="D27" s="9" t="s">
        <v>27</v>
      </c>
      <c r="E27" s="8" t="str">
        <f t="shared" si="0"/>
        <v>Not Significantly Different</v>
      </c>
      <c r="G27">
        <f t="shared" si="1"/>
        <v>2.7</v>
      </c>
      <c r="H27">
        <f t="shared" si="2"/>
        <v>6</v>
      </c>
      <c r="I27" t="str">
        <f t="shared" si="3"/>
        <v>+/-</v>
      </c>
      <c r="J27" t="str">
        <f t="shared" si="4"/>
        <v>0.3</v>
      </c>
      <c r="K27" s="1">
        <f t="shared" si="5"/>
        <v>0.18237082066869301</v>
      </c>
      <c r="L27" s="1">
        <f t="shared" si="6"/>
        <v>-0.20000000000000018</v>
      </c>
      <c r="M27" s="1">
        <f t="shared" si="7"/>
        <v>0.19223572402239389</v>
      </c>
      <c r="N27" s="1">
        <f t="shared" si="8"/>
        <v>-1.0403893501953976</v>
      </c>
      <c r="O27" t="s">
        <v>77</v>
      </c>
    </row>
    <row r="28" spans="1:15" x14ac:dyDescent="0.35">
      <c r="A28" s="12">
        <v>18</v>
      </c>
      <c r="B28" s="11" t="s">
        <v>65</v>
      </c>
      <c r="C28" s="10">
        <v>2.6</v>
      </c>
      <c r="D28" s="9" t="s">
        <v>27</v>
      </c>
      <c r="E28" s="8" t="str">
        <f t="shared" si="0"/>
        <v>Not Significantly Different</v>
      </c>
      <c r="G28">
        <f t="shared" si="1"/>
        <v>2.6</v>
      </c>
      <c r="H28">
        <f t="shared" si="2"/>
        <v>6</v>
      </c>
      <c r="I28" t="str">
        <f t="shared" si="3"/>
        <v>+/-</v>
      </c>
      <c r="J28" t="str">
        <f t="shared" si="4"/>
        <v>0.3</v>
      </c>
      <c r="K28" s="1">
        <f t="shared" si="5"/>
        <v>0.18237082066869301</v>
      </c>
      <c r="L28" s="1">
        <f t="shared" si="6"/>
        <v>-0.10000000000000009</v>
      </c>
      <c r="M28" s="1">
        <f t="shared" si="7"/>
        <v>0.19223572402239389</v>
      </c>
      <c r="N28" s="1">
        <f t="shared" si="8"/>
        <v>-0.52019467509769879</v>
      </c>
      <c r="O28" t="s">
        <v>78</v>
      </c>
    </row>
    <row r="29" spans="1:15" x14ac:dyDescent="0.35">
      <c r="A29" s="12">
        <v>18</v>
      </c>
      <c r="B29" s="11" t="s">
        <v>64</v>
      </c>
      <c r="C29" s="10">
        <v>2.6</v>
      </c>
      <c r="D29" s="9" t="s">
        <v>33</v>
      </c>
      <c r="E29" s="8" t="str">
        <f t="shared" si="0"/>
        <v>Not Significantly Different</v>
      </c>
      <c r="G29">
        <f t="shared" si="1"/>
        <v>2.6</v>
      </c>
      <c r="H29">
        <f t="shared" si="2"/>
        <v>6</v>
      </c>
      <c r="I29" t="str">
        <f t="shared" si="3"/>
        <v>+/-</v>
      </c>
      <c r="J29" t="str">
        <f t="shared" si="4"/>
        <v>0.1</v>
      </c>
      <c r="K29" s="1">
        <f t="shared" si="5"/>
        <v>6.0790273556231005E-2</v>
      </c>
      <c r="L29" s="1">
        <f t="shared" si="6"/>
        <v>-0.10000000000000009</v>
      </c>
      <c r="M29" s="1">
        <f t="shared" si="7"/>
        <v>8.5970429323592404E-2</v>
      </c>
      <c r="N29" s="1">
        <f t="shared" si="8"/>
        <v>-1.1631906550518718</v>
      </c>
      <c r="O29" t="s">
        <v>55</v>
      </c>
    </row>
    <row r="30" spans="1:15" x14ac:dyDescent="0.35">
      <c r="A30" s="12">
        <v>18</v>
      </c>
      <c r="B30" s="11" t="s">
        <v>47</v>
      </c>
      <c r="C30" s="10">
        <v>2.6</v>
      </c>
      <c r="D30" s="9" t="s">
        <v>38</v>
      </c>
      <c r="E30" s="8" t="str">
        <f t="shared" si="0"/>
        <v>Not Significantly Different</v>
      </c>
      <c r="G30">
        <f t="shared" si="1"/>
        <v>2.6</v>
      </c>
      <c r="H30">
        <f t="shared" si="2"/>
        <v>6</v>
      </c>
      <c r="I30" t="str">
        <f t="shared" si="3"/>
        <v>+/-</v>
      </c>
      <c r="J30" t="str">
        <f t="shared" si="4"/>
        <v>0.2</v>
      </c>
      <c r="K30" s="1">
        <f t="shared" si="5"/>
        <v>0.12158054711246201</v>
      </c>
      <c r="L30" s="1">
        <f t="shared" si="6"/>
        <v>-0.10000000000000009</v>
      </c>
      <c r="M30" s="1">
        <f t="shared" si="7"/>
        <v>0.1359311840425404</v>
      </c>
      <c r="N30" s="1">
        <f t="shared" si="8"/>
        <v>-0.73566636459743151</v>
      </c>
      <c r="O30" t="s">
        <v>76</v>
      </c>
    </row>
    <row r="31" spans="1:15" x14ac:dyDescent="0.35">
      <c r="A31" s="12">
        <v>21</v>
      </c>
      <c r="B31" s="11" t="s">
        <v>76</v>
      </c>
      <c r="C31" s="10">
        <v>2.5</v>
      </c>
      <c r="D31" s="9" t="s">
        <v>27</v>
      </c>
      <c r="E31" s="8" t="str">
        <f t="shared" si="0"/>
        <v>Not Significantly Different</v>
      </c>
      <c r="G31">
        <f t="shared" si="1"/>
        <v>2.5</v>
      </c>
      <c r="H31">
        <f t="shared" si="2"/>
        <v>6</v>
      </c>
      <c r="I31" t="str">
        <f t="shared" si="3"/>
        <v>+/-</v>
      </c>
      <c r="J31" t="str">
        <f t="shared" si="4"/>
        <v>0.3</v>
      </c>
      <c r="K31" s="1">
        <f t="shared" si="5"/>
        <v>0.18237082066869301</v>
      </c>
      <c r="L31" s="1">
        <f t="shared" si="6"/>
        <v>0</v>
      </c>
      <c r="M31" s="1">
        <f t="shared" si="7"/>
        <v>0.19223572402239389</v>
      </c>
      <c r="N31" s="1">
        <f t="shared" si="8"/>
        <v>0</v>
      </c>
      <c r="O31" t="s">
        <v>41</v>
      </c>
    </row>
    <row r="32" spans="1:15" x14ac:dyDescent="0.35">
      <c r="A32" s="12">
        <v>21</v>
      </c>
      <c r="B32" s="11" t="s">
        <v>41</v>
      </c>
      <c r="C32" s="10">
        <v>2.5</v>
      </c>
      <c r="D32" s="9" t="s">
        <v>38</v>
      </c>
      <c r="E32" s="8" t="str">
        <f t="shared" si="0"/>
        <v>Not Significantly Different</v>
      </c>
      <c r="G32">
        <f t="shared" si="1"/>
        <v>2.5</v>
      </c>
      <c r="H32">
        <f t="shared" si="2"/>
        <v>6</v>
      </c>
      <c r="I32" t="str">
        <f t="shared" si="3"/>
        <v>+/-</v>
      </c>
      <c r="J32" t="str">
        <f t="shared" si="4"/>
        <v>0.2</v>
      </c>
      <c r="K32" s="1">
        <f t="shared" si="5"/>
        <v>0.12158054711246201</v>
      </c>
      <c r="L32" s="1">
        <f t="shared" si="6"/>
        <v>0</v>
      </c>
      <c r="M32" s="1">
        <f t="shared" si="7"/>
        <v>0.1359311840425404</v>
      </c>
      <c r="N32" s="1">
        <f t="shared" si="8"/>
        <v>0</v>
      </c>
      <c r="O32" t="s">
        <v>70</v>
      </c>
    </row>
    <row r="33" spans="1:15" x14ac:dyDescent="0.35">
      <c r="A33" s="12">
        <v>21</v>
      </c>
      <c r="B33" s="11" t="s">
        <v>75</v>
      </c>
      <c r="C33" s="10">
        <v>2.5</v>
      </c>
      <c r="D33" s="9" t="s">
        <v>33</v>
      </c>
      <c r="E33" s="8" t="str">
        <f t="shared" si="0"/>
        <v>Not Significantly Different</v>
      </c>
      <c r="G33">
        <f t="shared" si="1"/>
        <v>2.5</v>
      </c>
      <c r="H33">
        <f t="shared" si="2"/>
        <v>6</v>
      </c>
      <c r="I33" t="str">
        <f t="shared" si="3"/>
        <v>+/-</v>
      </c>
      <c r="J33" t="str">
        <f t="shared" si="4"/>
        <v>0.1</v>
      </c>
      <c r="K33" s="1">
        <f t="shared" si="5"/>
        <v>6.0790273556231005E-2</v>
      </c>
      <c r="L33" s="1">
        <f t="shared" si="6"/>
        <v>0</v>
      </c>
      <c r="M33" s="1">
        <f t="shared" si="7"/>
        <v>8.5970429323592404E-2</v>
      </c>
      <c r="N33" s="1">
        <f t="shared" si="8"/>
        <v>0</v>
      </c>
      <c r="O33" t="s">
        <v>75</v>
      </c>
    </row>
    <row r="34" spans="1:15" x14ac:dyDescent="0.35">
      <c r="A34" s="12">
        <v>24</v>
      </c>
      <c r="B34" s="11" t="s">
        <v>73</v>
      </c>
      <c r="C34" s="10">
        <v>2.2000000000000002</v>
      </c>
      <c r="D34" s="9" t="s">
        <v>38</v>
      </c>
      <c r="E34" s="8" t="str">
        <f t="shared" si="0"/>
        <v>Significantly Different</v>
      </c>
      <c r="G34">
        <f t="shared" si="1"/>
        <v>2.2000000000000002</v>
      </c>
      <c r="H34">
        <f t="shared" si="2"/>
        <v>6</v>
      </c>
      <c r="I34" t="str">
        <f t="shared" si="3"/>
        <v>+/-</v>
      </c>
      <c r="J34" t="str">
        <f t="shared" si="4"/>
        <v>0.2</v>
      </c>
      <c r="K34" s="1">
        <f t="shared" si="5"/>
        <v>0.12158054711246201</v>
      </c>
      <c r="L34" s="1">
        <f t="shared" si="6"/>
        <v>0.29999999999999982</v>
      </c>
      <c r="M34" s="1">
        <f t="shared" si="7"/>
        <v>0.1359311840425404</v>
      </c>
      <c r="N34" s="1">
        <f t="shared" si="8"/>
        <v>2.2069990937922914</v>
      </c>
      <c r="O34" t="s">
        <v>74</v>
      </c>
    </row>
    <row r="35" spans="1:15" x14ac:dyDescent="0.35">
      <c r="A35" s="12">
        <v>24</v>
      </c>
      <c r="B35" s="11" t="s">
        <v>68</v>
      </c>
      <c r="C35" s="10">
        <v>2.2000000000000002</v>
      </c>
      <c r="D35" s="9" t="s">
        <v>27</v>
      </c>
      <c r="E35" s="8" t="str">
        <f t="shared" si="0"/>
        <v>Not Significantly Different</v>
      </c>
      <c r="G35">
        <f t="shared" si="1"/>
        <v>2.2000000000000002</v>
      </c>
      <c r="H35">
        <f t="shared" si="2"/>
        <v>6</v>
      </c>
      <c r="I35" t="str">
        <f t="shared" si="3"/>
        <v>+/-</v>
      </c>
      <c r="J35" t="str">
        <f t="shared" si="4"/>
        <v>0.3</v>
      </c>
      <c r="K35" s="1">
        <f t="shared" si="5"/>
        <v>0.18237082066869301</v>
      </c>
      <c r="L35" s="1">
        <f t="shared" si="6"/>
        <v>0.29999999999999982</v>
      </c>
      <c r="M35" s="1">
        <f t="shared" si="7"/>
        <v>0.19223572402239389</v>
      </c>
      <c r="N35" s="1">
        <f t="shared" si="8"/>
        <v>1.5605840252930943</v>
      </c>
      <c r="O35" t="s">
        <v>51</v>
      </c>
    </row>
    <row r="36" spans="1:15" x14ac:dyDescent="0.35">
      <c r="A36" s="12">
        <v>24</v>
      </c>
      <c r="B36" s="11" t="s">
        <v>66</v>
      </c>
      <c r="C36" s="10">
        <v>2.2000000000000002</v>
      </c>
      <c r="D36" s="9" t="s">
        <v>43</v>
      </c>
      <c r="E36" s="8" t="str">
        <f t="shared" si="0"/>
        <v>Not Significantly Different</v>
      </c>
      <c r="G36">
        <f t="shared" si="1"/>
        <v>2.2000000000000002</v>
      </c>
      <c r="H36">
        <f t="shared" si="2"/>
        <v>6</v>
      </c>
      <c r="I36" t="str">
        <f t="shared" si="3"/>
        <v>+/-</v>
      </c>
      <c r="J36" t="str">
        <f t="shared" si="4"/>
        <v>0.4</v>
      </c>
      <c r="K36" s="1">
        <f t="shared" si="5"/>
        <v>0.24316109422492402</v>
      </c>
      <c r="L36" s="1">
        <f t="shared" si="6"/>
        <v>0.29999999999999982</v>
      </c>
      <c r="M36" s="1">
        <f t="shared" si="7"/>
        <v>0.25064471888253259</v>
      </c>
      <c r="N36" s="1">
        <f t="shared" si="8"/>
        <v>1.1969133095543023</v>
      </c>
      <c r="O36" t="s">
        <v>71</v>
      </c>
    </row>
    <row r="37" spans="1:15" x14ac:dyDescent="0.35">
      <c r="A37" s="12">
        <v>24</v>
      </c>
      <c r="B37" s="11" t="s">
        <v>37</v>
      </c>
      <c r="C37" s="10">
        <v>2.2000000000000002</v>
      </c>
      <c r="D37" s="9" t="s">
        <v>33</v>
      </c>
      <c r="E37" s="8" t="str">
        <f t="shared" si="0"/>
        <v>Significantly Different</v>
      </c>
      <c r="G37">
        <f t="shared" si="1"/>
        <v>2.2000000000000002</v>
      </c>
      <c r="H37">
        <f t="shared" si="2"/>
        <v>6</v>
      </c>
      <c r="I37" t="str">
        <f t="shared" si="3"/>
        <v>+/-</v>
      </c>
      <c r="J37" t="str">
        <f t="shared" si="4"/>
        <v>0.1</v>
      </c>
      <c r="K37" s="1">
        <f t="shared" si="5"/>
        <v>6.0790273556231005E-2</v>
      </c>
      <c r="L37" s="1">
        <f t="shared" si="6"/>
        <v>0.29999999999999982</v>
      </c>
      <c r="M37" s="1">
        <f t="shared" si="7"/>
        <v>8.5970429323592404E-2</v>
      </c>
      <c r="N37" s="1">
        <f t="shared" si="8"/>
        <v>3.4895719651556099</v>
      </c>
      <c r="O37" t="s">
        <v>69</v>
      </c>
    </row>
    <row r="38" spans="1:15" x14ac:dyDescent="0.35">
      <c r="A38" s="12">
        <v>28</v>
      </c>
      <c r="B38" s="11" t="s">
        <v>61</v>
      </c>
      <c r="C38" s="10">
        <v>2.1</v>
      </c>
      <c r="D38" s="9" t="s">
        <v>43</v>
      </c>
      <c r="E38" s="8" t="str">
        <f t="shared" si="0"/>
        <v>Not Significantly Different</v>
      </c>
      <c r="G38">
        <f t="shared" si="1"/>
        <v>2.1</v>
      </c>
      <c r="H38">
        <f t="shared" si="2"/>
        <v>6</v>
      </c>
      <c r="I38" t="str">
        <f t="shared" si="3"/>
        <v>+/-</v>
      </c>
      <c r="J38" t="str">
        <f t="shared" si="4"/>
        <v>0.4</v>
      </c>
      <c r="K38" s="1">
        <f t="shared" si="5"/>
        <v>0.24316109422492402</v>
      </c>
      <c r="L38" s="1">
        <f t="shared" si="6"/>
        <v>0.39999999999999991</v>
      </c>
      <c r="M38" s="1">
        <f t="shared" si="7"/>
        <v>0.25064471888253259</v>
      </c>
      <c r="N38" s="1">
        <f t="shared" si="8"/>
        <v>1.5958844127390703</v>
      </c>
      <c r="O38" t="s">
        <v>68</v>
      </c>
    </row>
    <row r="39" spans="1:15" x14ac:dyDescent="0.35">
      <c r="A39" s="12">
        <v>28</v>
      </c>
      <c r="B39" s="11" t="s">
        <v>53</v>
      </c>
      <c r="C39" s="10">
        <v>2.1</v>
      </c>
      <c r="D39" s="9" t="s">
        <v>33</v>
      </c>
      <c r="E39" s="8" t="str">
        <f t="shared" si="0"/>
        <v>Significantly Different</v>
      </c>
      <c r="G39">
        <f t="shared" si="1"/>
        <v>2.1</v>
      </c>
      <c r="H39">
        <f t="shared" si="2"/>
        <v>6</v>
      </c>
      <c r="I39" t="str">
        <f t="shared" si="3"/>
        <v>+/-</v>
      </c>
      <c r="J39" t="str">
        <f t="shared" si="4"/>
        <v>0.1</v>
      </c>
      <c r="K39" s="1">
        <f t="shared" si="5"/>
        <v>6.0790273556231005E-2</v>
      </c>
      <c r="L39" s="1">
        <f t="shared" si="6"/>
        <v>0.39999999999999991</v>
      </c>
      <c r="M39" s="1">
        <f t="shared" si="7"/>
        <v>8.5970429323592404E-2</v>
      </c>
      <c r="N39" s="1">
        <f t="shared" si="8"/>
        <v>4.6527626202074819</v>
      </c>
      <c r="O39" t="s">
        <v>44</v>
      </c>
    </row>
    <row r="40" spans="1:15" x14ac:dyDescent="0.35">
      <c r="A40" s="12">
        <v>28</v>
      </c>
      <c r="B40" s="11" t="s">
        <v>60</v>
      </c>
      <c r="C40" s="10">
        <v>2.1</v>
      </c>
      <c r="D40" s="9" t="s">
        <v>33</v>
      </c>
      <c r="E40" s="8" t="str">
        <f t="shared" si="0"/>
        <v>Significantly Different</v>
      </c>
      <c r="G40">
        <f t="shared" si="1"/>
        <v>2.1</v>
      </c>
      <c r="H40">
        <f t="shared" si="2"/>
        <v>6</v>
      </c>
      <c r="I40" t="str">
        <f t="shared" si="3"/>
        <v>+/-</v>
      </c>
      <c r="J40" t="str">
        <f t="shared" si="4"/>
        <v>0.1</v>
      </c>
      <c r="K40" s="1">
        <f t="shared" si="5"/>
        <v>6.0790273556231005E-2</v>
      </c>
      <c r="L40" s="1">
        <f t="shared" si="6"/>
        <v>0.39999999999999991</v>
      </c>
      <c r="M40" s="1">
        <f t="shared" si="7"/>
        <v>8.5970429323592404E-2</v>
      </c>
      <c r="N40" s="1">
        <f t="shared" si="8"/>
        <v>4.6527626202074819</v>
      </c>
      <c r="O40" t="s">
        <v>66</v>
      </c>
    </row>
    <row r="41" spans="1:15" x14ac:dyDescent="0.35">
      <c r="A41" s="12">
        <v>31</v>
      </c>
      <c r="B41" s="11" t="s">
        <v>69</v>
      </c>
      <c r="C41" s="10">
        <v>2</v>
      </c>
      <c r="D41" s="9" t="s">
        <v>27</v>
      </c>
      <c r="E41" s="8" t="str">
        <f t="shared" si="0"/>
        <v>Significantly Different</v>
      </c>
      <c r="G41">
        <f t="shared" si="1"/>
        <v>2</v>
      </c>
      <c r="H41">
        <f t="shared" si="2"/>
        <v>6</v>
      </c>
      <c r="I41" t="str">
        <f t="shared" si="3"/>
        <v>+/-</v>
      </c>
      <c r="J41" t="str">
        <f t="shared" si="4"/>
        <v>0.3</v>
      </c>
      <c r="K41" s="1">
        <f t="shared" si="5"/>
        <v>0.18237082066869301</v>
      </c>
      <c r="L41" s="1">
        <f t="shared" si="6"/>
        <v>0.5</v>
      </c>
      <c r="M41" s="1">
        <f t="shared" si="7"/>
        <v>0.19223572402239389</v>
      </c>
      <c r="N41" s="1">
        <f t="shared" si="8"/>
        <v>2.6009733754884921</v>
      </c>
      <c r="O41" t="s">
        <v>47</v>
      </c>
    </row>
    <row r="42" spans="1:15" x14ac:dyDescent="0.35">
      <c r="A42" s="12">
        <v>31</v>
      </c>
      <c r="B42" s="11" t="s">
        <v>29</v>
      </c>
      <c r="C42" s="10">
        <v>2</v>
      </c>
      <c r="D42" s="9" t="s">
        <v>33</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2</v>
      </c>
      <c r="H42">
        <f t="shared" ref="H42:H62" si="11">LEN(TRIM(D42))</f>
        <v>6</v>
      </c>
      <c r="I42" t="str">
        <f t="shared" ref="I42:I73" si="12">IF(H42&gt;=3,MID(TRIM(D42),1,3),"NO")</f>
        <v>+/-</v>
      </c>
      <c r="J42" t="str">
        <f t="shared" ref="J42:J73" si="13">IF(TRIM(I42)="+/-",MID(TRIM(D42),4,H42-3),D42)</f>
        <v>0.1</v>
      </c>
      <c r="K42" s="1">
        <f t="shared" ref="K42:K73" si="14">IF(TRIM(J42)="*****",0,IF(ISERROR(VALUE(J42)),"NA",VALUE(J42/$I$4)))</f>
        <v>6.0790273556231005E-2</v>
      </c>
      <c r="L42" s="1">
        <f t="shared" ref="L42:L62" si="15">IF(AND(ISNUMBER(G42),ISNUMBER($I$6)),$I$6-G42,"N/A")</f>
        <v>0.5</v>
      </c>
      <c r="M42" s="1">
        <f t="shared" ref="M42:M62" si="16">IF(AND(ISNUMBER(K42),ISNUMBER($I$7)),SQRT(K42^2+($I$7)^2),"N/A")</f>
        <v>8.5970429323592404E-2</v>
      </c>
      <c r="N42" s="1">
        <f t="shared" ref="N42:N73" si="17">IF(AND(ISNUMBER(L42),ISNUMBER(M42),M42&lt;&gt;0),L42/M42,"NA")</f>
        <v>5.8159532752593535</v>
      </c>
      <c r="O42" t="s">
        <v>36</v>
      </c>
    </row>
    <row r="43" spans="1:15" x14ac:dyDescent="0.35">
      <c r="A43" s="12">
        <v>33</v>
      </c>
      <c r="B43" s="11" t="s">
        <v>57</v>
      </c>
      <c r="C43" s="10">
        <v>1.9</v>
      </c>
      <c r="D43" s="9" t="s">
        <v>38</v>
      </c>
      <c r="E43" s="8" t="str">
        <f t="shared" si="9"/>
        <v>Significantly Different</v>
      </c>
      <c r="G43">
        <f t="shared" si="10"/>
        <v>1.9</v>
      </c>
      <c r="H43">
        <f t="shared" si="11"/>
        <v>6</v>
      </c>
      <c r="I43" t="str">
        <f t="shared" si="12"/>
        <v>+/-</v>
      </c>
      <c r="J43" t="str">
        <f t="shared" si="13"/>
        <v>0.2</v>
      </c>
      <c r="K43" s="1">
        <f t="shared" si="14"/>
        <v>0.12158054711246201</v>
      </c>
      <c r="L43" s="1">
        <f t="shared" si="15"/>
        <v>0.60000000000000009</v>
      </c>
      <c r="M43" s="1">
        <f t="shared" si="16"/>
        <v>0.1359311840425404</v>
      </c>
      <c r="N43" s="1">
        <f t="shared" si="17"/>
        <v>4.4139981875845855</v>
      </c>
      <c r="O43" t="s">
        <v>49</v>
      </c>
    </row>
    <row r="44" spans="1:15" x14ac:dyDescent="0.35">
      <c r="A44" s="12">
        <v>33</v>
      </c>
      <c r="B44" s="11" t="s">
        <v>72</v>
      </c>
      <c r="C44" s="10">
        <v>1.9</v>
      </c>
      <c r="D44" s="9" t="s">
        <v>38</v>
      </c>
      <c r="E44" s="8" t="str">
        <f t="shared" si="9"/>
        <v>Significantly Different</v>
      </c>
      <c r="G44">
        <f t="shared" si="10"/>
        <v>1.9</v>
      </c>
      <c r="H44">
        <f t="shared" si="11"/>
        <v>6</v>
      </c>
      <c r="I44" t="str">
        <f t="shared" si="12"/>
        <v>+/-</v>
      </c>
      <c r="J44" t="str">
        <f t="shared" si="13"/>
        <v>0.2</v>
      </c>
      <c r="K44" s="1">
        <f t="shared" si="14"/>
        <v>0.12158054711246201</v>
      </c>
      <c r="L44" s="1">
        <f t="shared" si="15"/>
        <v>0.60000000000000009</v>
      </c>
      <c r="M44" s="1">
        <f t="shared" si="16"/>
        <v>0.1359311840425404</v>
      </c>
      <c r="N44" s="1">
        <f t="shared" si="17"/>
        <v>4.4139981875845855</v>
      </c>
      <c r="O44" t="s">
        <v>63</v>
      </c>
    </row>
    <row r="45" spans="1:15" x14ac:dyDescent="0.35">
      <c r="A45" s="12">
        <v>33</v>
      </c>
      <c r="B45" s="11" t="s">
        <v>51</v>
      </c>
      <c r="C45" s="10">
        <v>1.9</v>
      </c>
      <c r="D45" s="9" t="s">
        <v>38</v>
      </c>
      <c r="E45" s="8" t="str">
        <f t="shared" si="9"/>
        <v>Significantly Different</v>
      </c>
      <c r="G45">
        <f t="shared" si="10"/>
        <v>1.9</v>
      </c>
      <c r="H45">
        <f t="shared" si="11"/>
        <v>6</v>
      </c>
      <c r="I45" t="str">
        <f t="shared" si="12"/>
        <v>+/-</v>
      </c>
      <c r="J45" t="str">
        <f t="shared" si="13"/>
        <v>0.2</v>
      </c>
      <c r="K45" s="1">
        <f t="shared" si="14"/>
        <v>0.12158054711246201</v>
      </c>
      <c r="L45" s="1">
        <f t="shared" si="15"/>
        <v>0.60000000000000009</v>
      </c>
      <c r="M45" s="1">
        <f t="shared" si="16"/>
        <v>0.1359311840425404</v>
      </c>
      <c r="N45" s="1">
        <f t="shared" si="17"/>
        <v>4.4139981875845855</v>
      </c>
      <c r="O45" t="s">
        <v>62</v>
      </c>
    </row>
    <row r="46" spans="1:15" x14ac:dyDescent="0.35">
      <c r="A46" s="12">
        <v>33</v>
      </c>
      <c r="B46" s="11" t="s">
        <v>62</v>
      </c>
      <c r="C46" s="10">
        <v>1.9</v>
      </c>
      <c r="D46" s="9" t="s">
        <v>43</v>
      </c>
      <c r="E46" s="8" t="str">
        <f t="shared" si="9"/>
        <v>Significantly Different</v>
      </c>
      <c r="G46">
        <f t="shared" si="10"/>
        <v>1.9</v>
      </c>
      <c r="H46">
        <f t="shared" si="11"/>
        <v>6</v>
      </c>
      <c r="I46" t="str">
        <f t="shared" si="12"/>
        <v>+/-</v>
      </c>
      <c r="J46" t="str">
        <f t="shared" si="13"/>
        <v>0.4</v>
      </c>
      <c r="K46" s="1">
        <f t="shared" si="14"/>
        <v>0.24316109422492402</v>
      </c>
      <c r="L46" s="1">
        <f t="shared" si="15"/>
        <v>0.60000000000000009</v>
      </c>
      <c r="M46" s="1">
        <f t="shared" si="16"/>
        <v>0.25064471888253259</v>
      </c>
      <c r="N46" s="1">
        <f t="shared" si="17"/>
        <v>2.3938266191086064</v>
      </c>
      <c r="O46" t="s">
        <v>60</v>
      </c>
    </row>
    <row r="47" spans="1:15" x14ac:dyDescent="0.35">
      <c r="A47" s="12">
        <v>33</v>
      </c>
      <c r="B47" s="11" t="s">
        <v>48</v>
      </c>
      <c r="C47" s="10">
        <v>1.9</v>
      </c>
      <c r="D47" s="9" t="s">
        <v>27</v>
      </c>
      <c r="E47" s="8" t="str">
        <f t="shared" si="9"/>
        <v>Significantly Different</v>
      </c>
      <c r="G47">
        <f t="shared" si="10"/>
        <v>1.9</v>
      </c>
      <c r="H47">
        <f t="shared" si="11"/>
        <v>6</v>
      </c>
      <c r="I47" t="str">
        <f t="shared" si="12"/>
        <v>+/-</v>
      </c>
      <c r="J47" t="str">
        <f t="shared" si="13"/>
        <v>0.3</v>
      </c>
      <c r="K47" s="1">
        <f t="shared" si="14"/>
        <v>0.18237082066869301</v>
      </c>
      <c r="L47" s="1">
        <f t="shared" si="15"/>
        <v>0.60000000000000009</v>
      </c>
      <c r="M47" s="1">
        <f t="shared" si="16"/>
        <v>0.19223572402239389</v>
      </c>
      <c r="N47" s="1">
        <f t="shared" si="17"/>
        <v>3.1211680505861907</v>
      </c>
      <c r="O47" t="s">
        <v>58</v>
      </c>
    </row>
    <row r="48" spans="1:15" x14ac:dyDescent="0.35">
      <c r="A48" s="12">
        <v>33</v>
      </c>
      <c r="B48" s="11" t="s">
        <v>39</v>
      </c>
      <c r="C48" s="10">
        <v>1.9</v>
      </c>
      <c r="D48" s="9" t="s">
        <v>33</v>
      </c>
      <c r="E48" s="8" t="str">
        <f t="shared" si="9"/>
        <v>Significantly Different</v>
      </c>
      <c r="G48">
        <f t="shared" si="10"/>
        <v>1.9</v>
      </c>
      <c r="H48">
        <f t="shared" si="11"/>
        <v>6</v>
      </c>
      <c r="I48" t="str">
        <f t="shared" si="12"/>
        <v>+/-</v>
      </c>
      <c r="J48" t="str">
        <f t="shared" si="13"/>
        <v>0.1</v>
      </c>
      <c r="K48" s="1">
        <f t="shared" si="14"/>
        <v>6.0790273556231005E-2</v>
      </c>
      <c r="L48" s="1">
        <f t="shared" si="15"/>
        <v>0.60000000000000009</v>
      </c>
      <c r="M48" s="1">
        <f t="shared" si="16"/>
        <v>8.5970429323592404E-2</v>
      </c>
      <c r="N48" s="1">
        <f t="shared" si="17"/>
        <v>6.979143930311225</v>
      </c>
      <c r="O48" t="s">
        <v>56</v>
      </c>
    </row>
    <row r="49" spans="1:15" x14ac:dyDescent="0.35">
      <c r="A49" s="12">
        <v>39</v>
      </c>
      <c r="B49" s="11" t="s">
        <v>80</v>
      </c>
      <c r="C49" s="10">
        <v>1.8</v>
      </c>
      <c r="D49" s="9" t="s">
        <v>38</v>
      </c>
      <c r="E49" s="8" t="str">
        <f t="shared" si="9"/>
        <v>Significantly Different</v>
      </c>
      <c r="G49">
        <f t="shared" si="10"/>
        <v>1.8</v>
      </c>
      <c r="H49">
        <f t="shared" si="11"/>
        <v>6</v>
      </c>
      <c r="I49" t="str">
        <f t="shared" si="12"/>
        <v>+/-</v>
      </c>
      <c r="J49" t="str">
        <f t="shared" si="13"/>
        <v>0.2</v>
      </c>
      <c r="K49" s="1">
        <f t="shared" si="14"/>
        <v>0.12158054711246201</v>
      </c>
      <c r="L49" s="1">
        <f t="shared" si="15"/>
        <v>0.7</v>
      </c>
      <c r="M49" s="1">
        <f t="shared" si="16"/>
        <v>0.1359311840425404</v>
      </c>
      <c r="N49" s="1">
        <f t="shared" si="17"/>
        <v>5.1496645521820152</v>
      </c>
      <c r="O49" t="s">
        <v>54</v>
      </c>
    </row>
    <row r="50" spans="1:15" x14ac:dyDescent="0.35">
      <c r="A50" s="12">
        <v>39</v>
      </c>
      <c r="B50" s="11" t="s">
        <v>46</v>
      </c>
      <c r="C50" s="10">
        <v>1.8</v>
      </c>
      <c r="D50" s="9" t="s">
        <v>33</v>
      </c>
      <c r="E50" s="8" t="str">
        <f t="shared" si="9"/>
        <v>Significantly Different</v>
      </c>
      <c r="G50">
        <f t="shared" si="10"/>
        <v>1.8</v>
      </c>
      <c r="H50">
        <f t="shared" si="11"/>
        <v>6</v>
      </c>
      <c r="I50" t="str">
        <f t="shared" si="12"/>
        <v>+/-</v>
      </c>
      <c r="J50" t="str">
        <f t="shared" si="13"/>
        <v>0.1</v>
      </c>
      <c r="K50" s="1">
        <f t="shared" si="14"/>
        <v>6.0790273556231005E-2</v>
      </c>
      <c r="L50" s="1">
        <f t="shared" si="15"/>
        <v>0.7</v>
      </c>
      <c r="M50" s="1">
        <f t="shared" si="16"/>
        <v>8.5970429323592404E-2</v>
      </c>
      <c r="N50" s="1">
        <f t="shared" si="17"/>
        <v>8.1423345853630948</v>
      </c>
      <c r="O50" t="s">
        <v>52</v>
      </c>
    </row>
    <row r="51" spans="1:15" x14ac:dyDescent="0.35">
      <c r="A51" s="12">
        <v>41</v>
      </c>
      <c r="B51" s="11" t="s">
        <v>45</v>
      </c>
      <c r="C51" s="10">
        <v>1.7</v>
      </c>
      <c r="D51" s="9" t="s">
        <v>33</v>
      </c>
      <c r="E51" s="8" t="str">
        <f t="shared" si="9"/>
        <v>Significantly Different</v>
      </c>
      <c r="G51">
        <f t="shared" si="10"/>
        <v>1.7</v>
      </c>
      <c r="H51">
        <f t="shared" si="11"/>
        <v>6</v>
      </c>
      <c r="I51" t="str">
        <f t="shared" si="12"/>
        <v>+/-</v>
      </c>
      <c r="J51" t="str">
        <f t="shared" si="13"/>
        <v>0.1</v>
      </c>
      <c r="K51" s="1">
        <f t="shared" si="14"/>
        <v>6.0790273556231005E-2</v>
      </c>
      <c r="L51" s="1">
        <f t="shared" si="15"/>
        <v>0.8</v>
      </c>
      <c r="M51" s="1">
        <f t="shared" si="16"/>
        <v>8.5970429323592404E-2</v>
      </c>
      <c r="N51" s="1">
        <f t="shared" si="17"/>
        <v>9.3055252404149655</v>
      </c>
      <c r="O51" t="s">
        <v>50</v>
      </c>
    </row>
    <row r="52" spans="1:15" x14ac:dyDescent="0.35">
      <c r="A52" s="12">
        <v>41</v>
      </c>
      <c r="B52" s="11" t="s">
        <v>55</v>
      </c>
      <c r="C52" s="10">
        <v>1.7</v>
      </c>
      <c r="D52" s="9" t="s">
        <v>38</v>
      </c>
      <c r="E52" s="8" t="str">
        <f t="shared" si="9"/>
        <v>Significantly Different</v>
      </c>
      <c r="G52">
        <f t="shared" si="10"/>
        <v>1.7</v>
      </c>
      <c r="H52">
        <f t="shared" si="11"/>
        <v>6</v>
      </c>
      <c r="I52" t="str">
        <f t="shared" si="12"/>
        <v>+/-</v>
      </c>
      <c r="J52" t="str">
        <f t="shared" si="13"/>
        <v>0.2</v>
      </c>
      <c r="K52" s="1">
        <f t="shared" si="14"/>
        <v>0.12158054711246201</v>
      </c>
      <c r="L52" s="1">
        <f t="shared" si="15"/>
        <v>0.8</v>
      </c>
      <c r="M52" s="1">
        <f t="shared" si="16"/>
        <v>0.1359311840425404</v>
      </c>
      <c r="N52" s="1">
        <f t="shared" si="17"/>
        <v>5.8853309167794468</v>
      </c>
      <c r="O52" t="s">
        <v>48</v>
      </c>
    </row>
    <row r="53" spans="1:15" x14ac:dyDescent="0.35">
      <c r="A53" s="12">
        <v>41</v>
      </c>
      <c r="B53" s="11" t="s">
        <v>71</v>
      </c>
      <c r="C53" s="10">
        <v>1.7</v>
      </c>
      <c r="D53" s="9" t="s">
        <v>38</v>
      </c>
      <c r="E53" s="8" t="str">
        <f t="shared" si="9"/>
        <v>Significantly Different</v>
      </c>
      <c r="G53">
        <f t="shared" si="10"/>
        <v>1.7</v>
      </c>
      <c r="H53">
        <f t="shared" si="11"/>
        <v>6</v>
      </c>
      <c r="I53" t="str">
        <f t="shared" si="12"/>
        <v>+/-</v>
      </c>
      <c r="J53" t="str">
        <f t="shared" si="13"/>
        <v>0.2</v>
      </c>
      <c r="K53" s="1">
        <f t="shared" si="14"/>
        <v>0.12158054711246201</v>
      </c>
      <c r="L53" s="1">
        <f t="shared" si="15"/>
        <v>0.8</v>
      </c>
      <c r="M53" s="1">
        <f t="shared" si="16"/>
        <v>0.1359311840425404</v>
      </c>
      <c r="N53" s="1">
        <f t="shared" si="17"/>
        <v>5.8853309167794468</v>
      </c>
      <c r="O53" t="s">
        <v>46</v>
      </c>
    </row>
    <row r="54" spans="1:15" x14ac:dyDescent="0.35">
      <c r="A54" s="12">
        <v>41</v>
      </c>
      <c r="B54" s="11" t="s">
        <v>26</v>
      </c>
      <c r="C54" s="10">
        <v>1.7</v>
      </c>
      <c r="D54" s="9" t="s">
        <v>43</v>
      </c>
      <c r="E54" s="8" t="str">
        <f t="shared" si="9"/>
        <v>Significantly Different</v>
      </c>
      <c r="G54">
        <f t="shared" si="10"/>
        <v>1.7</v>
      </c>
      <c r="H54">
        <f t="shared" si="11"/>
        <v>6</v>
      </c>
      <c r="I54" t="str">
        <f t="shared" si="12"/>
        <v>+/-</v>
      </c>
      <c r="J54" t="str">
        <f t="shared" si="13"/>
        <v>0.4</v>
      </c>
      <c r="K54" s="1">
        <f t="shared" si="14"/>
        <v>0.24316109422492402</v>
      </c>
      <c r="L54" s="1">
        <f t="shared" si="15"/>
        <v>0.8</v>
      </c>
      <c r="M54" s="1">
        <f t="shared" si="16"/>
        <v>0.25064471888253259</v>
      </c>
      <c r="N54" s="1">
        <f t="shared" si="17"/>
        <v>3.1917688254781416</v>
      </c>
      <c r="O54" t="s">
        <v>39</v>
      </c>
    </row>
    <row r="55" spans="1:15" x14ac:dyDescent="0.35">
      <c r="A55" s="12">
        <v>45</v>
      </c>
      <c r="B55" s="11" t="s">
        <v>67</v>
      </c>
      <c r="C55" s="10">
        <v>1.6</v>
      </c>
      <c r="D55" s="9" t="s">
        <v>38</v>
      </c>
      <c r="E55" s="8" t="str">
        <f t="shared" si="9"/>
        <v>Significantly Different</v>
      </c>
      <c r="G55">
        <f t="shared" si="10"/>
        <v>1.6</v>
      </c>
      <c r="H55">
        <f t="shared" si="11"/>
        <v>6</v>
      </c>
      <c r="I55" t="str">
        <f t="shared" si="12"/>
        <v>+/-</v>
      </c>
      <c r="J55" t="str">
        <f t="shared" si="13"/>
        <v>0.2</v>
      </c>
      <c r="K55" s="1">
        <f t="shared" si="14"/>
        <v>0.12158054711246201</v>
      </c>
      <c r="L55" s="1">
        <f t="shared" si="15"/>
        <v>0.89999999999999991</v>
      </c>
      <c r="M55" s="1">
        <f t="shared" si="16"/>
        <v>0.1359311840425404</v>
      </c>
      <c r="N55" s="1">
        <f t="shared" si="17"/>
        <v>6.6209972813768774</v>
      </c>
      <c r="O55" t="s">
        <v>42</v>
      </c>
    </row>
    <row r="56" spans="1:15" x14ac:dyDescent="0.35">
      <c r="A56" s="12">
        <v>45</v>
      </c>
      <c r="B56" s="11" t="s">
        <v>79</v>
      </c>
      <c r="C56" s="10">
        <v>1.6</v>
      </c>
      <c r="D56" s="9" t="s">
        <v>38</v>
      </c>
      <c r="E56" s="8" t="str">
        <f t="shared" si="9"/>
        <v>Significantly Different</v>
      </c>
      <c r="G56">
        <f t="shared" si="10"/>
        <v>1.6</v>
      </c>
      <c r="H56">
        <f t="shared" si="11"/>
        <v>6</v>
      </c>
      <c r="I56" t="str">
        <f t="shared" si="12"/>
        <v>+/-</v>
      </c>
      <c r="J56" t="str">
        <f t="shared" si="13"/>
        <v>0.2</v>
      </c>
      <c r="K56" s="1">
        <f t="shared" si="14"/>
        <v>0.12158054711246201</v>
      </c>
      <c r="L56" s="1">
        <f t="shared" si="15"/>
        <v>0.89999999999999991</v>
      </c>
      <c r="M56" s="1">
        <f t="shared" si="16"/>
        <v>0.1359311840425404</v>
      </c>
      <c r="N56" s="1">
        <f t="shared" si="17"/>
        <v>6.6209972813768774</v>
      </c>
      <c r="O56" t="s">
        <v>40</v>
      </c>
    </row>
    <row r="57" spans="1:15" x14ac:dyDescent="0.35">
      <c r="A57" s="12">
        <v>45</v>
      </c>
      <c r="B57" s="11" t="s">
        <v>78</v>
      </c>
      <c r="C57" s="10">
        <v>1.6</v>
      </c>
      <c r="D57" s="9" t="s">
        <v>38</v>
      </c>
      <c r="E57" s="8" t="str">
        <f t="shared" si="9"/>
        <v>Significantly Different</v>
      </c>
      <c r="G57">
        <f t="shared" si="10"/>
        <v>1.6</v>
      </c>
      <c r="H57">
        <f t="shared" si="11"/>
        <v>6</v>
      </c>
      <c r="I57" t="str">
        <f t="shared" si="12"/>
        <v>+/-</v>
      </c>
      <c r="J57" t="str">
        <f t="shared" si="13"/>
        <v>0.2</v>
      </c>
      <c r="K57" s="1">
        <f t="shared" si="14"/>
        <v>0.12158054711246201</v>
      </c>
      <c r="L57" s="1">
        <f t="shared" si="15"/>
        <v>0.89999999999999991</v>
      </c>
      <c r="M57" s="1">
        <f t="shared" si="16"/>
        <v>0.1359311840425404</v>
      </c>
      <c r="N57" s="1">
        <f t="shared" si="17"/>
        <v>6.6209972813768774</v>
      </c>
      <c r="O57" t="s">
        <v>37</v>
      </c>
    </row>
    <row r="58" spans="1:15" x14ac:dyDescent="0.35">
      <c r="A58" s="12">
        <v>45</v>
      </c>
      <c r="B58" s="11" t="s">
        <v>63</v>
      </c>
      <c r="C58" s="10">
        <v>1.6</v>
      </c>
      <c r="D58" s="9" t="s">
        <v>33</v>
      </c>
      <c r="E58" s="8" t="str">
        <f t="shared" si="9"/>
        <v>Significantly Different</v>
      </c>
      <c r="G58">
        <f t="shared" si="10"/>
        <v>1.6</v>
      </c>
      <c r="H58">
        <f t="shared" si="11"/>
        <v>6</v>
      </c>
      <c r="I58" t="str">
        <f t="shared" si="12"/>
        <v>+/-</v>
      </c>
      <c r="J58" t="str">
        <f t="shared" si="13"/>
        <v>0.1</v>
      </c>
      <c r="K58" s="1">
        <f t="shared" si="14"/>
        <v>6.0790273556231005E-2</v>
      </c>
      <c r="L58" s="1">
        <f t="shared" si="15"/>
        <v>0.89999999999999991</v>
      </c>
      <c r="M58" s="1">
        <f t="shared" si="16"/>
        <v>8.5970429323592404E-2</v>
      </c>
      <c r="N58" s="1">
        <f t="shared" si="17"/>
        <v>10.468715895466834</v>
      </c>
      <c r="O58" t="s">
        <v>35</v>
      </c>
    </row>
    <row r="59" spans="1:15" x14ac:dyDescent="0.35">
      <c r="A59" s="12">
        <v>49</v>
      </c>
      <c r="B59" s="11" t="s">
        <v>77</v>
      </c>
      <c r="C59" s="10">
        <v>1.4</v>
      </c>
      <c r="D59" s="9" t="s">
        <v>38</v>
      </c>
      <c r="E59" s="8" t="str">
        <f t="shared" si="9"/>
        <v>Significantly Different</v>
      </c>
      <c r="G59">
        <f t="shared" si="10"/>
        <v>1.4</v>
      </c>
      <c r="H59">
        <f t="shared" si="11"/>
        <v>6</v>
      </c>
      <c r="I59" t="str">
        <f t="shared" si="12"/>
        <v>+/-</v>
      </c>
      <c r="J59" t="str">
        <f t="shared" si="13"/>
        <v>0.2</v>
      </c>
      <c r="K59" s="1">
        <f t="shared" si="14"/>
        <v>0.12158054711246201</v>
      </c>
      <c r="L59" s="1">
        <f t="shared" si="15"/>
        <v>1.1000000000000001</v>
      </c>
      <c r="M59" s="1">
        <f t="shared" si="16"/>
        <v>0.1359311840425404</v>
      </c>
      <c r="N59" s="1">
        <f t="shared" si="17"/>
        <v>8.0923300105717395</v>
      </c>
      <c r="O59" t="s">
        <v>32</v>
      </c>
    </row>
    <row r="60" spans="1:15" x14ac:dyDescent="0.35">
      <c r="A60" s="12">
        <v>49</v>
      </c>
      <c r="B60" s="11" t="s">
        <v>42</v>
      </c>
      <c r="C60" s="10">
        <v>1.4</v>
      </c>
      <c r="D60" s="9" t="s">
        <v>38</v>
      </c>
      <c r="E60" s="8" t="str">
        <f t="shared" si="9"/>
        <v>Significantly Different</v>
      </c>
      <c r="G60">
        <f t="shared" si="10"/>
        <v>1.4</v>
      </c>
      <c r="H60">
        <f t="shared" si="11"/>
        <v>6</v>
      </c>
      <c r="I60" t="str">
        <f t="shared" si="12"/>
        <v>+/-</v>
      </c>
      <c r="J60" t="str">
        <f t="shared" si="13"/>
        <v>0.2</v>
      </c>
      <c r="K60" s="1">
        <f t="shared" si="14"/>
        <v>0.12158054711246201</v>
      </c>
      <c r="L60" s="1">
        <f t="shared" si="15"/>
        <v>1.1000000000000001</v>
      </c>
      <c r="M60" s="1">
        <f t="shared" si="16"/>
        <v>0.1359311840425404</v>
      </c>
      <c r="N60" s="1">
        <f t="shared" si="17"/>
        <v>8.0923300105717395</v>
      </c>
      <c r="O60" t="s">
        <v>29</v>
      </c>
    </row>
    <row r="61" spans="1:15" x14ac:dyDescent="0.35">
      <c r="A61" s="12">
        <v>51</v>
      </c>
      <c r="B61" s="11" t="s">
        <v>50</v>
      </c>
      <c r="C61" s="10">
        <v>1.3</v>
      </c>
      <c r="D61" s="9" t="s">
        <v>38</v>
      </c>
      <c r="E61" s="8" t="str">
        <f t="shared" si="9"/>
        <v>Significantly Different</v>
      </c>
      <c r="G61">
        <f t="shared" si="10"/>
        <v>1.3</v>
      </c>
      <c r="H61">
        <f t="shared" si="11"/>
        <v>6</v>
      </c>
      <c r="I61" t="str">
        <f t="shared" si="12"/>
        <v>+/-</v>
      </c>
      <c r="J61" t="str">
        <f t="shared" si="13"/>
        <v>0.2</v>
      </c>
      <c r="K61" s="1">
        <f t="shared" si="14"/>
        <v>0.12158054711246201</v>
      </c>
      <c r="L61" s="1">
        <f t="shared" si="15"/>
        <v>1.2</v>
      </c>
      <c r="M61" s="1">
        <f t="shared" si="16"/>
        <v>0.1359311840425404</v>
      </c>
      <c r="N61" s="1">
        <f t="shared" si="17"/>
        <v>8.8279963751691692</v>
      </c>
      <c r="O61" t="s">
        <v>26</v>
      </c>
    </row>
    <row r="62" spans="1:15" ht="15" thickBot="1" x14ac:dyDescent="0.4">
      <c r="A62" s="7"/>
      <c r="B62" s="6" t="s">
        <v>24</v>
      </c>
      <c r="C62" s="5">
        <v>3.7</v>
      </c>
      <c r="D62" s="4" t="s">
        <v>38</v>
      </c>
      <c r="E62" s="3" t="str">
        <f t="shared" si="9"/>
        <v>Significantly Different</v>
      </c>
      <c r="G62">
        <f t="shared" si="10"/>
        <v>3.7</v>
      </c>
      <c r="H62">
        <f t="shared" si="11"/>
        <v>6</v>
      </c>
      <c r="I62" t="str">
        <f t="shared" si="12"/>
        <v>+/-</v>
      </c>
      <c r="J62" t="str">
        <f t="shared" si="13"/>
        <v>0.2</v>
      </c>
      <c r="K62" s="1">
        <f t="shared" si="14"/>
        <v>0.12158054711246201</v>
      </c>
      <c r="L62" s="1">
        <f t="shared" si="15"/>
        <v>-1.2000000000000002</v>
      </c>
      <c r="M62" s="1">
        <f t="shared" si="16"/>
        <v>0.1359311840425404</v>
      </c>
      <c r="N62" s="1">
        <f t="shared" si="17"/>
        <v>-8.827996375169171</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164" priority="1" operator="equal">
      <formula>"OTHER ERROR"</formula>
    </cfRule>
    <cfRule type="cellIs" dxfId="163" priority="2" operator="equal">
      <formula>"Statistical Test not applicable"</formula>
    </cfRule>
    <cfRule type="cellIs" dxfId="162" priority="3" operator="equal">
      <formula>"Geography Selected"</formula>
    </cfRule>
  </conditionalFormatting>
  <conditionalFormatting sqref="E10:J62">
    <cfRule type="cellIs" dxfId="161" priority="4" operator="equal">
      <formula>"Not Significantly Different"</formula>
    </cfRule>
  </conditionalFormatting>
  <conditionalFormatting sqref="F10:J62">
    <cfRule type="cellIs" dxfId="16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9867DCC9-A221-4DEF-BBDF-C6E63DF4DF10}">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C9B990AA-811E-4173-BDE3-309A7602C32B}"/>
    <hyperlink ref="A68" r:id="rId2" xr:uid="{C874A14F-41BB-4A9C-A92B-FDF752BBE1C2}"/>
    <hyperlink ref="A66" r:id="rId3" xr:uid="{8AC0414A-88B0-4955-A481-4ED2AECD28E1}"/>
    <hyperlink ref="A67" r:id="rId4" xr:uid="{3E097DC7-5588-42C1-B4CC-44B378805231}"/>
  </hyperlinks>
  <pageMargins left="0.7" right="0.7" top="0.75" bottom="0.75" header="0.3" footer="0.3"/>
  <pageSetup orientation="portrait"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6C5EA-E543-4AA0-BAEB-C0ABA5E08E9C}">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115</v>
      </c>
    </row>
    <row r="2" spans="1:16" x14ac:dyDescent="0.35">
      <c r="A2" s="26" t="s">
        <v>106</v>
      </c>
      <c r="B2" t="s">
        <v>114</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5.9</v>
      </c>
      <c r="C6" t="s">
        <v>100</v>
      </c>
      <c r="H6" s="14" t="s">
        <v>99</v>
      </c>
      <c r="I6">
        <f>VLOOKUP($B$4,$B$9:$K$62,6,FALSE)</f>
        <v>5.9</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5.9</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5.9</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28</v>
      </c>
      <c r="C11" s="10">
        <v>35.200000000000003</v>
      </c>
      <c r="D11" s="13" t="s">
        <v>109</v>
      </c>
      <c r="E11" s="8" t="str">
        <f t="shared" si="0"/>
        <v>Significantly Different</v>
      </c>
      <c r="G11">
        <f t="shared" si="1"/>
        <v>35.200000000000003</v>
      </c>
      <c r="H11">
        <f t="shared" si="2"/>
        <v>6</v>
      </c>
      <c r="I11" t="str">
        <f t="shared" si="3"/>
        <v>+/-</v>
      </c>
      <c r="J11" t="str">
        <f t="shared" si="4"/>
        <v>0.6</v>
      </c>
      <c r="K11" s="1">
        <f t="shared" si="5"/>
        <v>0.36474164133738601</v>
      </c>
      <c r="L11" s="1">
        <f t="shared" si="6"/>
        <v>-29.300000000000004</v>
      </c>
      <c r="M11" s="1">
        <f t="shared" si="7"/>
        <v>0.36977279819442066</v>
      </c>
      <c r="N11" s="1">
        <f t="shared" si="8"/>
        <v>-79.237845896372647</v>
      </c>
      <c r="O11" t="s">
        <v>67</v>
      </c>
    </row>
    <row r="12" spans="1:16" x14ac:dyDescent="0.35">
      <c r="A12" s="12">
        <v>2</v>
      </c>
      <c r="B12" s="11" t="s">
        <v>34</v>
      </c>
      <c r="C12" s="10">
        <v>15.5</v>
      </c>
      <c r="D12" s="9" t="s">
        <v>33</v>
      </c>
      <c r="E12" s="8" t="str">
        <f t="shared" si="0"/>
        <v>Significantly Different</v>
      </c>
      <c r="G12">
        <f t="shared" si="1"/>
        <v>15.5</v>
      </c>
      <c r="H12">
        <f t="shared" si="2"/>
        <v>6</v>
      </c>
      <c r="I12" t="str">
        <f t="shared" si="3"/>
        <v>+/-</v>
      </c>
      <c r="J12" t="str">
        <f t="shared" si="4"/>
        <v>0.1</v>
      </c>
      <c r="K12" s="1">
        <f t="shared" si="5"/>
        <v>6.0790273556231005E-2</v>
      </c>
      <c r="L12" s="1">
        <f t="shared" si="6"/>
        <v>-9.6</v>
      </c>
      <c r="M12" s="1">
        <f t="shared" si="7"/>
        <v>8.5970429323592404E-2</v>
      </c>
      <c r="N12" s="1">
        <f t="shared" si="8"/>
        <v>-111.66630288497959</v>
      </c>
      <c r="O12" t="s">
        <v>59</v>
      </c>
    </row>
    <row r="13" spans="1:16" x14ac:dyDescent="0.35">
      <c r="A13" s="12">
        <v>3</v>
      </c>
      <c r="B13" s="11" t="s">
        <v>47</v>
      </c>
      <c r="C13" s="10">
        <v>10.1</v>
      </c>
      <c r="D13" s="9" t="s">
        <v>33</v>
      </c>
      <c r="E13" s="8" t="str">
        <f t="shared" si="0"/>
        <v>Significantly Different</v>
      </c>
      <c r="G13">
        <f t="shared" si="1"/>
        <v>10.1</v>
      </c>
      <c r="H13">
        <f t="shared" si="2"/>
        <v>6</v>
      </c>
      <c r="I13" t="str">
        <f t="shared" si="3"/>
        <v>+/-</v>
      </c>
      <c r="J13" t="str">
        <f t="shared" si="4"/>
        <v>0.1</v>
      </c>
      <c r="K13" s="1">
        <f t="shared" si="5"/>
        <v>6.0790273556231005E-2</v>
      </c>
      <c r="L13" s="1">
        <f t="shared" si="6"/>
        <v>-4.1999999999999993</v>
      </c>
      <c r="M13" s="1">
        <f t="shared" si="7"/>
        <v>8.5970429323592404E-2</v>
      </c>
      <c r="N13" s="1">
        <f t="shared" si="8"/>
        <v>-48.854007512178562</v>
      </c>
      <c r="O13" t="s">
        <v>57</v>
      </c>
    </row>
    <row r="14" spans="1:16" x14ac:dyDescent="0.35">
      <c r="A14" s="12">
        <v>4</v>
      </c>
      <c r="B14" s="11" t="s">
        <v>35</v>
      </c>
      <c r="C14" s="10">
        <v>9.8000000000000007</v>
      </c>
      <c r="D14" s="9" t="s">
        <v>33</v>
      </c>
      <c r="E14" s="8" t="str">
        <f t="shared" si="0"/>
        <v>Significantly Different</v>
      </c>
      <c r="G14">
        <f t="shared" si="1"/>
        <v>9.8000000000000007</v>
      </c>
      <c r="H14">
        <f t="shared" si="2"/>
        <v>6</v>
      </c>
      <c r="I14" t="str">
        <f t="shared" si="3"/>
        <v>+/-</v>
      </c>
      <c r="J14" t="str">
        <f t="shared" si="4"/>
        <v>0.1</v>
      </c>
      <c r="K14" s="1">
        <f t="shared" si="5"/>
        <v>6.0790273556231005E-2</v>
      </c>
      <c r="L14" s="1">
        <f t="shared" si="6"/>
        <v>-3.9000000000000004</v>
      </c>
      <c r="M14" s="1">
        <f t="shared" si="7"/>
        <v>8.5970429323592404E-2</v>
      </c>
      <c r="N14" s="1">
        <f t="shared" si="8"/>
        <v>-45.364435547022964</v>
      </c>
      <c r="O14" t="s">
        <v>72</v>
      </c>
    </row>
    <row r="15" spans="1:16" x14ac:dyDescent="0.35">
      <c r="A15" s="12">
        <v>5</v>
      </c>
      <c r="B15" s="11" t="s">
        <v>44</v>
      </c>
      <c r="C15" s="10">
        <v>9.1</v>
      </c>
      <c r="D15" s="9" t="s">
        <v>38</v>
      </c>
      <c r="E15" s="8" t="str">
        <f t="shared" si="0"/>
        <v>Significantly Different</v>
      </c>
      <c r="G15">
        <f t="shared" si="1"/>
        <v>9.1</v>
      </c>
      <c r="H15">
        <f t="shared" si="2"/>
        <v>6</v>
      </c>
      <c r="I15" t="str">
        <f t="shared" si="3"/>
        <v>+/-</v>
      </c>
      <c r="J15" t="str">
        <f t="shared" si="4"/>
        <v>0.2</v>
      </c>
      <c r="K15" s="1">
        <f t="shared" si="5"/>
        <v>0.12158054711246201</v>
      </c>
      <c r="L15" s="1">
        <f t="shared" si="6"/>
        <v>-3.1999999999999993</v>
      </c>
      <c r="M15" s="1">
        <f t="shared" si="7"/>
        <v>0.1359311840425404</v>
      </c>
      <c r="N15" s="1">
        <f t="shared" si="8"/>
        <v>-23.541323667117783</v>
      </c>
      <c r="O15" t="s">
        <v>34</v>
      </c>
    </row>
    <row r="16" spans="1:16" x14ac:dyDescent="0.35">
      <c r="A16" s="12">
        <v>5</v>
      </c>
      <c r="B16" s="11" t="s">
        <v>49</v>
      </c>
      <c r="C16" s="10">
        <v>9.1</v>
      </c>
      <c r="D16" s="9" t="s">
        <v>33</v>
      </c>
      <c r="E16" s="8" t="str">
        <f t="shared" si="0"/>
        <v>Significantly Different</v>
      </c>
      <c r="G16">
        <f t="shared" si="1"/>
        <v>9.1</v>
      </c>
      <c r="H16">
        <f t="shared" si="2"/>
        <v>6</v>
      </c>
      <c r="I16" t="str">
        <f t="shared" si="3"/>
        <v>+/-</v>
      </c>
      <c r="J16" t="str">
        <f t="shared" si="4"/>
        <v>0.1</v>
      </c>
      <c r="K16" s="1">
        <f t="shared" si="5"/>
        <v>6.0790273556231005E-2</v>
      </c>
      <c r="L16" s="1">
        <f t="shared" si="6"/>
        <v>-3.1999999999999993</v>
      </c>
      <c r="M16" s="1">
        <f t="shared" si="7"/>
        <v>8.5970429323592404E-2</v>
      </c>
      <c r="N16" s="1">
        <f t="shared" si="8"/>
        <v>-37.222100961659855</v>
      </c>
      <c r="O16" t="s">
        <v>73</v>
      </c>
    </row>
    <row r="17" spans="1:15" x14ac:dyDescent="0.35">
      <c r="A17" s="12">
        <v>7</v>
      </c>
      <c r="B17" s="11" t="s">
        <v>70</v>
      </c>
      <c r="C17" s="10">
        <v>7.2</v>
      </c>
      <c r="D17" s="9" t="s">
        <v>33</v>
      </c>
      <c r="E17" s="8" t="str">
        <f t="shared" si="0"/>
        <v>Significantly Different</v>
      </c>
      <c r="G17">
        <f t="shared" si="1"/>
        <v>7.2</v>
      </c>
      <c r="H17">
        <f t="shared" si="2"/>
        <v>6</v>
      </c>
      <c r="I17" t="str">
        <f t="shared" si="3"/>
        <v>+/-</v>
      </c>
      <c r="J17" t="str">
        <f t="shared" si="4"/>
        <v>0.1</v>
      </c>
      <c r="K17" s="1">
        <f t="shared" si="5"/>
        <v>6.0790273556231005E-2</v>
      </c>
      <c r="L17" s="1">
        <f t="shared" si="6"/>
        <v>-1.2999999999999998</v>
      </c>
      <c r="M17" s="1">
        <f t="shared" si="7"/>
        <v>8.5970429323592404E-2</v>
      </c>
      <c r="N17" s="1">
        <f t="shared" si="8"/>
        <v>-15.121478515674317</v>
      </c>
      <c r="O17" t="s">
        <v>65</v>
      </c>
    </row>
    <row r="18" spans="1:15" x14ac:dyDescent="0.35">
      <c r="A18" s="12">
        <v>8</v>
      </c>
      <c r="B18" s="11" t="s">
        <v>37</v>
      </c>
      <c r="C18" s="10">
        <v>7</v>
      </c>
      <c r="D18" s="9" t="s">
        <v>33</v>
      </c>
      <c r="E18" s="8" t="str">
        <f t="shared" si="0"/>
        <v>Significantly Different</v>
      </c>
      <c r="G18">
        <f t="shared" si="1"/>
        <v>7</v>
      </c>
      <c r="H18">
        <f t="shared" si="2"/>
        <v>6</v>
      </c>
      <c r="I18" t="str">
        <f t="shared" si="3"/>
        <v>+/-</v>
      </c>
      <c r="J18" t="str">
        <f t="shared" si="4"/>
        <v>0.1</v>
      </c>
      <c r="K18" s="1">
        <f t="shared" si="5"/>
        <v>6.0790273556231005E-2</v>
      </c>
      <c r="L18" s="1">
        <f t="shared" si="6"/>
        <v>-1.0999999999999996</v>
      </c>
      <c r="M18" s="1">
        <f t="shared" si="7"/>
        <v>8.5970429323592404E-2</v>
      </c>
      <c r="N18" s="1">
        <f t="shared" si="8"/>
        <v>-12.795097205570574</v>
      </c>
      <c r="O18" t="s">
        <v>61</v>
      </c>
    </row>
    <row r="19" spans="1:15" x14ac:dyDescent="0.35">
      <c r="A19" s="12">
        <v>9</v>
      </c>
      <c r="B19" s="11" t="s">
        <v>41</v>
      </c>
      <c r="C19" s="10">
        <v>6.6</v>
      </c>
      <c r="D19" s="9" t="s">
        <v>33</v>
      </c>
      <c r="E19" s="8" t="str">
        <f t="shared" si="0"/>
        <v>Significantly Different</v>
      </c>
      <c r="G19">
        <f t="shared" si="1"/>
        <v>6.6</v>
      </c>
      <c r="H19">
        <f t="shared" si="2"/>
        <v>6</v>
      </c>
      <c r="I19" t="str">
        <f t="shared" si="3"/>
        <v>+/-</v>
      </c>
      <c r="J19" t="str">
        <f t="shared" si="4"/>
        <v>0.1</v>
      </c>
      <c r="K19" s="1">
        <f t="shared" si="5"/>
        <v>6.0790273556231005E-2</v>
      </c>
      <c r="L19" s="1">
        <f t="shared" si="6"/>
        <v>-0.69999999999999929</v>
      </c>
      <c r="M19" s="1">
        <f t="shared" si="7"/>
        <v>8.5970429323592404E-2</v>
      </c>
      <c r="N19" s="1">
        <f t="shared" si="8"/>
        <v>-8.142334585363086</v>
      </c>
      <c r="O19" t="s">
        <v>31</v>
      </c>
    </row>
    <row r="20" spans="1:15" x14ac:dyDescent="0.35">
      <c r="A20" s="12">
        <v>10</v>
      </c>
      <c r="B20" s="11" t="s">
        <v>59</v>
      </c>
      <c r="C20" s="10">
        <v>6.3</v>
      </c>
      <c r="D20" s="13" t="s">
        <v>43</v>
      </c>
      <c r="E20" s="8" t="str">
        <f t="shared" si="0"/>
        <v>Not Significantly Different</v>
      </c>
      <c r="G20">
        <f t="shared" si="1"/>
        <v>6.3</v>
      </c>
      <c r="H20">
        <f t="shared" si="2"/>
        <v>6</v>
      </c>
      <c r="I20" t="str">
        <f t="shared" si="3"/>
        <v>+/-</v>
      </c>
      <c r="J20" t="str">
        <f t="shared" si="4"/>
        <v>0.4</v>
      </c>
      <c r="K20" s="1">
        <f t="shared" si="5"/>
        <v>0.24316109422492402</v>
      </c>
      <c r="L20" s="1">
        <f t="shared" si="6"/>
        <v>-0.39999999999999947</v>
      </c>
      <c r="M20" s="1">
        <f t="shared" si="7"/>
        <v>0.25064471888253259</v>
      </c>
      <c r="N20" s="1">
        <f t="shared" si="8"/>
        <v>-1.5958844127390686</v>
      </c>
      <c r="O20" t="s">
        <v>53</v>
      </c>
    </row>
    <row r="21" spans="1:15" x14ac:dyDescent="0.35">
      <c r="A21" s="12">
        <v>11</v>
      </c>
      <c r="B21" s="11" t="s">
        <v>64</v>
      </c>
      <c r="C21" s="10">
        <v>6</v>
      </c>
      <c r="D21" s="9" t="s">
        <v>33</v>
      </c>
      <c r="E21" s="8" t="str">
        <f t="shared" si="0"/>
        <v>Not Significantly Different</v>
      </c>
      <c r="G21">
        <f t="shared" si="1"/>
        <v>6</v>
      </c>
      <c r="H21">
        <f t="shared" si="2"/>
        <v>6</v>
      </c>
      <c r="I21" t="str">
        <f t="shared" si="3"/>
        <v>+/-</v>
      </c>
      <c r="J21" t="str">
        <f t="shared" si="4"/>
        <v>0.1</v>
      </c>
      <c r="K21" s="1">
        <f t="shared" si="5"/>
        <v>6.0790273556231005E-2</v>
      </c>
      <c r="L21" s="1">
        <f t="shared" si="6"/>
        <v>-9.9999999999999645E-2</v>
      </c>
      <c r="M21" s="1">
        <f t="shared" si="7"/>
        <v>8.5970429323592404E-2</v>
      </c>
      <c r="N21" s="1">
        <f t="shared" si="8"/>
        <v>-1.1631906550518665</v>
      </c>
      <c r="O21" t="s">
        <v>45</v>
      </c>
    </row>
    <row r="22" spans="1:15" x14ac:dyDescent="0.35">
      <c r="A22" s="12">
        <v>12</v>
      </c>
      <c r="B22" s="11" t="s">
        <v>39</v>
      </c>
      <c r="C22" s="10">
        <v>5.5</v>
      </c>
      <c r="D22" s="9" t="s">
        <v>33</v>
      </c>
      <c r="E22" s="8" t="str">
        <f t="shared" si="0"/>
        <v>Significantly Different</v>
      </c>
      <c r="G22">
        <f t="shared" si="1"/>
        <v>5.5</v>
      </c>
      <c r="H22">
        <f t="shared" si="2"/>
        <v>6</v>
      </c>
      <c r="I22" t="str">
        <f t="shared" si="3"/>
        <v>+/-</v>
      </c>
      <c r="J22" t="str">
        <f t="shared" si="4"/>
        <v>0.1</v>
      </c>
      <c r="K22" s="1">
        <f t="shared" si="5"/>
        <v>6.0790273556231005E-2</v>
      </c>
      <c r="L22" s="1">
        <f t="shared" si="6"/>
        <v>0.40000000000000036</v>
      </c>
      <c r="M22" s="1">
        <f t="shared" si="7"/>
        <v>8.5970429323592404E-2</v>
      </c>
      <c r="N22" s="1">
        <f t="shared" si="8"/>
        <v>4.6527626202074872</v>
      </c>
      <c r="O22" t="s">
        <v>28</v>
      </c>
    </row>
    <row r="23" spans="1:15" x14ac:dyDescent="0.35">
      <c r="A23" s="12">
        <v>13</v>
      </c>
      <c r="B23" s="11" t="s">
        <v>74</v>
      </c>
      <c r="C23" s="10">
        <v>5.2</v>
      </c>
      <c r="D23" s="9" t="s">
        <v>33</v>
      </c>
      <c r="E23" s="8" t="str">
        <f t="shared" si="0"/>
        <v>Significantly Different</v>
      </c>
      <c r="G23">
        <f t="shared" si="1"/>
        <v>5.2</v>
      </c>
      <c r="H23">
        <f t="shared" si="2"/>
        <v>6</v>
      </c>
      <c r="I23" t="str">
        <f t="shared" si="3"/>
        <v>+/-</v>
      </c>
      <c r="J23" t="str">
        <f t="shared" si="4"/>
        <v>0.1</v>
      </c>
      <c r="K23" s="1">
        <f t="shared" si="5"/>
        <v>6.0790273556231005E-2</v>
      </c>
      <c r="L23" s="1">
        <f t="shared" si="6"/>
        <v>0.70000000000000018</v>
      </c>
      <c r="M23" s="1">
        <f t="shared" si="7"/>
        <v>8.5970429323592404E-2</v>
      </c>
      <c r="N23" s="1">
        <f t="shared" si="8"/>
        <v>8.1423345853630966</v>
      </c>
      <c r="O23" t="s">
        <v>81</v>
      </c>
    </row>
    <row r="24" spans="1:15" x14ac:dyDescent="0.35">
      <c r="A24" s="12">
        <v>14</v>
      </c>
      <c r="B24" s="11" t="s">
        <v>65</v>
      </c>
      <c r="C24" s="10">
        <v>4.8</v>
      </c>
      <c r="D24" s="9" t="s">
        <v>33</v>
      </c>
      <c r="E24" s="8" t="str">
        <f t="shared" si="0"/>
        <v>Significantly Different</v>
      </c>
      <c r="G24">
        <f t="shared" si="1"/>
        <v>4.8</v>
      </c>
      <c r="H24">
        <f t="shared" si="2"/>
        <v>6</v>
      </c>
      <c r="I24" t="str">
        <f t="shared" si="3"/>
        <v>+/-</v>
      </c>
      <c r="J24" t="str">
        <f t="shared" si="4"/>
        <v>0.1</v>
      </c>
      <c r="K24" s="1">
        <f t="shared" si="5"/>
        <v>6.0790273556231005E-2</v>
      </c>
      <c r="L24" s="1">
        <f t="shared" si="6"/>
        <v>1.1000000000000005</v>
      </c>
      <c r="M24" s="1">
        <f t="shared" si="7"/>
        <v>8.5970429323592404E-2</v>
      </c>
      <c r="N24" s="1">
        <f t="shared" si="8"/>
        <v>12.795097205570583</v>
      </c>
      <c r="O24" t="s">
        <v>64</v>
      </c>
    </row>
    <row r="25" spans="1:15" x14ac:dyDescent="0.35">
      <c r="A25" s="12">
        <v>15</v>
      </c>
      <c r="B25" s="11" t="s">
        <v>56</v>
      </c>
      <c r="C25" s="10">
        <v>4.5999999999999996</v>
      </c>
      <c r="D25" s="9" t="s">
        <v>33</v>
      </c>
      <c r="E25" s="8" t="str">
        <f t="shared" si="0"/>
        <v>Significantly Different</v>
      </c>
      <c r="G25">
        <f t="shared" si="1"/>
        <v>4.5999999999999996</v>
      </c>
      <c r="H25">
        <f t="shared" si="2"/>
        <v>6</v>
      </c>
      <c r="I25" t="str">
        <f t="shared" si="3"/>
        <v>+/-</v>
      </c>
      <c r="J25" t="str">
        <f t="shared" si="4"/>
        <v>0.1</v>
      </c>
      <c r="K25" s="1">
        <f t="shared" si="5"/>
        <v>6.0790273556231005E-2</v>
      </c>
      <c r="L25" s="1">
        <f t="shared" si="6"/>
        <v>1.3000000000000007</v>
      </c>
      <c r="M25" s="1">
        <f t="shared" si="7"/>
        <v>8.5970429323592404E-2</v>
      </c>
      <c r="N25" s="1">
        <f t="shared" si="8"/>
        <v>15.121478515674328</v>
      </c>
      <c r="O25" t="s">
        <v>80</v>
      </c>
    </row>
    <row r="26" spans="1:15" x14ac:dyDescent="0.35">
      <c r="A26" s="12">
        <v>16</v>
      </c>
      <c r="B26" s="11" t="s">
        <v>45</v>
      </c>
      <c r="C26" s="10">
        <v>4.4000000000000004</v>
      </c>
      <c r="D26" s="9" t="s">
        <v>33</v>
      </c>
      <c r="E26" s="8" t="str">
        <f t="shared" si="0"/>
        <v>Significantly Different</v>
      </c>
      <c r="G26">
        <f t="shared" si="1"/>
        <v>4.4000000000000004</v>
      </c>
      <c r="H26">
        <f t="shared" si="2"/>
        <v>6</v>
      </c>
      <c r="I26" t="str">
        <f t="shared" si="3"/>
        <v>+/-</v>
      </c>
      <c r="J26" t="str">
        <f t="shared" si="4"/>
        <v>0.1</v>
      </c>
      <c r="K26" s="1">
        <f t="shared" si="5"/>
        <v>6.0790273556231005E-2</v>
      </c>
      <c r="L26" s="1">
        <f t="shared" si="6"/>
        <v>1.5</v>
      </c>
      <c r="M26" s="1">
        <f t="shared" si="7"/>
        <v>8.5970429323592404E-2</v>
      </c>
      <c r="N26" s="1">
        <f t="shared" si="8"/>
        <v>17.44785982577806</v>
      </c>
      <c r="O26" t="s">
        <v>79</v>
      </c>
    </row>
    <row r="27" spans="1:15" x14ac:dyDescent="0.35">
      <c r="A27" s="12">
        <v>17</v>
      </c>
      <c r="B27" s="11" t="s">
        <v>31</v>
      </c>
      <c r="C27" s="10">
        <v>4.2</v>
      </c>
      <c r="D27" s="9" t="s">
        <v>38</v>
      </c>
      <c r="E27" s="8" t="str">
        <f t="shared" si="0"/>
        <v>Significantly Different</v>
      </c>
      <c r="G27">
        <f t="shared" si="1"/>
        <v>4.2</v>
      </c>
      <c r="H27">
        <f t="shared" si="2"/>
        <v>6</v>
      </c>
      <c r="I27" t="str">
        <f t="shared" si="3"/>
        <v>+/-</v>
      </c>
      <c r="J27" t="str">
        <f t="shared" si="4"/>
        <v>0.2</v>
      </c>
      <c r="K27" s="1">
        <f t="shared" si="5"/>
        <v>0.12158054711246201</v>
      </c>
      <c r="L27" s="1">
        <f t="shared" si="6"/>
        <v>1.7000000000000002</v>
      </c>
      <c r="M27" s="1">
        <f t="shared" si="7"/>
        <v>0.1359311840425404</v>
      </c>
      <c r="N27" s="1">
        <f t="shared" si="8"/>
        <v>12.506328198156325</v>
      </c>
      <c r="O27" t="s">
        <v>77</v>
      </c>
    </row>
    <row r="28" spans="1:15" x14ac:dyDescent="0.35">
      <c r="A28" s="12">
        <v>18</v>
      </c>
      <c r="B28" s="11" t="s">
        <v>61</v>
      </c>
      <c r="C28" s="10">
        <v>4.0999999999999996</v>
      </c>
      <c r="D28" s="9" t="s">
        <v>38</v>
      </c>
      <c r="E28" s="8" t="str">
        <f t="shared" si="0"/>
        <v>Significantly Different</v>
      </c>
      <c r="G28">
        <f t="shared" si="1"/>
        <v>4.0999999999999996</v>
      </c>
      <c r="H28">
        <f t="shared" si="2"/>
        <v>6</v>
      </c>
      <c r="I28" t="str">
        <f t="shared" si="3"/>
        <v>+/-</v>
      </c>
      <c r="J28" t="str">
        <f t="shared" si="4"/>
        <v>0.2</v>
      </c>
      <c r="K28" s="1">
        <f t="shared" si="5"/>
        <v>0.12158054711246201</v>
      </c>
      <c r="L28" s="1">
        <f t="shared" si="6"/>
        <v>1.8000000000000007</v>
      </c>
      <c r="M28" s="1">
        <f t="shared" si="7"/>
        <v>0.1359311840425404</v>
      </c>
      <c r="N28" s="1">
        <f t="shared" si="8"/>
        <v>13.24199456275376</v>
      </c>
      <c r="O28" t="s">
        <v>78</v>
      </c>
    </row>
    <row r="29" spans="1:15" x14ac:dyDescent="0.35">
      <c r="A29" s="12">
        <v>19</v>
      </c>
      <c r="B29" s="11" t="s">
        <v>54</v>
      </c>
      <c r="C29" s="10">
        <v>3.8</v>
      </c>
      <c r="D29" s="9" t="s">
        <v>33</v>
      </c>
      <c r="E29" s="8" t="str">
        <f t="shared" si="0"/>
        <v>Significantly Different</v>
      </c>
      <c r="G29">
        <f t="shared" si="1"/>
        <v>3.8</v>
      </c>
      <c r="H29">
        <f t="shared" si="2"/>
        <v>6</v>
      </c>
      <c r="I29" t="str">
        <f t="shared" si="3"/>
        <v>+/-</v>
      </c>
      <c r="J29" t="str">
        <f t="shared" si="4"/>
        <v>0.1</v>
      </c>
      <c r="K29" s="1">
        <f t="shared" si="5"/>
        <v>6.0790273556231005E-2</v>
      </c>
      <c r="L29" s="1">
        <f t="shared" si="6"/>
        <v>2.1000000000000005</v>
      </c>
      <c r="M29" s="1">
        <f t="shared" si="7"/>
        <v>8.5970429323592404E-2</v>
      </c>
      <c r="N29" s="1">
        <f t="shared" si="8"/>
        <v>24.427003756089292</v>
      </c>
      <c r="O29" t="s">
        <v>55</v>
      </c>
    </row>
    <row r="30" spans="1:15" x14ac:dyDescent="0.35">
      <c r="A30" s="12">
        <v>20</v>
      </c>
      <c r="B30" s="11" t="s">
        <v>57</v>
      </c>
      <c r="C30" s="10">
        <v>3.6</v>
      </c>
      <c r="D30" s="9" t="s">
        <v>33</v>
      </c>
      <c r="E30" s="8" t="str">
        <f t="shared" si="0"/>
        <v>Significantly Different</v>
      </c>
      <c r="G30">
        <f t="shared" si="1"/>
        <v>3.6</v>
      </c>
      <c r="H30">
        <f t="shared" si="2"/>
        <v>6</v>
      </c>
      <c r="I30" t="str">
        <f t="shared" si="3"/>
        <v>+/-</v>
      </c>
      <c r="J30" t="str">
        <f t="shared" si="4"/>
        <v>0.1</v>
      </c>
      <c r="K30" s="1">
        <f t="shared" si="5"/>
        <v>6.0790273556231005E-2</v>
      </c>
      <c r="L30" s="1">
        <f t="shared" si="6"/>
        <v>2.3000000000000003</v>
      </c>
      <c r="M30" s="1">
        <f t="shared" si="7"/>
        <v>8.5970429323592404E-2</v>
      </c>
      <c r="N30" s="1">
        <f t="shared" si="8"/>
        <v>26.753385066193029</v>
      </c>
      <c r="O30" t="s">
        <v>76</v>
      </c>
    </row>
    <row r="31" spans="1:15" x14ac:dyDescent="0.35">
      <c r="A31" s="12">
        <v>21</v>
      </c>
      <c r="B31" s="11" t="s">
        <v>52</v>
      </c>
      <c r="C31" s="10">
        <v>3.5</v>
      </c>
      <c r="D31" s="9" t="s">
        <v>38</v>
      </c>
      <c r="E31" s="8" t="str">
        <f t="shared" si="0"/>
        <v>Significantly Different</v>
      </c>
      <c r="G31">
        <f t="shared" si="1"/>
        <v>3.5</v>
      </c>
      <c r="H31">
        <f t="shared" si="2"/>
        <v>6</v>
      </c>
      <c r="I31" t="str">
        <f t="shared" si="3"/>
        <v>+/-</v>
      </c>
      <c r="J31" t="str">
        <f t="shared" si="4"/>
        <v>0.2</v>
      </c>
      <c r="K31" s="1">
        <f t="shared" si="5"/>
        <v>0.12158054711246201</v>
      </c>
      <c r="L31" s="1">
        <f t="shared" si="6"/>
        <v>2.4000000000000004</v>
      </c>
      <c r="M31" s="1">
        <f t="shared" si="7"/>
        <v>0.1359311840425404</v>
      </c>
      <c r="N31" s="1">
        <f t="shared" si="8"/>
        <v>17.655992750338342</v>
      </c>
      <c r="O31" t="s">
        <v>41</v>
      </c>
    </row>
    <row r="32" spans="1:15" x14ac:dyDescent="0.35">
      <c r="A32" s="12">
        <v>22</v>
      </c>
      <c r="B32" s="11" t="s">
        <v>75</v>
      </c>
      <c r="C32" s="10">
        <v>3.4</v>
      </c>
      <c r="D32" s="9" t="s">
        <v>33</v>
      </c>
      <c r="E32" s="8" t="str">
        <f t="shared" si="0"/>
        <v>Significantly Different</v>
      </c>
      <c r="G32">
        <f t="shared" si="1"/>
        <v>3.4</v>
      </c>
      <c r="H32">
        <f t="shared" si="2"/>
        <v>6</v>
      </c>
      <c r="I32" t="str">
        <f t="shared" si="3"/>
        <v>+/-</v>
      </c>
      <c r="J32" t="str">
        <f t="shared" si="4"/>
        <v>0.1</v>
      </c>
      <c r="K32" s="1">
        <f t="shared" si="5"/>
        <v>6.0790273556231005E-2</v>
      </c>
      <c r="L32" s="1">
        <f t="shared" si="6"/>
        <v>2.5000000000000004</v>
      </c>
      <c r="M32" s="1">
        <f t="shared" si="7"/>
        <v>8.5970429323592404E-2</v>
      </c>
      <c r="N32" s="1">
        <f t="shared" si="8"/>
        <v>29.079766376296771</v>
      </c>
      <c r="O32" t="s">
        <v>70</v>
      </c>
    </row>
    <row r="33" spans="1:15" x14ac:dyDescent="0.35">
      <c r="A33" s="12">
        <v>23</v>
      </c>
      <c r="B33" s="11" t="s">
        <v>73</v>
      </c>
      <c r="C33" s="10">
        <v>3.3</v>
      </c>
      <c r="D33" s="9" t="s">
        <v>33</v>
      </c>
      <c r="E33" s="8" t="str">
        <f t="shared" si="0"/>
        <v>Significantly Different</v>
      </c>
      <c r="G33">
        <f t="shared" si="1"/>
        <v>3.3</v>
      </c>
      <c r="H33">
        <f t="shared" si="2"/>
        <v>6</v>
      </c>
      <c r="I33" t="str">
        <f t="shared" si="3"/>
        <v>+/-</v>
      </c>
      <c r="J33" t="str">
        <f t="shared" si="4"/>
        <v>0.1</v>
      </c>
      <c r="K33" s="1">
        <f t="shared" si="5"/>
        <v>6.0790273556231005E-2</v>
      </c>
      <c r="L33" s="1">
        <f t="shared" si="6"/>
        <v>2.6000000000000005</v>
      </c>
      <c r="M33" s="1">
        <f t="shared" si="7"/>
        <v>8.5970429323592404E-2</v>
      </c>
      <c r="N33" s="1">
        <f t="shared" si="8"/>
        <v>30.242957031348645</v>
      </c>
      <c r="O33" t="s">
        <v>75</v>
      </c>
    </row>
    <row r="34" spans="1:15" x14ac:dyDescent="0.35">
      <c r="A34" s="12">
        <v>24</v>
      </c>
      <c r="B34" s="11" t="s">
        <v>63</v>
      </c>
      <c r="C34" s="10">
        <v>3.2</v>
      </c>
      <c r="D34" s="9" t="s">
        <v>33</v>
      </c>
      <c r="E34" s="8" t="str">
        <f t="shared" si="0"/>
        <v>Significantly Different</v>
      </c>
      <c r="G34">
        <f t="shared" si="1"/>
        <v>3.2</v>
      </c>
      <c r="H34">
        <f t="shared" si="2"/>
        <v>6</v>
      </c>
      <c r="I34" t="str">
        <f t="shared" si="3"/>
        <v>+/-</v>
      </c>
      <c r="J34" t="str">
        <f t="shared" si="4"/>
        <v>0.1</v>
      </c>
      <c r="K34" s="1">
        <f t="shared" si="5"/>
        <v>6.0790273556231005E-2</v>
      </c>
      <c r="L34" s="1">
        <f t="shared" si="6"/>
        <v>2.7</v>
      </c>
      <c r="M34" s="1">
        <f t="shared" si="7"/>
        <v>8.5970429323592404E-2</v>
      </c>
      <c r="N34" s="1">
        <f t="shared" si="8"/>
        <v>31.406147686400512</v>
      </c>
      <c r="O34" t="s">
        <v>74</v>
      </c>
    </row>
    <row r="35" spans="1:15" x14ac:dyDescent="0.35">
      <c r="A35" s="12">
        <v>25</v>
      </c>
      <c r="B35" s="11" t="s">
        <v>53</v>
      </c>
      <c r="C35" s="10">
        <v>2.9</v>
      </c>
      <c r="D35" s="9" t="s">
        <v>33</v>
      </c>
      <c r="E35" s="8" t="str">
        <f t="shared" si="0"/>
        <v>Significantly Different</v>
      </c>
      <c r="G35">
        <f t="shared" si="1"/>
        <v>2.9</v>
      </c>
      <c r="H35">
        <f t="shared" si="2"/>
        <v>6</v>
      </c>
      <c r="I35" t="str">
        <f t="shared" si="3"/>
        <v>+/-</v>
      </c>
      <c r="J35" t="str">
        <f t="shared" si="4"/>
        <v>0.1</v>
      </c>
      <c r="K35" s="1">
        <f t="shared" si="5"/>
        <v>6.0790273556231005E-2</v>
      </c>
      <c r="L35" s="1">
        <f t="shared" si="6"/>
        <v>3.0000000000000004</v>
      </c>
      <c r="M35" s="1">
        <f t="shared" si="7"/>
        <v>8.5970429323592404E-2</v>
      </c>
      <c r="N35" s="1">
        <f t="shared" si="8"/>
        <v>34.895719651556128</v>
      </c>
      <c r="O35" t="s">
        <v>51</v>
      </c>
    </row>
    <row r="36" spans="1:15" x14ac:dyDescent="0.35">
      <c r="A36" s="12">
        <v>25</v>
      </c>
      <c r="B36" s="11" t="s">
        <v>77</v>
      </c>
      <c r="C36" s="10">
        <v>2.9</v>
      </c>
      <c r="D36" s="9" t="s">
        <v>33</v>
      </c>
      <c r="E36" s="8" t="str">
        <f t="shared" si="0"/>
        <v>Significantly Different</v>
      </c>
      <c r="G36">
        <f t="shared" si="1"/>
        <v>2.9</v>
      </c>
      <c r="H36">
        <f t="shared" si="2"/>
        <v>6</v>
      </c>
      <c r="I36" t="str">
        <f t="shared" si="3"/>
        <v>+/-</v>
      </c>
      <c r="J36" t="str">
        <f t="shared" si="4"/>
        <v>0.1</v>
      </c>
      <c r="K36" s="1">
        <f t="shared" si="5"/>
        <v>6.0790273556231005E-2</v>
      </c>
      <c r="L36" s="1">
        <f t="shared" si="6"/>
        <v>3.0000000000000004</v>
      </c>
      <c r="M36" s="1">
        <f t="shared" si="7"/>
        <v>8.5970429323592404E-2</v>
      </c>
      <c r="N36" s="1">
        <f t="shared" si="8"/>
        <v>34.895719651556128</v>
      </c>
      <c r="O36" t="s">
        <v>71</v>
      </c>
    </row>
    <row r="37" spans="1:15" x14ac:dyDescent="0.35">
      <c r="A37" s="12">
        <v>25</v>
      </c>
      <c r="B37" s="11" t="s">
        <v>29</v>
      </c>
      <c r="C37" s="10">
        <v>2.9</v>
      </c>
      <c r="D37" s="9" t="s">
        <v>33</v>
      </c>
      <c r="E37" s="8" t="str">
        <f t="shared" si="0"/>
        <v>Significantly Different</v>
      </c>
      <c r="G37">
        <f t="shared" si="1"/>
        <v>2.9</v>
      </c>
      <c r="H37">
        <f t="shared" si="2"/>
        <v>6</v>
      </c>
      <c r="I37" t="str">
        <f t="shared" si="3"/>
        <v>+/-</v>
      </c>
      <c r="J37" t="str">
        <f t="shared" si="4"/>
        <v>0.1</v>
      </c>
      <c r="K37" s="1">
        <f t="shared" si="5"/>
        <v>6.0790273556231005E-2</v>
      </c>
      <c r="L37" s="1">
        <f t="shared" si="6"/>
        <v>3.0000000000000004</v>
      </c>
      <c r="M37" s="1">
        <f t="shared" si="7"/>
        <v>8.5970429323592404E-2</v>
      </c>
      <c r="N37" s="1">
        <f t="shared" si="8"/>
        <v>34.895719651556128</v>
      </c>
      <c r="O37" t="s">
        <v>69</v>
      </c>
    </row>
    <row r="38" spans="1:15" x14ac:dyDescent="0.35">
      <c r="A38" s="12">
        <v>28</v>
      </c>
      <c r="B38" s="11" t="s">
        <v>66</v>
      </c>
      <c r="C38" s="10">
        <v>2.6</v>
      </c>
      <c r="D38" s="9" t="s">
        <v>38</v>
      </c>
      <c r="E38" s="8" t="str">
        <f t="shared" si="0"/>
        <v>Significantly Different</v>
      </c>
      <c r="G38">
        <f t="shared" si="1"/>
        <v>2.6</v>
      </c>
      <c r="H38">
        <f t="shared" si="2"/>
        <v>6</v>
      </c>
      <c r="I38" t="str">
        <f t="shared" si="3"/>
        <v>+/-</v>
      </c>
      <c r="J38" t="str">
        <f t="shared" si="4"/>
        <v>0.2</v>
      </c>
      <c r="K38" s="1">
        <f t="shared" si="5"/>
        <v>0.12158054711246201</v>
      </c>
      <c r="L38" s="1">
        <f t="shared" si="6"/>
        <v>3.3000000000000003</v>
      </c>
      <c r="M38" s="1">
        <f t="shared" si="7"/>
        <v>0.1359311840425404</v>
      </c>
      <c r="N38" s="1">
        <f t="shared" si="8"/>
        <v>24.276990031715219</v>
      </c>
      <c r="O38" t="s">
        <v>68</v>
      </c>
    </row>
    <row r="39" spans="1:15" x14ac:dyDescent="0.35">
      <c r="A39" s="12">
        <v>29</v>
      </c>
      <c r="B39" s="11" t="s">
        <v>80</v>
      </c>
      <c r="C39" s="10">
        <v>2.5</v>
      </c>
      <c r="D39" s="9" t="s">
        <v>33</v>
      </c>
      <c r="E39" s="8" t="str">
        <f t="shared" si="0"/>
        <v>Significantly Different</v>
      </c>
      <c r="G39">
        <f t="shared" si="1"/>
        <v>2.5</v>
      </c>
      <c r="H39">
        <f t="shared" si="2"/>
        <v>6</v>
      </c>
      <c r="I39" t="str">
        <f t="shared" si="3"/>
        <v>+/-</v>
      </c>
      <c r="J39" t="str">
        <f t="shared" si="4"/>
        <v>0.1</v>
      </c>
      <c r="K39" s="1">
        <f t="shared" si="5"/>
        <v>6.0790273556231005E-2</v>
      </c>
      <c r="L39" s="1">
        <f t="shared" si="6"/>
        <v>3.4000000000000004</v>
      </c>
      <c r="M39" s="1">
        <f t="shared" si="7"/>
        <v>8.5970429323592404E-2</v>
      </c>
      <c r="N39" s="1">
        <f t="shared" si="8"/>
        <v>39.548482271763611</v>
      </c>
      <c r="O39" t="s">
        <v>44</v>
      </c>
    </row>
    <row r="40" spans="1:15" x14ac:dyDescent="0.35">
      <c r="A40" s="12">
        <v>29</v>
      </c>
      <c r="B40" s="11" t="s">
        <v>68</v>
      </c>
      <c r="C40" s="10">
        <v>2.5</v>
      </c>
      <c r="D40" s="9" t="s">
        <v>33</v>
      </c>
      <c r="E40" s="8" t="str">
        <f t="shared" si="0"/>
        <v>Significantly Different</v>
      </c>
      <c r="G40">
        <f t="shared" si="1"/>
        <v>2.5</v>
      </c>
      <c r="H40">
        <f t="shared" si="2"/>
        <v>6</v>
      </c>
      <c r="I40" t="str">
        <f t="shared" si="3"/>
        <v>+/-</v>
      </c>
      <c r="J40" t="str">
        <f t="shared" si="4"/>
        <v>0.1</v>
      </c>
      <c r="K40" s="1">
        <f t="shared" si="5"/>
        <v>6.0790273556231005E-2</v>
      </c>
      <c r="L40" s="1">
        <f t="shared" si="6"/>
        <v>3.4000000000000004</v>
      </c>
      <c r="M40" s="1">
        <f t="shared" si="7"/>
        <v>8.5970429323592404E-2</v>
      </c>
      <c r="N40" s="1">
        <f t="shared" si="8"/>
        <v>39.548482271763611</v>
      </c>
      <c r="O40" t="s">
        <v>66</v>
      </c>
    </row>
    <row r="41" spans="1:15" x14ac:dyDescent="0.35">
      <c r="A41" s="12">
        <v>29</v>
      </c>
      <c r="B41" s="11" t="s">
        <v>60</v>
      </c>
      <c r="C41" s="10">
        <v>2.5</v>
      </c>
      <c r="D41" s="9" t="s">
        <v>33</v>
      </c>
      <c r="E41" s="8" t="str">
        <f t="shared" si="0"/>
        <v>Significantly Different</v>
      </c>
      <c r="G41">
        <f t="shared" si="1"/>
        <v>2.5</v>
      </c>
      <c r="H41">
        <f t="shared" si="2"/>
        <v>6</v>
      </c>
      <c r="I41" t="str">
        <f t="shared" si="3"/>
        <v>+/-</v>
      </c>
      <c r="J41" t="str">
        <f t="shared" si="4"/>
        <v>0.1</v>
      </c>
      <c r="K41" s="1">
        <f t="shared" si="5"/>
        <v>6.0790273556231005E-2</v>
      </c>
      <c r="L41" s="1">
        <f t="shared" si="6"/>
        <v>3.4000000000000004</v>
      </c>
      <c r="M41" s="1">
        <f t="shared" si="7"/>
        <v>8.5970429323592404E-2</v>
      </c>
      <c r="N41" s="1">
        <f t="shared" si="8"/>
        <v>39.548482271763611</v>
      </c>
      <c r="O41" t="s">
        <v>47</v>
      </c>
    </row>
    <row r="42" spans="1:15" x14ac:dyDescent="0.35">
      <c r="A42" s="12">
        <v>29</v>
      </c>
      <c r="B42" s="11" t="s">
        <v>42</v>
      </c>
      <c r="C42" s="10">
        <v>2.5</v>
      </c>
      <c r="D42" s="9" t="s">
        <v>33</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2.5</v>
      </c>
      <c r="H42">
        <f t="shared" ref="H42:H62" si="11">LEN(TRIM(D42))</f>
        <v>6</v>
      </c>
      <c r="I42" t="str">
        <f t="shared" ref="I42:I73" si="12">IF(H42&gt;=3,MID(TRIM(D42),1,3),"NO")</f>
        <v>+/-</v>
      </c>
      <c r="J42" t="str">
        <f t="shared" ref="J42:J73" si="13">IF(TRIM(I42)="+/-",MID(TRIM(D42),4,H42-3),D42)</f>
        <v>0.1</v>
      </c>
      <c r="K42" s="1">
        <f t="shared" ref="K42:K73" si="14">IF(TRIM(J42)="*****",0,IF(ISERROR(VALUE(J42)),"NA",VALUE(J42/$I$4)))</f>
        <v>6.0790273556231005E-2</v>
      </c>
      <c r="L42" s="1">
        <f t="shared" ref="L42:L62" si="15">IF(AND(ISNUMBER(G42),ISNUMBER($I$6)),$I$6-G42,"N/A")</f>
        <v>3.4000000000000004</v>
      </c>
      <c r="M42" s="1">
        <f t="shared" ref="M42:M62" si="16">IF(AND(ISNUMBER(K42),ISNUMBER($I$7)),SQRT(K42^2+($I$7)^2),"N/A")</f>
        <v>8.5970429323592404E-2</v>
      </c>
      <c r="N42" s="1">
        <f t="shared" ref="N42:N73" si="17">IF(AND(ISNUMBER(L42),ISNUMBER(M42),M42&lt;&gt;0),L42/M42,"NA")</f>
        <v>39.548482271763611</v>
      </c>
      <c r="O42" t="s">
        <v>36</v>
      </c>
    </row>
    <row r="43" spans="1:15" x14ac:dyDescent="0.35">
      <c r="A43" s="12">
        <v>33</v>
      </c>
      <c r="B43" s="11" t="s">
        <v>79</v>
      </c>
      <c r="C43" s="10">
        <v>2.4</v>
      </c>
      <c r="D43" s="9" t="s">
        <v>33</v>
      </c>
      <c r="E43" s="8" t="str">
        <f t="shared" si="9"/>
        <v>Significantly Different</v>
      </c>
      <c r="G43">
        <f t="shared" si="10"/>
        <v>2.4</v>
      </c>
      <c r="H43">
        <f t="shared" si="11"/>
        <v>6</v>
      </c>
      <c r="I43" t="str">
        <f t="shared" si="12"/>
        <v>+/-</v>
      </c>
      <c r="J43" t="str">
        <f t="shared" si="13"/>
        <v>0.1</v>
      </c>
      <c r="K43" s="1">
        <f t="shared" si="14"/>
        <v>6.0790273556231005E-2</v>
      </c>
      <c r="L43" s="1">
        <f t="shared" si="15"/>
        <v>3.5000000000000004</v>
      </c>
      <c r="M43" s="1">
        <f t="shared" si="16"/>
        <v>8.5970429323592404E-2</v>
      </c>
      <c r="N43" s="1">
        <f t="shared" si="17"/>
        <v>40.711672926815481</v>
      </c>
      <c r="O43" t="s">
        <v>49</v>
      </c>
    </row>
    <row r="44" spans="1:15" x14ac:dyDescent="0.35">
      <c r="A44" s="12">
        <v>34</v>
      </c>
      <c r="B44" s="11" t="s">
        <v>58</v>
      </c>
      <c r="C44" s="10">
        <v>2.2999999999999998</v>
      </c>
      <c r="D44" s="9" t="s">
        <v>33</v>
      </c>
      <c r="E44" s="8" t="str">
        <f t="shared" si="9"/>
        <v>Significantly Different</v>
      </c>
      <c r="G44">
        <f t="shared" si="10"/>
        <v>2.2999999999999998</v>
      </c>
      <c r="H44">
        <f t="shared" si="11"/>
        <v>6</v>
      </c>
      <c r="I44" t="str">
        <f t="shared" si="12"/>
        <v>+/-</v>
      </c>
      <c r="J44" t="str">
        <f t="shared" si="13"/>
        <v>0.1</v>
      </c>
      <c r="K44" s="1">
        <f t="shared" si="14"/>
        <v>6.0790273556231005E-2</v>
      </c>
      <c r="L44" s="1">
        <f t="shared" si="15"/>
        <v>3.6000000000000005</v>
      </c>
      <c r="M44" s="1">
        <f t="shared" si="16"/>
        <v>8.5970429323592404E-2</v>
      </c>
      <c r="N44" s="1">
        <f t="shared" si="17"/>
        <v>41.874863581867352</v>
      </c>
      <c r="O44" t="s">
        <v>63</v>
      </c>
    </row>
    <row r="45" spans="1:15" x14ac:dyDescent="0.35">
      <c r="A45" s="12">
        <v>35</v>
      </c>
      <c r="B45" s="11" t="s">
        <v>71</v>
      </c>
      <c r="C45" s="10">
        <v>2.2000000000000002</v>
      </c>
      <c r="D45" s="9" t="s">
        <v>33</v>
      </c>
      <c r="E45" s="8" t="str">
        <f t="shared" si="9"/>
        <v>Significantly Different</v>
      </c>
      <c r="G45">
        <f t="shared" si="10"/>
        <v>2.2000000000000002</v>
      </c>
      <c r="H45">
        <f t="shared" si="11"/>
        <v>6</v>
      </c>
      <c r="I45" t="str">
        <f t="shared" si="12"/>
        <v>+/-</v>
      </c>
      <c r="J45" t="str">
        <f t="shared" si="13"/>
        <v>0.1</v>
      </c>
      <c r="K45" s="1">
        <f t="shared" si="14"/>
        <v>6.0790273556231005E-2</v>
      </c>
      <c r="L45" s="1">
        <f t="shared" si="15"/>
        <v>3.7</v>
      </c>
      <c r="M45" s="1">
        <f t="shared" si="16"/>
        <v>8.5970429323592404E-2</v>
      </c>
      <c r="N45" s="1">
        <f t="shared" si="17"/>
        <v>43.038054236919216</v>
      </c>
      <c r="O45" t="s">
        <v>62</v>
      </c>
    </row>
    <row r="46" spans="1:15" x14ac:dyDescent="0.35">
      <c r="A46" s="12">
        <v>36</v>
      </c>
      <c r="B46" s="11" t="s">
        <v>46</v>
      </c>
      <c r="C46" s="10">
        <v>1.9</v>
      </c>
      <c r="D46" s="9" t="s">
        <v>33</v>
      </c>
      <c r="E46" s="8" t="str">
        <f t="shared" si="9"/>
        <v>Significantly Different</v>
      </c>
      <c r="G46">
        <f t="shared" si="10"/>
        <v>1.9</v>
      </c>
      <c r="H46">
        <f t="shared" si="11"/>
        <v>6</v>
      </c>
      <c r="I46" t="str">
        <f t="shared" si="12"/>
        <v>+/-</v>
      </c>
      <c r="J46" t="str">
        <f t="shared" si="13"/>
        <v>0.1</v>
      </c>
      <c r="K46" s="1">
        <f t="shared" si="14"/>
        <v>6.0790273556231005E-2</v>
      </c>
      <c r="L46" s="1">
        <f t="shared" si="15"/>
        <v>4</v>
      </c>
      <c r="M46" s="1">
        <f t="shared" si="16"/>
        <v>8.5970429323592404E-2</v>
      </c>
      <c r="N46" s="1">
        <f t="shared" si="17"/>
        <v>46.527626202074828</v>
      </c>
      <c r="O46" t="s">
        <v>60</v>
      </c>
    </row>
    <row r="47" spans="1:15" x14ac:dyDescent="0.35">
      <c r="A47" s="12">
        <v>37</v>
      </c>
      <c r="B47" s="11" t="s">
        <v>55</v>
      </c>
      <c r="C47" s="10">
        <v>1.8</v>
      </c>
      <c r="D47" s="9" t="s">
        <v>33</v>
      </c>
      <c r="E47" s="8" t="str">
        <f t="shared" si="9"/>
        <v>Significantly Different</v>
      </c>
      <c r="G47">
        <f t="shared" si="10"/>
        <v>1.8</v>
      </c>
      <c r="H47">
        <f t="shared" si="11"/>
        <v>6</v>
      </c>
      <c r="I47" t="str">
        <f t="shared" si="12"/>
        <v>+/-</v>
      </c>
      <c r="J47" t="str">
        <f t="shared" si="13"/>
        <v>0.1</v>
      </c>
      <c r="K47" s="1">
        <f t="shared" si="14"/>
        <v>6.0790273556231005E-2</v>
      </c>
      <c r="L47" s="1">
        <f t="shared" si="15"/>
        <v>4.1000000000000005</v>
      </c>
      <c r="M47" s="1">
        <f t="shared" si="16"/>
        <v>8.5970429323592404E-2</v>
      </c>
      <c r="N47" s="1">
        <f t="shared" si="17"/>
        <v>47.690816857126705</v>
      </c>
      <c r="O47" t="s">
        <v>58</v>
      </c>
    </row>
    <row r="48" spans="1:15" x14ac:dyDescent="0.35">
      <c r="A48" s="12">
        <v>37</v>
      </c>
      <c r="B48" s="11" t="s">
        <v>36</v>
      </c>
      <c r="C48" s="10">
        <v>1.8</v>
      </c>
      <c r="D48" s="9" t="s">
        <v>33</v>
      </c>
      <c r="E48" s="8" t="str">
        <f t="shared" si="9"/>
        <v>Significantly Different</v>
      </c>
      <c r="G48">
        <f t="shared" si="10"/>
        <v>1.8</v>
      </c>
      <c r="H48">
        <f t="shared" si="11"/>
        <v>6</v>
      </c>
      <c r="I48" t="str">
        <f t="shared" si="12"/>
        <v>+/-</v>
      </c>
      <c r="J48" t="str">
        <f t="shared" si="13"/>
        <v>0.1</v>
      </c>
      <c r="K48" s="1">
        <f t="shared" si="14"/>
        <v>6.0790273556231005E-2</v>
      </c>
      <c r="L48" s="1">
        <f t="shared" si="15"/>
        <v>4.1000000000000005</v>
      </c>
      <c r="M48" s="1">
        <f t="shared" si="16"/>
        <v>8.5970429323592404E-2</v>
      </c>
      <c r="N48" s="1">
        <f t="shared" si="17"/>
        <v>47.690816857126705</v>
      </c>
      <c r="O48" t="s">
        <v>56</v>
      </c>
    </row>
    <row r="49" spans="1:15" x14ac:dyDescent="0.35">
      <c r="A49" s="12">
        <v>37</v>
      </c>
      <c r="B49" s="11" t="s">
        <v>40</v>
      </c>
      <c r="C49" s="10">
        <v>1.8</v>
      </c>
      <c r="D49" s="9" t="s">
        <v>38</v>
      </c>
      <c r="E49" s="8" t="str">
        <f t="shared" si="9"/>
        <v>Significantly Different</v>
      </c>
      <c r="G49">
        <f t="shared" si="10"/>
        <v>1.8</v>
      </c>
      <c r="H49">
        <f t="shared" si="11"/>
        <v>6</v>
      </c>
      <c r="I49" t="str">
        <f t="shared" si="12"/>
        <v>+/-</v>
      </c>
      <c r="J49" t="str">
        <f t="shared" si="13"/>
        <v>0.2</v>
      </c>
      <c r="K49" s="1">
        <f t="shared" si="14"/>
        <v>0.12158054711246201</v>
      </c>
      <c r="L49" s="1">
        <f t="shared" si="15"/>
        <v>4.1000000000000005</v>
      </c>
      <c r="M49" s="1">
        <f t="shared" si="16"/>
        <v>0.1359311840425404</v>
      </c>
      <c r="N49" s="1">
        <f t="shared" si="17"/>
        <v>30.162320948494671</v>
      </c>
      <c r="O49" t="s">
        <v>54</v>
      </c>
    </row>
    <row r="50" spans="1:15" x14ac:dyDescent="0.35">
      <c r="A50" s="12">
        <v>40</v>
      </c>
      <c r="B50" s="11" t="s">
        <v>50</v>
      </c>
      <c r="C50" s="10">
        <v>1.7</v>
      </c>
      <c r="D50" s="9" t="s">
        <v>33</v>
      </c>
      <c r="E50" s="8" t="str">
        <f t="shared" si="9"/>
        <v>Significantly Different</v>
      </c>
      <c r="G50">
        <f t="shared" si="10"/>
        <v>1.7</v>
      </c>
      <c r="H50">
        <f t="shared" si="11"/>
        <v>6</v>
      </c>
      <c r="I50" t="str">
        <f t="shared" si="12"/>
        <v>+/-</v>
      </c>
      <c r="J50" t="str">
        <f t="shared" si="13"/>
        <v>0.1</v>
      </c>
      <c r="K50" s="1">
        <f t="shared" si="14"/>
        <v>6.0790273556231005E-2</v>
      </c>
      <c r="L50" s="1">
        <f t="shared" si="15"/>
        <v>4.2</v>
      </c>
      <c r="M50" s="1">
        <f t="shared" si="16"/>
        <v>8.5970429323592404E-2</v>
      </c>
      <c r="N50" s="1">
        <f t="shared" si="17"/>
        <v>48.854007512178569</v>
      </c>
      <c r="O50" t="s">
        <v>52</v>
      </c>
    </row>
    <row r="51" spans="1:15" x14ac:dyDescent="0.35">
      <c r="A51" s="12">
        <v>41</v>
      </c>
      <c r="B51" s="11" t="s">
        <v>67</v>
      </c>
      <c r="C51" s="10">
        <v>1.6</v>
      </c>
      <c r="D51" s="9" t="s">
        <v>33</v>
      </c>
      <c r="E51" s="8" t="str">
        <f t="shared" si="9"/>
        <v>Significantly Different</v>
      </c>
      <c r="G51">
        <f t="shared" si="10"/>
        <v>1.6</v>
      </c>
      <c r="H51">
        <f t="shared" si="11"/>
        <v>6</v>
      </c>
      <c r="I51" t="str">
        <f t="shared" si="12"/>
        <v>+/-</v>
      </c>
      <c r="J51" t="str">
        <f t="shared" si="13"/>
        <v>0.1</v>
      </c>
      <c r="K51" s="1">
        <f t="shared" si="14"/>
        <v>6.0790273556231005E-2</v>
      </c>
      <c r="L51" s="1">
        <f t="shared" si="15"/>
        <v>4.3000000000000007</v>
      </c>
      <c r="M51" s="1">
        <f t="shared" si="16"/>
        <v>8.5970429323592404E-2</v>
      </c>
      <c r="N51" s="1">
        <f t="shared" si="17"/>
        <v>50.017198167230447</v>
      </c>
      <c r="O51" t="s">
        <v>50</v>
      </c>
    </row>
    <row r="52" spans="1:15" x14ac:dyDescent="0.35">
      <c r="A52" s="12">
        <v>41</v>
      </c>
      <c r="B52" s="11" t="s">
        <v>72</v>
      </c>
      <c r="C52" s="10">
        <v>1.6</v>
      </c>
      <c r="D52" s="9" t="s">
        <v>33</v>
      </c>
      <c r="E52" s="8" t="str">
        <f t="shared" si="9"/>
        <v>Significantly Different</v>
      </c>
      <c r="G52">
        <f t="shared" si="10"/>
        <v>1.6</v>
      </c>
      <c r="H52">
        <f t="shared" si="11"/>
        <v>6</v>
      </c>
      <c r="I52" t="str">
        <f t="shared" si="12"/>
        <v>+/-</v>
      </c>
      <c r="J52" t="str">
        <f t="shared" si="13"/>
        <v>0.1</v>
      </c>
      <c r="K52" s="1">
        <f t="shared" si="14"/>
        <v>6.0790273556231005E-2</v>
      </c>
      <c r="L52" s="1">
        <f t="shared" si="15"/>
        <v>4.3000000000000007</v>
      </c>
      <c r="M52" s="1">
        <f t="shared" si="16"/>
        <v>8.5970429323592404E-2</v>
      </c>
      <c r="N52" s="1">
        <f t="shared" si="17"/>
        <v>50.017198167230447</v>
      </c>
      <c r="O52" t="s">
        <v>48</v>
      </c>
    </row>
    <row r="53" spans="1:15" x14ac:dyDescent="0.35">
      <c r="A53" s="12">
        <v>41</v>
      </c>
      <c r="B53" s="11" t="s">
        <v>62</v>
      </c>
      <c r="C53" s="10">
        <v>1.6</v>
      </c>
      <c r="D53" s="9" t="s">
        <v>38</v>
      </c>
      <c r="E53" s="8" t="str">
        <f t="shared" si="9"/>
        <v>Significantly Different</v>
      </c>
      <c r="G53">
        <f t="shared" si="10"/>
        <v>1.6</v>
      </c>
      <c r="H53">
        <f t="shared" si="11"/>
        <v>6</v>
      </c>
      <c r="I53" t="str">
        <f t="shared" si="12"/>
        <v>+/-</v>
      </c>
      <c r="J53" t="str">
        <f t="shared" si="13"/>
        <v>0.2</v>
      </c>
      <c r="K53" s="1">
        <f t="shared" si="14"/>
        <v>0.12158054711246201</v>
      </c>
      <c r="L53" s="1">
        <f t="shared" si="15"/>
        <v>4.3000000000000007</v>
      </c>
      <c r="M53" s="1">
        <f t="shared" si="16"/>
        <v>0.1359311840425404</v>
      </c>
      <c r="N53" s="1">
        <f t="shared" si="17"/>
        <v>31.633653677689534</v>
      </c>
      <c r="O53" t="s">
        <v>46</v>
      </c>
    </row>
    <row r="54" spans="1:15" x14ac:dyDescent="0.35">
      <c r="A54" s="12">
        <v>44</v>
      </c>
      <c r="B54" s="11" t="s">
        <v>78</v>
      </c>
      <c r="C54" s="10">
        <v>1.4</v>
      </c>
      <c r="D54" s="9" t="s">
        <v>33</v>
      </c>
      <c r="E54" s="8" t="str">
        <f t="shared" si="9"/>
        <v>Significantly Different</v>
      </c>
      <c r="G54">
        <f t="shared" si="10"/>
        <v>1.4</v>
      </c>
      <c r="H54">
        <f t="shared" si="11"/>
        <v>6</v>
      </c>
      <c r="I54" t="str">
        <f t="shared" si="12"/>
        <v>+/-</v>
      </c>
      <c r="J54" t="str">
        <f t="shared" si="13"/>
        <v>0.1</v>
      </c>
      <c r="K54" s="1">
        <f t="shared" si="14"/>
        <v>6.0790273556231005E-2</v>
      </c>
      <c r="L54" s="1">
        <f t="shared" si="15"/>
        <v>4.5</v>
      </c>
      <c r="M54" s="1">
        <f t="shared" si="16"/>
        <v>8.5970429323592404E-2</v>
      </c>
      <c r="N54" s="1">
        <f t="shared" si="17"/>
        <v>52.343579477334181</v>
      </c>
      <c r="O54" t="s">
        <v>39</v>
      </c>
    </row>
    <row r="55" spans="1:15" x14ac:dyDescent="0.35">
      <c r="A55" s="12">
        <v>44</v>
      </c>
      <c r="B55" s="11" t="s">
        <v>48</v>
      </c>
      <c r="C55" s="10">
        <v>1.4</v>
      </c>
      <c r="D55" s="9" t="s">
        <v>38</v>
      </c>
      <c r="E55" s="8" t="str">
        <f t="shared" si="9"/>
        <v>Significantly Different</v>
      </c>
      <c r="G55">
        <f t="shared" si="10"/>
        <v>1.4</v>
      </c>
      <c r="H55">
        <f t="shared" si="11"/>
        <v>6</v>
      </c>
      <c r="I55" t="str">
        <f t="shared" si="12"/>
        <v>+/-</v>
      </c>
      <c r="J55" t="str">
        <f t="shared" si="13"/>
        <v>0.2</v>
      </c>
      <c r="K55" s="1">
        <f t="shared" si="14"/>
        <v>0.12158054711246201</v>
      </c>
      <c r="L55" s="1">
        <f t="shared" si="15"/>
        <v>4.5</v>
      </c>
      <c r="M55" s="1">
        <f t="shared" si="16"/>
        <v>0.1359311840425404</v>
      </c>
      <c r="N55" s="1">
        <f t="shared" si="17"/>
        <v>33.104986406884386</v>
      </c>
      <c r="O55" t="s">
        <v>42</v>
      </c>
    </row>
    <row r="56" spans="1:15" x14ac:dyDescent="0.35">
      <c r="A56" s="12">
        <v>46</v>
      </c>
      <c r="B56" s="11" t="s">
        <v>81</v>
      </c>
      <c r="C56" s="10">
        <v>1.3</v>
      </c>
      <c r="D56" s="9" t="s">
        <v>33</v>
      </c>
      <c r="E56" s="8" t="str">
        <f t="shared" si="9"/>
        <v>Significantly Different</v>
      </c>
      <c r="G56">
        <f t="shared" si="10"/>
        <v>1.3</v>
      </c>
      <c r="H56">
        <f t="shared" si="11"/>
        <v>6</v>
      </c>
      <c r="I56" t="str">
        <f t="shared" si="12"/>
        <v>+/-</v>
      </c>
      <c r="J56" t="str">
        <f t="shared" si="13"/>
        <v>0.1</v>
      </c>
      <c r="K56" s="1">
        <f t="shared" si="14"/>
        <v>6.0790273556231005E-2</v>
      </c>
      <c r="L56" s="1">
        <f t="shared" si="15"/>
        <v>4.6000000000000005</v>
      </c>
      <c r="M56" s="1">
        <f t="shared" si="16"/>
        <v>8.5970429323592404E-2</v>
      </c>
      <c r="N56" s="1">
        <f t="shared" si="17"/>
        <v>53.506770132386059</v>
      </c>
      <c r="O56" t="s">
        <v>40</v>
      </c>
    </row>
    <row r="57" spans="1:15" x14ac:dyDescent="0.35">
      <c r="A57" s="12">
        <v>47</v>
      </c>
      <c r="B57" s="11" t="s">
        <v>76</v>
      </c>
      <c r="C57" s="10">
        <v>1.2</v>
      </c>
      <c r="D57" s="9" t="s">
        <v>33</v>
      </c>
      <c r="E57" s="8" t="str">
        <f t="shared" si="9"/>
        <v>Significantly Different</v>
      </c>
      <c r="G57">
        <f t="shared" si="10"/>
        <v>1.2</v>
      </c>
      <c r="H57">
        <f t="shared" si="11"/>
        <v>6</v>
      </c>
      <c r="I57" t="str">
        <f t="shared" si="12"/>
        <v>+/-</v>
      </c>
      <c r="J57" t="str">
        <f t="shared" si="13"/>
        <v>0.1</v>
      </c>
      <c r="K57" s="1">
        <f t="shared" si="14"/>
        <v>6.0790273556231005E-2</v>
      </c>
      <c r="L57" s="1">
        <f t="shared" si="15"/>
        <v>4.7</v>
      </c>
      <c r="M57" s="1">
        <f t="shared" si="16"/>
        <v>8.5970429323592404E-2</v>
      </c>
      <c r="N57" s="1">
        <f t="shared" si="17"/>
        <v>54.669960787437923</v>
      </c>
      <c r="O57" t="s">
        <v>37</v>
      </c>
    </row>
    <row r="58" spans="1:15" x14ac:dyDescent="0.35">
      <c r="A58" s="12">
        <v>48</v>
      </c>
      <c r="B58" s="11" t="s">
        <v>51</v>
      </c>
      <c r="C58" s="10">
        <v>0.9</v>
      </c>
      <c r="D58" s="9" t="s">
        <v>33</v>
      </c>
      <c r="E58" s="8" t="str">
        <f t="shared" si="9"/>
        <v>Significantly Different</v>
      </c>
      <c r="G58">
        <f t="shared" si="10"/>
        <v>0.9</v>
      </c>
      <c r="H58">
        <f t="shared" si="11"/>
        <v>6</v>
      </c>
      <c r="I58" t="str">
        <f t="shared" si="12"/>
        <v>+/-</v>
      </c>
      <c r="J58" t="str">
        <f t="shared" si="13"/>
        <v>0.1</v>
      </c>
      <c r="K58" s="1">
        <f t="shared" si="14"/>
        <v>6.0790273556231005E-2</v>
      </c>
      <c r="L58" s="1">
        <f t="shared" si="15"/>
        <v>5</v>
      </c>
      <c r="M58" s="1">
        <f t="shared" si="16"/>
        <v>8.5970429323592404E-2</v>
      </c>
      <c r="N58" s="1">
        <f t="shared" si="17"/>
        <v>58.159532752593535</v>
      </c>
      <c r="O58" t="s">
        <v>35</v>
      </c>
    </row>
    <row r="59" spans="1:15" x14ac:dyDescent="0.35">
      <c r="A59" s="12">
        <v>49</v>
      </c>
      <c r="B59" s="11" t="s">
        <v>32</v>
      </c>
      <c r="C59" s="10">
        <v>0.8</v>
      </c>
      <c r="D59" s="9" t="s">
        <v>33</v>
      </c>
      <c r="E59" s="8" t="str">
        <f t="shared" si="9"/>
        <v>Significantly Different</v>
      </c>
      <c r="G59">
        <f t="shared" si="10"/>
        <v>0.8</v>
      </c>
      <c r="H59">
        <f t="shared" si="11"/>
        <v>6</v>
      </c>
      <c r="I59" t="str">
        <f t="shared" si="12"/>
        <v>+/-</v>
      </c>
      <c r="J59" t="str">
        <f t="shared" si="13"/>
        <v>0.1</v>
      </c>
      <c r="K59" s="1">
        <f t="shared" si="14"/>
        <v>6.0790273556231005E-2</v>
      </c>
      <c r="L59" s="1">
        <f t="shared" si="15"/>
        <v>5.1000000000000005</v>
      </c>
      <c r="M59" s="1">
        <f t="shared" si="16"/>
        <v>8.5970429323592404E-2</v>
      </c>
      <c r="N59" s="1">
        <f t="shared" si="17"/>
        <v>59.322723407645412</v>
      </c>
      <c r="O59" t="s">
        <v>32</v>
      </c>
    </row>
    <row r="60" spans="1:15" x14ac:dyDescent="0.35">
      <c r="A60" s="12">
        <v>50</v>
      </c>
      <c r="B60" s="11" t="s">
        <v>69</v>
      </c>
      <c r="C60" s="10">
        <v>0.7</v>
      </c>
      <c r="D60" s="9" t="s">
        <v>33</v>
      </c>
      <c r="E60" s="8" t="str">
        <f t="shared" si="9"/>
        <v>Significantly Different</v>
      </c>
      <c r="G60">
        <f t="shared" si="10"/>
        <v>0.7</v>
      </c>
      <c r="H60">
        <f t="shared" si="11"/>
        <v>6</v>
      </c>
      <c r="I60" t="str">
        <f t="shared" si="12"/>
        <v>+/-</v>
      </c>
      <c r="J60" t="str">
        <f t="shared" si="13"/>
        <v>0.1</v>
      </c>
      <c r="K60" s="1">
        <f t="shared" si="14"/>
        <v>6.0790273556231005E-2</v>
      </c>
      <c r="L60" s="1">
        <f t="shared" si="15"/>
        <v>5.2</v>
      </c>
      <c r="M60" s="1">
        <f t="shared" si="16"/>
        <v>8.5970429323592404E-2</v>
      </c>
      <c r="N60" s="1">
        <f t="shared" si="17"/>
        <v>60.485914062697276</v>
      </c>
      <c r="O60" t="s">
        <v>29</v>
      </c>
    </row>
    <row r="61" spans="1:15" x14ac:dyDescent="0.35">
      <c r="A61" s="12">
        <v>50</v>
      </c>
      <c r="B61" s="11" t="s">
        <v>26</v>
      </c>
      <c r="C61" s="10">
        <v>0.7</v>
      </c>
      <c r="D61" s="9" t="s">
        <v>38</v>
      </c>
      <c r="E61" s="8" t="str">
        <f t="shared" si="9"/>
        <v>Significantly Different</v>
      </c>
      <c r="G61">
        <f t="shared" si="10"/>
        <v>0.7</v>
      </c>
      <c r="H61">
        <f t="shared" si="11"/>
        <v>6</v>
      </c>
      <c r="I61" t="str">
        <f t="shared" si="12"/>
        <v>+/-</v>
      </c>
      <c r="J61" t="str">
        <f t="shared" si="13"/>
        <v>0.2</v>
      </c>
      <c r="K61" s="1">
        <f t="shared" si="14"/>
        <v>0.12158054711246201</v>
      </c>
      <c r="L61" s="1">
        <f t="shared" si="15"/>
        <v>5.2</v>
      </c>
      <c r="M61" s="1">
        <f t="shared" si="16"/>
        <v>0.1359311840425404</v>
      </c>
      <c r="N61" s="1">
        <f t="shared" si="17"/>
        <v>38.254650959066403</v>
      </c>
      <c r="O61" t="s">
        <v>26</v>
      </c>
    </row>
    <row r="62" spans="1:15" ht="15" thickBot="1" x14ac:dyDescent="0.4">
      <c r="A62" s="7"/>
      <c r="B62" s="6" t="s">
        <v>24</v>
      </c>
      <c r="C62" s="5">
        <v>0.2</v>
      </c>
      <c r="D62" s="4" t="s">
        <v>33</v>
      </c>
      <c r="E62" s="3" t="str">
        <f t="shared" si="9"/>
        <v>Significantly Different</v>
      </c>
      <c r="G62">
        <f t="shared" si="10"/>
        <v>0.2</v>
      </c>
      <c r="H62">
        <f t="shared" si="11"/>
        <v>6</v>
      </c>
      <c r="I62" t="str">
        <f t="shared" si="12"/>
        <v>+/-</v>
      </c>
      <c r="J62" t="str">
        <f t="shared" si="13"/>
        <v>0.1</v>
      </c>
      <c r="K62" s="1">
        <f t="shared" si="14"/>
        <v>6.0790273556231005E-2</v>
      </c>
      <c r="L62" s="1">
        <f t="shared" si="15"/>
        <v>5.7</v>
      </c>
      <c r="M62" s="1">
        <f t="shared" si="16"/>
        <v>8.5970429323592404E-2</v>
      </c>
      <c r="N62" s="1">
        <f t="shared" si="17"/>
        <v>66.301867337956637</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429" priority="1" operator="equal">
      <formula>"OTHER ERROR"</formula>
    </cfRule>
    <cfRule type="cellIs" dxfId="428" priority="2" operator="equal">
      <formula>"Statistical Test not applicable"</formula>
    </cfRule>
    <cfRule type="cellIs" dxfId="427" priority="3" operator="equal">
      <formula>"Geography Selected"</formula>
    </cfRule>
  </conditionalFormatting>
  <conditionalFormatting sqref="E10:J62">
    <cfRule type="cellIs" dxfId="426" priority="4" operator="equal">
      <formula>"Not Significantly Different"</formula>
    </cfRule>
  </conditionalFormatting>
  <conditionalFormatting sqref="F10:J62">
    <cfRule type="cellIs" dxfId="42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E2E79A1F-8FBF-4CF5-BEE5-CC8BAC1DBCA6}">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2146FACC-DC04-47A7-AC51-1BDCACC619BF}"/>
    <hyperlink ref="A68" r:id="rId2" xr:uid="{055BFB51-4E4C-4ED0-84BB-A04DE52D56A7}"/>
    <hyperlink ref="A66" r:id="rId3" xr:uid="{083414AC-E299-4D89-B06D-AC2BFD8BD54D}"/>
    <hyperlink ref="A67" r:id="rId4" xr:uid="{740F1AF8-4F5D-44CA-A50C-494006E78AF8}"/>
  </hyperlinks>
  <pageMargins left="0.7" right="0.7" top="0.75" bottom="0.75" header="0.3" footer="0.3"/>
  <pageSetup orientation="portrait" r:id="rId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0443-DF6F-49E7-B9BF-C2D3BBAFE5DE}">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515</v>
      </c>
    </row>
    <row r="2" spans="1:16" x14ac:dyDescent="0.35">
      <c r="A2" s="26" t="s">
        <v>106</v>
      </c>
      <c r="B2" t="s">
        <v>514</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36">
        <f>VLOOKUP($B$4,$B$10:$D$62,2,FALSE)</f>
        <v>62344</v>
      </c>
      <c r="C6" t="s">
        <v>100</v>
      </c>
      <c r="H6" s="14" t="s">
        <v>99</v>
      </c>
      <c r="I6">
        <f>VLOOKUP($B$4,$B$9:$K$62,6,FALSE)</f>
        <v>62344</v>
      </c>
      <c r="K6" s="15"/>
    </row>
    <row r="7" spans="1:16" ht="15" thickBot="1" x14ac:dyDescent="0.4">
      <c r="A7" s="21" t="s">
        <v>98</v>
      </c>
      <c r="B7" s="20" t="str">
        <f>VLOOKUP($B$4,$B$10:$D$62,3,FALSE)</f>
        <v>+/-114</v>
      </c>
      <c r="C7" t="s">
        <v>97</v>
      </c>
      <c r="H7" s="14" t="s">
        <v>96</v>
      </c>
      <c r="I7" s="19">
        <f>VLOOKUP($B$4,$B$9:$K$62,10,FALSE)</f>
        <v>69.300911854103347</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35">
        <v>62344</v>
      </c>
      <c r="D10" s="9" t="s">
        <v>513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62344</v>
      </c>
      <c r="H10">
        <f t="shared" ref="H10:H41" si="2">LEN(TRIM(D10))</f>
        <v>6</v>
      </c>
      <c r="I10" t="str">
        <f t="shared" ref="I10:I41" si="3">IF(H10&gt;=3,MID(TRIM(D10),1,3),"NO")</f>
        <v>+/-</v>
      </c>
      <c r="J10" t="str">
        <f t="shared" ref="J10:J41" si="4">IF(TRIM(I10)="+/-",MID(TRIM(D10),4,H10-3),D10)</f>
        <v>114</v>
      </c>
      <c r="K10" s="1">
        <f t="shared" ref="K10:K41" si="5">IF(TRIM(J10)="*****",0,IF(ISERROR(VALUE(J10)),"NA",VALUE(J10/$I$4)))</f>
        <v>69.300911854103347</v>
      </c>
      <c r="L10" s="1">
        <f t="shared" ref="L10:L41" si="6">IF(AND(ISNUMBER(G10),ISNUMBER($I$6)),$I$6-G10,"N/A")</f>
        <v>0</v>
      </c>
      <c r="M10" s="1">
        <f t="shared" ref="M10:M41" si="7">IF(AND(ISNUMBER(K10),ISNUMBER($I$7)),SQRT(K10^2+($I$7)^2),"N/A")</f>
        <v>98.006289428895343</v>
      </c>
      <c r="N10" s="1">
        <f t="shared" ref="N10:N41" si="8">IF(AND(ISNUMBER(L10),ISNUMBER(M10),M10&lt;&gt;0),L10/M10,"NA")</f>
        <v>0</v>
      </c>
      <c r="O10" t="s">
        <v>82</v>
      </c>
    </row>
    <row r="11" spans="1:16" x14ac:dyDescent="0.35">
      <c r="A11" s="12">
        <v>1</v>
      </c>
      <c r="B11" s="11" t="s">
        <v>31</v>
      </c>
      <c r="C11" s="35">
        <v>102558</v>
      </c>
      <c r="D11" s="13" t="s">
        <v>512</v>
      </c>
      <c r="E11" s="8" t="str">
        <f t="shared" si="0"/>
        <v>Significantly Different</v>
      </c>
      <c r="G11">
        <f t="shared" si="1"/>
        <v>102558</v>
      </c>
      <c r="H11">
        <f t="shared" si="2"/>
        <v>8</v>
      </c>
      <c r="I11" t="str">
        <f t="shared" si="3"/>
        <v>+/-</v>
      </c>
      <c r="J11" t="str">
        <f t="shared" si="4"/>
        <v>2,743</v>
      </c>
      <c r="K11" s="1">
        <f t="shared" si="5"/>
        <v>1667.4772036474164</v>
      </c>
      <c r="L11" s="1">
        <f t="shared" si="6"/>
        <v>-40214</v>
      </c>
      <c r="M11" s="1">
        <f t="shared" si="7"/>
        <v>1668.9166669032993</v>
      </c>
      <c r="N11" s="1">
        <f t="shared" si="8"/>
        <v>-24.095870571307614</v>
      </c>
      <c r="O11" t="s">
        <v>67</v>
      </c>
    </row>
    <row r="12" spans="1:16" x14ac:dyDescent="0.35">
      <c r="A12" s="12">
        <v>2</v>
      </c>
      <c r="B12" s="11" t="s">
        <v>70</v>
      </c>
      <c r="C12" s="35">
        <v>79782</v>
      </c>
      <c r="D12" s="9" t="s">
        <v>511</v>
      </c>
      <c r="E12" s="8" t="str">
        <f t="shared" si="0"/>
        <v>Significantly Different</v>
      </c>
      <c r="G12">
        <f t="shared" si="1"/>
        <v>79782</v>
      </c>
      <c r="H12">
        <f t="shared" si="2"/>
        <v>6</v>
      </c>
      <c r="I12" t="str">
        <f t="shared" si="3"/>
        <v>+/-</v>
      </c>
      <c r="J12" t="str">
        <f t="shared" si="4"/>
        <v>969</v>
      </c>
      <c r="K12" s="1">
        <f t="shared" si="5"/>
        <v>589.05775075987845</v>
      </c>
      <c r="L12" s="1">
        <f t="shared" si="6"/>
        <v>-17438</v>
      </c>
      <c r="M12" s="1">
        <f t="shared" si="7"/>
        <v>593.12026614683907</v>
      </c>
      <c r="N12" s="1">
        <f t="shared" si="8"/>
        <v>-29.400445399184633</v>
      </c>
      <c r="O12" t="s">
        <v>59</v>
      </c>
    </row>
    <row r="13" spans="1:16" x14ac:dyDescent="0.35">
      <c r="A13" s="12">
        <v>3</v>
      </c>
      <c r="B13" s="11" t="s">
        <v>47</v>
      </c>
      <c r="C13" s="35">
        <v>75939</v>
      </c>
      <c r="D13" s="9" t="s">
        <v>510</v>
      </c>
      <c r="E13" s="8" t="str">
        <f t="shared" si="0"/>
        <v>Significantly Different</v>
      </c>
      <c r="G13">
        <f t="shared" si="1"/>
        <v>75939</v>
      </c>
      <c r="H13">
        <f t="shared" si="2"/>
        <v>6</v>
      </c>
      <c r="I13" t="str">
        <f t="shared" si="3"/>
        <v>+/-</v>
      </c>
      <c r="J13" t="str">
        <f t="shared" si="4"/>
        <v>738</v>
      </c>
      <c r="K13" s="1">
        <f t="shared" si="5"/>
        <v>448.63221884498478</v>
      </c>
      <c r="L13" s="1">
        <f t="shared" si="6"/>
        <v>-13595</v>
      </c>
      <c r="M13" s="1">
        <f t="shared" si="7"/>
        <v>453.9531739833796</v>
      </c>
      <c r="N13" s="1">
        <f t="shared" si="8"/>
        <v>-29.948022789896271</v>
      </c>
      <c r="O13" t="s">
        <v>57</v>
      </c>
    </row>
    <row r="14" spans="1:16" x14ac:dyDescent="0.35">
      <c r="A14" s="12">
        <v>4</v>
      </c>
      <c r="B14" s="11" t="s">
        <v>35</v>
      </c>
      <c r="C14" s="35">
        <v>75587</v>
      </c>
      <c r="D14" s="9" t="s">
        <v>509</v>
      </c>
      <c r="E14" s="8" t="str">
        <f t="shared" si="0"/>
        <v>Significantly Different</v>
      </c>
      <c r="G14">
        <f t="shared" si="1"/>
        <v>75587</v>
      </c>
      <c r="H14">
        <f t="shared" si="2"/>
        <v>6</v>
      </c>
      <c r="I14" t="str">
        <f t="shared" si="3"/>
        <v>+/-</v>
      </c>
      <c r="J14" t="str">
        <f t="shared" si="4"/>
        <v>879</v>
      </c>
      <c r="K14" s="1">
        <f t="shared" si="5"/>
        <v>534.34650455927056</v>
      </c>
      <c r="L14" s="1">
        <f t="shared" si="6"/>
        <v>-13243</v>
      </c>
      <c r="M14" s="1">
        <f t="shared" si="7"/>
        <v>538.82168044587877</v>
      </c>
      <c r="N14" s="1">
        <f t="shared" si="8"/>
        <v>-24.577704425407166</v>
      </c>
      <c r="O14" t="s">
        <v>72</v>
      </c>
    </row>
    <row r="15" spans="1:16" x14ac:dyDescent="0.35">
      <c r="A15" s="12">
        <v>5</v>
      </c>
      <c r="B15" s="11" t="s">
        <v>65</v>
      </c>
      <c r="C15" s="35">
        <v>75047</v>
      </c>
      <c r="D15" s="9" t="s">
        <v>508</v>
      </c>
      <c r="E15" s="8" t="str">
        <f t="shared" si="0"/>
        <v>Significantly Different</v>
      </c>
      <c r="G15">
        <f t="shared" si="1"/>
        <v>75047</v>
      </c>
      <c r="H15">
        <f t="shared" si="2"/>
        <v>8</v>
      </c>
      <c r="I15" t="str">
        <f t="shared" si="3"/>
        <v>+/-</v>
      </c>
      <c r="J15" t="str">
        <f t="shared" si="4"/>
        <v>1,347</v>
      </c>
      <c r="K15" s="1">
        <f t="shared" si="5"/>
        <v>818.84498480243155</v>
      </c>
      <c r="L15" s="1">
        <f t="shared" si="6"/>
        <v>-12703</v>
      </c>
      <c r="M15" s="1">
        <f t="shared" si="7"/>
        <v>821.77230758885059</v>
      </c>
      <c r="N15" s="1">
        <f t="shared" si="8"/>
        <v>-15.458053140378599</v>
      </c>
      <c r="O15" t="s">
        <v>34</v>
      </c>
    </row>
    <row r="16" spans="1:16" x14ac:dyDescent="0.35">
      <c r="A16" s="12">
        <v>6</v>
      </c>
      <c r="B16" s="11" t="s">
        <v>41</v>
      </c>
      <c r="C16" s="35">
        <v>74663</v>
      </c>
      <c r="D16" s="9" t="s">
        <v>507</v>
      </c>
      <c r="E16" s="8" t="str">
        <f t="shared" si="0"/>
        <v>Significantly Different</v>
      </c>
      <c r="G16">
        <f t="shared" si="1"/>
        <v>74663</v>
      </c>
      <c r="H16">
        <f t="shared" si="2"/>
        <v>6</v>
      </c>
      <c r="I16" t="str">
        <f t="shared" si="3"/>
        <v>+/-</v>
      </c>
      <c r="J16" t="str">
        <f t="shared" si="4"/>
        <v>896</v>
      </c>
      <c r="K16" s="1">
        <f t="shared" si="5"/>
        <v>544.68085106382978</v>
      </c>
      <c r="L16" s="1">
        <f t="shared" si="6"/>
        <v>-12319</v>
      </c>
      <c r="M16" s="1">
        <f t="shared" si="7"/>
        <v>549.07180395593809</v>
      </c>
      <c r="N16" s="1">
        <f t="shared" si="8"/>
        <v>-22.436045543122763</v>
      </c>
      <c r="O16" t="s">
        <v>73</v>
      </c>
    </row>
    <row r="17" spans="1:15" x14ac:dyDescent="0.35">
      <c r="A17" s="12">
        <v>7</v>
      </c>
      <c r="B17" s="11" t="s">
        <v>66</v>
      </c>
      <c r="C17" s="35">
        <v>73072</v>
      </c>
      <c r="D17" s="9" t="s">
        <v>506</v>
      </c>
      <c r="E17" s="8" t="str">
        <f t="shared" si="0"/>
        <v>Significantly Different</v>
      </c>
      <c r="G17">
        <f t="shared" si="1"/>
        <v>73072</v>
      </c>
      <c r="H17">
        <f t="shared" si="2"/>
        <v>8</v>
      </c>
      <c r="I17" t="str">
        <f t="shared" si="3"/>
        <v>+/-</v>
      </c>
      <c r="J17" t="str">
        <f t="shared" si="4"/>
        <v>2,075</v>
      </c>
      <c r="K17" s="1">
        <f t="shared" si="5"/>
        <v>1261.3981762917933</v>
      </c>
      <c r="L17" s="1">
        <f t="shared" si="6"/>
        <v>-10728</v>
      </c>
      <c r="M17" s="1">
        <f t="shared" si="7"/>
        <v>1263.300429642954</v>
      </c>
      <c r="N17" s="1">
        <f t="shared" si="8"/>
        <v>-8.4920417568701758</v>
      </c>
      <c r="O17" t="s">
        <v>65</v>
      </c>
    </row>
    <row r="18" spans="1:15" x14ac:dyDescent="0.35">
      <c r="A18" s="12">
        <v>8</v>
      </c>
      <c r="B18" s="11" t="s">
        <v>37</v>
      </c>
      <c r="C18" s="35">
        <v>70551</v>
      </c>
      <c r="D18" s="9" t="s">
        <v>494</v>
      </c>
      <c r="E18" s="8" t="str">
        <f t="shared" si="0"/>
        <v>Significantly Different</v>
      </c>
      <c r="G18">
        <f t="shared" si="1"/>
        <v>70551</v>
      </c>
      <c r="H18">
        <f t="shared" si="2"/>
        <v>6</v>
      </c>
      <c r="I18" t="str">
        <f t="shared" si="3"/>
        <v>+/-</v>
      </c>
      <c r="J18" t="str">
        <f t="shared" si="4"/>
        <v>891</v>
      </c>
      <c r="K18" s="1">
        <f t="shared" si="5"/>
        <v>541.64133738601822</v>
      </c>
      <c r="L18" s="1">
        <f t="shared" si="6"/>
        <v>-8207</v>
      </c>
      <c r="M18" s="1">
        <f t="shared" si="7"/>
        <v>546.05673217086576</v>
      </c>
      <c r="N18" s="1">
        <f t="shared" si="8"/>
        <v>-15.029573882136409</v>
      </c>
      <c r="O18" t="s">
        <v>61</v>
      </c>
    </row>
    <row r="19" spans="1:15" x14ac:dyDescent="0.35">
      <c r="A19" s="12">
        <v>9</v>
      </c>
      <c r="B19" s="11" t="s">
        <v>73</v>
      </c>
      <c r="C19" s="35">
        <v>70519</v>
      </c>
      <c r="D19" s="9" t="s">
        <v>505</v>
      </c>
      <c r="E19" s="8" t="str">
        <f t="shared" si="0"/>
        <v>Significantly Different</v>
      </c>
      <c r="G19">
        <f t="shared" si="1"/>
        <v>70519</v>
      </c>
      <c r="H19">
        <f t="shared" si="2"/>
        <v>6</v>
      </c>
      <c r="I19" t="str">
        <f t="shared" si="3"/>
        <v>+/-</v>
      </c>
      <c r="J19" t="str">
        <f t="shared" si="4"/>
        <v>908</v>
      </c>
      <c r="K19" s="1">
        <f t="shared" si="5"/>
        <v>551.97568389057756</v>
      </c>
      <c r="L19" s="1">
        <f t="shared" si="6"/>
        <v>-8175</v>
      </c>
      <c r="M19" s="1">
        <f t="shared" si="7"/>
        <v>556.30906157484173</v>
      </c>
      <c r="N19" s="1">
        <f t="shared" si="8"/>
        <v>-14.695068918808534</v>
      </c>
      <c r="O19" t="s">
        <v>31</v>
      </c>
    </row>
    <row r="20" spans="1:15" x14ac:dyDescent="0.35">
      <c r="A20" s="12">
        <v>10</v>
      </c>
      <c r="B20" s="11" t="s">
        <v>49</v>
      </c>
      <c r="C20" s="35">
        <v>69350</v>
      </c>
      <c r="D20" s="13" t="s">
        <v>504</v>
      </c>
      <c r="E20" s="8" t="str">
        <f t="shared" si="0"/>
        <v>Significantly Different</v>
      </c>
      <c r="G20">
        <f t="shared" si="1"/>
        <v>69350</v>
      </c>
      <c r="H20">
        <f t="shared" si="2"/>
        <v>6</v>
      </c>
      <c r="I20" t="str">
        <f t="shared" si="3"/>
        <v>+/-</v>
      </c>
      <c r="J20" t="str">
        <f t="shared" si="4"/>
        <v>784</v>
      </c>
      <c r="K20" s="1">
        <f t="shared" si="5"/>
        <v>476.59574468085106</v>
      </c>
      <c r="L20" s="1">
        <f t="shared" si="6"/>
        <v>-7006</v>
      </c>
      <c r="M20" s="1">
        <f t="shared" si="7"/>
        <v>481.60784901380623</v>
      </c>
      <c r="N20" s="1">
        <f t="shared" si="8"/>
        <v>-14.547105107083002</v>
      </c>
      <c r="O20" t="s">
        <v>53</v>
      </c>
    </row>
    <row r="21" spans="1:15" x14ac:dyDescent="0.35">
      <c r="A21" s="12">
        <v>11</v>
      </c>
      <c r="B21" s="11" t="s">
        <v>52</v>
      </c>
      <c r="C21" s="35">
        <v>68361</v>
      </c>
      <c r="D21" s="9" t="s">
        <v>503</v>
      </c>
      <c r="E21" s="8" t="str">
        <f t="shared" si="0"/>
        <v>Significantly Different</v>
      </c>
      <c r="G21">
        <f t="shared" si="1"/>
        <v>68361</v>
      </c>
      <c r="H21">
        <f t="shared" si="2"/>
        <v>8</v>
      </c>
      <c r="I21" t="str">
        <f t="shared" si="3"/>
        <v>+/-</v>
      </c>
      <c r="J21" t="str">
        <f t="shared" si="4"/>
        <v>2,910</v>
      </c>
      <c r="K21" s="1">
        <f t="shared" si="5"/>
        <v>1768.9969604863222</v>
      </c>
      <c r="L21" s="1">
        <f t="shared" si="6"/>
        <v>-6017</v>
      </c>
      <c r="M21" s="1">
        <f t="shared" si="7"/>
        <v>1770.3538806107824</v>
      </c>
      <c r="N21" s="1">
        <f t="shared" si="8"/>
        <v>-3.3987555063985853</v>
      </c>
      <c r="O21" t="s">
        <v>45</v>
      </c>
    </row>
    <row r="22" spans="1:15" x14ac:dyDescent="0.35">
      <c r="A22" s="12">
        <v>12</v>
      </c>
      <c r="B22" s="11" t="s">
        <v>74</v>
      </c>
      <c r="C22" s="35">
        <v>67184</v>
      </c>
      <c r="D22" s="9" t="s">
        <v>502</v>
      </c>
      <c r="E22" s="8" t="str">
        <f t="shared" si="0"/>
        <v>Significantly Different</v>
      </c>
      <c r="G22">
        <f t="shared" si="1"/>
        <v>67184</v>
      </c>
      <c r="H22">
        <f t="shared" si="2"/>
        <v>6</v>
      </c>
      <c r="I22" t="str">
        <f t="shared" si="3"/>
        <v>+/-</v>
      </c>
      <c r="J22" t="str">
        <f t="shared" si="4"/>
        <v>712</v>
      </c>
      <c r="K22" s="1">
        <f t="shared" si="5"/>
        <v>432.82674772036472</v>
      </c>
      <c r="L22" s="1">
        <f t="shared" si="6"/>
        <v>-4840</v>
      </c>
      <c r="M22" s="1">
        <f t="shared" si="7"/>
        <v>438.33960570087487</v>
      </c>
      <c r="N22" s="1">
        <f t="shared" si="8"/>
        <v>-11.041667093397077</v>
      </c>
      <c r="O22" t="s">
        <v>28</v>
      </c>
    </row>
    <row r="23" spans="1:15" x14ac:dyDescent="0.35">
      <c r="A23" s="12">
        <v>13</v>
      </c>
      <c r="B23" s="11" t="s">
        <v>34</v>
      </c>
      <c r="C23" s="35">
        <v>66916</v>
      </c>
      <c r="D23" s="9" t="s">
        <v>501</v>
      </c>
      <c r="E23" s="8" t="str">
        <f t="shared" si="0"/>
        <v>Significantly Different</v>
      </c>
      <c r="G23">
        <f t="shared" si="1"/>
        <v>66916</v>
      </c>
      <c r="H23">
        <f t="shared" si="2"/>
        <v>6</v>
      </c>
      <c r="I23" t="str">
        <f t="shared" si="3"/>
        <v>+/-</v>
      </c>
      <c r="J23" t="str">
        <f t="shared" si="4"/>
        <v>564</v>
      </c>
      <c r="K23" s="1">
        <f t="shared" si="5"/>
        <v>342.85714285714283</v>
      </c>
      <c r="L23" s="1">
        <f t="shared" si="6"/>
        <v>-4572</v>
      </c>
      <c r="M23" s="1">
        <f t="shared" si="7"/>
        <v>349.79084721011992</v>
      </c>
      <c r="N23" s="1">
        <f t="shared" si="8"/>
        <v>-13.070667904736776</v>
      </c>
      <c r="O23" t="s">
        <v>81</v>
      </c>
    </row>
    <row r="24" spans="1:15" x14ac:dyDescent="0.35">
      <c r="A24" s="12">
        <v>14</v>
      </c>
      <c r="B24" s="11" t="s">
        <v>59</v>
      </c>
      <c r="C24" s="35">
        <v>66109</v>
      </c>
      <c r="D24" s="9" t="s">
        <v>500</v>
      </c>
      <c r="E24" s="8" t="str">
        <f t="shared" si="0"/>
        <v>Significantly Different</v>
      </c>
      <c r="G24">
        <f t="shared" si="1"/>
        <v>66109</v>
      </c>
      <c r="H24">
        <f t="shared" si="2"/>
        <v>8</v>
      </c>
      <c r="I24" t="str">
        <f t="shared" si="3"/>
        <v>+/-</v>
      </c>
      <c r="J24" t="str">
        <f t="shared" si="4"/>
        <v>3,650</v>
      </c>
      <c r="K24" s="1">
        <f t="shared" si="5"/>
        <v>2218.8449848024316</v>
      </c>
      <c r="L24" s="1">
        <f t="shared" si="6"/>
        <v>-3765</v>
      </c>
      <c r="M24" s="1">
        <f t="shared" si="7"/>
        <v>2219.9269544214089</v>
      </c>
      <c r="N24" s="1">
        <f t="shared" si="8"/>
        <v>-1.6960017501933038</v>
      </c>
      <c r="O24" t="s">
        <v>64</v>
      </c>
    </row>
    <row r="25" spans="1:15" x14ac:dyDescent="0.35">
      <c r="A25" s="12">
        <v>15</v>
      </c>
      <c r="B25" s="11" t="s">
        <v>64</v>
      </c>
      <c r="C25" s="35">
        <v>65710</v>
      </c>
      <c r="D25" s="9" t="s">
        <v>499</v>
      </c>
      <c r="E25" s="8" t="str">
        <f t="shared" si="0"/>
        <v>Significantly Different</v>
      </c>
      <c r="G25">
        <f t="shared" si="1"/>
        <v>65710</v>
      </c>
      <c r="H25">
        <f t="shared" si="2"/>
        <v>6</v>
      </c>
      <c r="I25" t="str">
        <f t="shared" si="3"/>
        <v>+/-</v>
      </c>
      <c r="J25" t="str">
        <f t="shared" si="4"/>
        <v>723</v>
      </c>
      <c r="K25" s="1">
        <f t="shared" si="5"/>
        <v>439.51367781155017</v>
      </c>
      <c r="L25" s="1">
        <f t="shared" si="6"/>
        <v>-3366</v>
      </c>
      <c r="M25" s="1">
        <f t="shared" si="7"/>
        <v>444.94369235583656</v>
      </c>
      <c r="N25" s="1">
        <f t="shared" si="8"/>
        <v>-7.5650021740460938</v>
      </c>
      <c r="O25" t="s">
        <v>80</v>
      </c>
    </row>
    <row r="26" spans="1:15" x14ac:dyDescent="0.35">
      <c r="A26" s="12">
        <v>16</v>
      </c>
      <c r="B26" s="11" t="s">
        <v>42</v>
      </c>
      <c r="C26" s="35">
        <v>65278</v>
      </c>
      <c r="D26" s="9" t="s">
        <v>498</v>
      </c>
      <c r="E26" s="8" t="str">
        <f t="shared" si="0"/>
        <v>Significantly Different</v>
      </c>
      <c r="G26">
        <f t="shared" si="1"/>
        <v>65278</v>
      </c>
      <c r="H26">
        <f t="shared" si="2"/>
        <v>8</v>
      </c>
      <c r="I26" t="str">
        <f t="shared" si="3"/>
        <v>+/-</v>
      </c>
      <c r="J26" t="str">
        <f t="shared" si="4"/>
        <v>1,077</v>
      </c>
      <c r="K26" s="1">
        <f t="shared" si="5"/>
        <v>654.71124620060789</v>
      </c>
      <c r="L26" s="1">
        <f t="shared" si="6"/>
        <v>-2934</v>
      </c>
      <c r="M26" s="1">
        <f t="shared" si="7"/>
        <v>658.36876618302847</v>
      </c>
      <c r="N26" s="1">
        <f t="shared" si="8"/>
        <v>-4.4564690044611552</v>
      </c>
      <c r="O26" t="s">
        <v>79</v>
      </c>
    </row>
    <row r="27" spans="1:15" x14ac:dyDescent="0.35">
      <c r="A27" s="12">
        <v>17</v>
      </c>
      <c r="B27" s="11" t="s">
        <v>54</v>
      </c>
      <c r="C27" s="35">
        <v>63487</v>
      </c>
      <c r="D27" s="9" t="s">
        <v>497</v>
      </c>
      <c r="E27" s="8" t="str">
        <f t="shared" si="0"/>
        <v>Significantly Different</v>
      </c>
      <c r="G27">
        <f t="shared" si="1"/>
        <v>63487</v>
      </c>
      <c r="H27">
        <f t="shared" si="2"/>
        <v>6</v>
      </c>
      <c r="I27" t="str">
        <f t="shared" si="3"/>
        <v>+/-</v>
      </c>
      <c r="J27" t="str">
        <f t="shared" si="4"/>
        <v>466</v>
      </c>
      <c r="K27" s="1">
        <f t="shared" si="5"/>
        <v>283.28267477203644</v>
      </c>
      <c r="L27" s="1">
        <f t="shared" si="6"/>
        <v>-1143</v>
      </c>
      <c r="M27" s="1">
        <f t="shared" si="7"/>
        <v>291.6362292476872</v>
      </c>
      <c r="N27" s="1">
        <f t="shared" si="8"/>
        <v>-3.9192661451854391</v>
      </c>
      <c r="O27" t="s">
        <v>77</v>
      </c>
    </row>
    <row r="28" spans="1:15" x14ac:dyDescent="0.35">
      <c r="A28" s="12">
        <v>18</v>
      </c>
      <c r="B28" s="11" t="s">
        <v>61</v>
      </c>
      <c r="C28" s="35">
        <v>63310</v>
      </c>
      <c r="D28" s="9" t="s">
        <v>496</v>
      </c>
      <c r="E28" s="8" t="str">
        <f t="shared" si="0"/>
        <v>Not Significantly Different</v>
      </c>
      <c r="G28">
        <f t="shared" si="1"/>
        <v>63310</v>
      </c>
      <c r="H28">
        <f t="shared" si="2"/>
        <v>8</v>
      </c>
      <c r="I28" t="str">
        <f t="shared" si="3"/>
        <v>+/-</v>
      </c>
      <c r="J28" t="str">
        <f t="shared" si="4"/>
        <v>1,832</v>
      </c>
      <c r="K28" s="1">
        <f t="shared" si="5"/>
        <v>1113.677811550152</v>
      </c>
      <c r="L28" s="1">
        <f t="shared" si="6"/>
        <v>-966</v>
      </c>
      <c r="M28" s="1">
        <f t="shared" si="7"/>
        <v>1115.8319247641853</v>
      </c>
      <c r="N28" s="1">
        <f t="shared" si="8"/>
        <v>-0.86572177992142496</v>
      </c>
      <c r="O28" t="s">
        <v>78</v>
      </c>
    </row>
    <row r="29" spans="1:15" x14ac:dyDescent="0.35">
      <c r="A29" s="12">
        <v>19</v>
      </c>
      <c r="B29" s="11" t="s">
        <v>28</v>
      </c>
      <c r="C29" s="35">
        <v>62824</v>
      </c>
      <c r="D29" s="9" t="s">
        <v>495</v>
      </c>
      <c r="E29" s="8" t="str">
        <f t="shared" si="0"/>
        <v>Not Significantly Different</v>
      </c>
      <c r="G29">
        <f t="shared" si="1"/>
        <v>62824</v>
      </c>
      <c r="H29">
        <f t="shared" si="2"/>
        <v>8</v>
      </c>
      <c r="I29" t="str">
        <f t="shared" si="3"/>
        <v>+/-</v>
      </c>
      <c r="J29" t="str">
        <f t="shared" si="4"/>
        <v>1,059</v>
      </c>
      <c r="K29" s="1">
        <f t="shared" si="5"/>
        <v>643.76899696048633</v>
      </c>
      <c r="L29" s="1">
        <f t="shared" si="6"/>
        <v>-480</v>
      </c>
      <c r="M29" s="1">
        <f t="shared" si="7"/>
        <v>647.48833026651596</v>
      </c>
      <c r="N29" s="1">
        <f t="shared" si="8"/>
        <v>-0.74132610205102034</v>
      </c>
      <c r="O29" t="s">
        <v>55</v>
      </c>
    </row>
    <row r="30" spans="1:15" x14ac:dyDescent="0.35">
      <c r="A30" s="12">
        <v>20</v>
      </c>
      <c r="B30" s="11" t="s">
        <v>56</v>
      </c>
      <c r="C30" s="35">
        <v>62349</v>
      </c>
      <c r="D30" s="9" t="s">
        <v>494</v>
      </c>
      <c r="E30" s="8" t="str">
        <f t="shared" si="0"/>
        <v>Not Significantly Different</v>
      </c>
      <c r="G30">
        <f t="shared" si="1"/>
        <v>62349</v>
      </c>
      <c r="H30">
        <f t="shared" si="2"/>
        <v>6</v>
      </c>
      <c r="I30" t="str">
        <f t="shared" si="3"/>
        <v>+/-</v>
      </c>
      <c r="J30" t="str">
        <f t="shared" si="4"/>
        <v>891</v>
      </c>
      <c r="K30" s="1">
        <f t="shared" si="5"/>
        <v>541.64133738601822</v>
      </c>
      <c r="L30" s="1">
        <f t="shared" si="6"/>
        <v>-5</v>
      </c>
      <c r="M30" s="1">
        <f t="shared" si="7"/>
        <v>546.05673217086576</v>
      </c>
      <c r="N30" s="1">
        <f t="shared" si="8"/>
        <v>-9.1565577446913668E-3</v>
      </c>
      <c r="O30" t="s">
        <v>76</v>
      </c>
    </row>
    <row r="31" spans="1:15" x14ac:dyDescent="0.35">
      <c r="A31" s="12">
        <v>21</v>
      </c>
      <c r="B31" s="11" t="s">
        <v>62</v>
      </c>
      <c r="C31" s="35">
        <v>61786</v>
      </c>
      <c r="D31" s="9" t="s">
        <v>493</v>
      </c>
      <c r="E31" s="8" t="str">
        <f t="shared" si="0"/>
        <v>Not Significantly Different</v>
      </c>
      <c r="G31">
        <f t="shared" si="1"/>
        <v>61786</v>
      </c>
      <c r="H31">
        <f t="shared" si="2"/>
        <v>8</v>
      </c>
      <c r="I31" t="str">
        <f t="shared" si="3"/>
        <v>+/-</v>
      </c>
      <c r="J31" t="str">
        <f t="shared" si="4"/>
        <v>1,339</v>
      </c>
      <c r="K31" s="1">
        <f t="shared" si="5"/>
        <v>813.98176291793311</v>
      </c>
      <c r="L31" s="1">
        <f t="shared" si="6"/>
        <v>558</v>
      </c>
      <c r="M31" s="1">
        <f t="shared" si="7"/>
        <v>816.9265124518829</v>
      </c>
      <c r="N31" s="1">
        <f t="shared" si="8"/>
        <v>0.68304797493381175</v>
      </c>
      <c r="O31" t="s">
        <v>41</v>
      </c>
    </row>
    <row r="32" spans="1:15" x14ac:dyDescent="0.35">
      <c r="A32" s="12">
        <v>22</v>
      </c>
      <c r="B32" s="11" t="s">
        <v>75</v>
      </c>
      <c r="C32" s="35">
        <v>61623</v>
      </c>
      <c r="D32" s="9" t="s">
        <v>492</v>
      </c>
      <c r="E32" s="8" t="str">
        <f t="shared" si="0"/>
        <v>Significantly Different</v>
      </c>
      <c r="G32">
        <f t="shared" si="1"/>
        <v>61623</v>
      </c>
      <c r="H32">
        <f t="shared" si="2"/>
        <v>6</v>
      </c>
      <c r="I32" t="str">
        <f t="shared" si="3"/>
        <v>+/-</v>
      </c>
      <c r="J32" t="str">
        <f t="shared" si="4"/>
        <v>423</v>
      </c>
      <c r="K32" s="1">
        <f t="shared" si="5"/>
        <v>257.14285714285717</v>
      </c>
      <c r="L32" s="1">
        <f t="shared" si="6"/>
        <v>721</v>
      </c>
      <c r="M32" s="1">
        <f t="shared" si="7"/>
        <v>266.31760242875811</v>
      </c>
      <c r="N32" s="1">
        <f t="shared" si="8"/>
        <v>2.7072938229566432</v>
      </c>
      <c r="O32" t="s">
        <v>70</v>
      </c>
    </row>
    <row r="33" spans="1:15" x14ac:dyDescent="0.35">
      <c r="A33" s="12">
        <v>23</v>
      </c>
      <c r="B33" s="11" t="s">
        <v>40</v>
      </c>
      <c r="C33" s="35">
        <v>61383</v>
      </c>
      <c r="D33" s="9" t="s">
        <v>491</v>
      </c>
      <c r="E33" s="8" t="str">
        <f t="shared" si="0"/>
        <v>Not Significantly Different</v>
      </c>
      <c r="G33">
        <f t="shared" si="1"/>
        <v>61383</v>
      </c>
      <c r="H33">
        <f t="shared" si="2"/>
        <v>8</v>
      </c>
      <c r="I33" t="str">
        <f t="shared" si="3"/>
        <v>+/-</v>
      </c>
      <c r="J33" t="str">
        <f t="shared" si="4"/>
        <v>1,327</v>
      </c>
      <c r="K33" s="1">
        <f t="shared" si="5"/>
        <v>806.68693009118545</v>
      </c>
      <c r="L33" s="1">
        <f t="shared" si="6"/>
        <v>961</v>
      </c>
      <c r="M33" s="1">
        <f t="shared" si="7"/>
        <v>809.65821157063021</v>
      </c>
      <c r="N33" s="1">
        <f t="shared" si="8"/>
        <v>1.186920587312746</v>
      </c>
      <c r="O33" t="s">
        <v>75</v>
      </c>
    </row>
    <row r="34" spans="1:15" x14ac:dyDescent="0.35">
      <c r="A34" s="12">
        <v>24</v>
      </c>
      <c r="B34" s="11" t="s">
        <v>29</v>
      </c>
      <c r="C34" s="35">
        <v>61280</v>
      </c>
      <c r="D34" s="9" t="s">
        <v>490</v>
      </c>
      <c r="E34" s="8" t="str">
        <f t="shared" si="0"/>
        <v>Significantly Different</v>
      </c>
      <c r="G34">
        <f t="shared" si="1"/>
        <v>61280</v>
      </c>
      <c r="H34">
        <f t="shared" si="2"/>
        <v>6</v>
      </c>
      <c r="I34" t="str">
        <f t="shared" si="3"/>
        <v>+/-</v>
      </c>
      <c r="J34" t="str">
        <f t="shared" si="4"/>
        <v>451</v>
      </c>
      <c r="K34" s="1">
        <f t="shared" si="5"/>
        <v>274.16413373860183</v>
      </c>
      <c r="L34" s="1">
        <f t="shared" si="6"/>
        <v>1064</v>
      </c>
      <c r="M34" s="1">
        <f t="shared" si="7"/>
        <v>282.7871790100254</v>
      </c>
      <c r="N34" s="1">
        <f t="shared" si="8"/>
        <v>3.7625468160360938</v>
      </c>
      <c r="O34" t="s">
        <v>74</v>
      </c>
    </row>
    <row r="35" spans="1:15" x14ac:dyDescent="0.35">
      <c r="A35" s="12">
        <v>25</v>
      </c>
      <c r="B35" s="11" t="s">
        <v>60</v>
      </c>
      <c r="C35" s="35">
        <v>60600</v>
      </c>
      <c r="D35" s="9" t="s">
        <v>489</v>
      </c>
      <c r="E35" s="8" t="str">
        <f t="shared" si="0"/>
        <v>Significantly Different</v>
      </c>
      <c r="G35">
        <f t="shared" si="1"/>
        <v>60600</v>
      </c>
      <c r="H35">
        <f t="shared" si="2"/>
        <v>6</v>
      </c>
      <c r="I35" t="str">
        <f t="shared" si="3"/>
        <v>+/-</v>
      </c>
      <c r="J35" t="str">
        <f t="shared" si="4"/>
        <v>422</v>
      </c>
      <c r="K35" s="1">
        <f t="shared" si="5"/>
        <v>256.53495440729483</v>
      </c>
      <c r="L35" s="1">
        <f t="shared" si="6"/>
        <v>1744</v>
      </c>
      <c r="M35" s="1">
        <f t="shared" si="7"/>
        <v>265.73068926370365</v>
      </c>
      <c r="N35" s="1">
        <f t="shared" si="8"/>
        <v>6.5630356991596992</v>
      </c>
      <c r="O35" t="s">
        <v>51</v>
      </c>
    </row>
    <row r="36" spans="1:15" x14ac:dyDescent="0.35">
      <c r="A36" s="12">
        <v>26</v>
      </c>
      <c r="B36" s="11" t="s">
        <v>26</v>
      </c>
      <c r="C36" s="35">
        <v>60412</v>
      </c>
      <c r="D36" s="9" t="s">
        <v>488</v>
      </c>
      <c r="E36" s="8" t="str">
        <f t="shared" si="0"/>
        <v>Significantly Different</v>
      </c>
      <c r="G36">
        <f t="shared" si="1"/>
        <v>60412</v>
      </c>
      <c r="H36">
        <f t="shared" si="2"/>
        <v>8</v>
      </c>
      <c r="I36" t="str">
        <f t="shared" si="3"/>
        <v>+/-</v>
      </c>
      <c r="J36" t="str">
        <f t="shared" si="4"/>
        <v>1,608</v>
      </c>
      <c r="K36" s="1">
        <f t="shared" si="5"/>
        <v>977.50759878419456</v>
      </c>
      <c r="L36" s="1">
        <f t="shared" si="6"/>
        <v>1932</v>
      </c>
      <c r="M36" s="1">
        <f t="shared" si="7"/>
        <v>979.9610819132829</v>
      </c>
      <c r="N36" s="1">
        <f t="shared" si="8"/>
        <v>1.9715068645664475</v>
      </c>
      <c r="O36" t="s">
        <v>71</v>
      </c>
    </row>
    <row r="37" spans="1:15" x14ac:dyDescent="0.35">
      <c r="A37" s="12">
        <v>27</v>
      </c>
      <c r="B37" s="11" t="s">
        <v>39</v>
      </c>
      <c r="C37" s="35">
        <v>60004</v>
      </c>
      <c r="D37" s="9" t="s">
        <v>487</v>
      </c>
      <c r="E37" s="8" t="str">
        <f t="shared" si="0"/>
        <v>Significantly Different</v>
      </c>
      <c r="G37">
        <f t="shared" si="1"/>
        <v>60004</v>
      </c>
      <c r="H37">
        <f t="shared" si="2"/>
        <v>6</v>
      </c>
      <c r="I37" t="str">
        <f t="shared" si="3"/>
        <v>+/-</v>
      </c>
      <c r="J37" t="str">
        <f t="shared" si="4"/>
        <v>449</v>
      </c>
      <c r="K37" s="1">
        <f t="shared" si="5"/>
        <v>272.94832826747722</v>
      </c>
      <c r="L37" s="1">
        <f t="shared" si="6"/>
        <v>2340</v>
      </c>
      <c r="M37" s="1">
        <f t="shared" si="7"/>
        <v>281.60860478298724</v>
      </c>
      <c r="N37" s="1">
        <f t="shared" si="8"/>
        <v>8.3094051824277422</v>
      </c>
      <c r="O37" t="s">
        <v>69</v>
      </c>
    </row>
    <row r="38" spans="1:15" x14ac:dyDescent="0.35">
      <c r="A38" s="12">
        <v>28</v>
      </c>
      <c r="B38" s="11" t="s">
        <v>80</v>
      </c>
      <c r="C38" s="35">
        <v>59860</v>
      </c>
      <c r="D38" s="9" t="s">
        <v>486</v>
      </c>
      <c r="E38" s="8" t="str">
        <f t="shared" si="0"/>
        <v>Significantly Different</v>
      </c>
      <c r="G38">
        <f t="shared" si="1"/>
        <v>59860</v>
      </c>
      <c r="H38">
        <f t="shared" si="2"/>
        <v>6</v>
      </c>
      <c r="I38" t="str">
        <f t="shared" si="3"/>
        <v>+/-</v>
      </c>
      <c r="J38" t="str">
        <f t="shared" si="4"/>
        <v>774</v>
      </c>
      <c r="K38" s="1">
        <f t="shared" si="5"/>
        <v>470.51671732522794</v>
      </c>
      <c r="L38" s="1">
        <f t="shared" si="6"/>
        <v>2484</v>
      </c>
      <c r="M38" s="1">
        <f t="shared" si="7"/>
        <v>475.59289068100952</v>
      </c>
      <c r="N38" s="1">
        <f t="shared" si="8"/>
        <v>5.222954439968853</v>
      </c>
      <c r="O38" t="s">
        <v>68</v>
      </c>
    </row>
    <row r="39" spans="1:15" x14ac:dyDescent="0.35">
      <c r="A39" s="12">
        <v>29</v>
      </c>
      <c r="B39" s="11" t="s">
        <v>79</v>
      </c>
      <c r="C39" s="35">
        <v>59736</v>
      </c>
      <c r="D39" s="9" t="s">
        <v>485</v>
      </c>
      <c r="E39" s="8" t="str">
        <f t="shared" si="0"/>
        <v>Significantly Different</v>
      </c>
      <c r="G39">
        <f t="shared" si="1"/>
        <v>59736</v>
      </c>
      <c r="H39">
        <f t="shared" si="2"/>
        <v>6</v>
      </c>
      <c r="I39" t="str">
        <f t="shared" si="3"/>
        <v>+/-</v>
      </c>
      <c r="J39" t="str">
        <f t="shared" si="4"/>
        <v>809</v>
      </c>
      <c r="K39" s="1">
        <f t="shared" si="5"/>
        <v>491.79331306990883</v>
      </c>
      <c r="L39" s="1">
        <f t="shared" si="6"/>
        <v>2608</v>
      </c>
      <c r="M39" s="1">
        <f t="shared" si="7"/>
        <v>496.65207053236736</v>
      </c>
      <c r="N39" s="1">
        <f t="shared" si="8"/>
        <v>5.2511610335268575</v>
      </c>
      <c r="O39" t="s">
        <v>44</v>
      </c>
    </row>
    <row r="40" spans="1:15" x14ac:dyDescent="0.35">
      <c r="A40" s="12">
        <v>30</v>
      </c>
      <c r="B40" s="11" t="s">
        <v>76</v>
      </c>
      <c r="C40" s="35">
        <v>59194</v>
      </c>
      <c r="D40" s="9" t="s">
        <v>484</v>
      </c>
      <c r="E40" s="8" t="str">
        <f t="shared" si="0"/>
        <v>Significantly Different</v>
      </c>
      <c r="G40">
        <f t="shared" si="1"/>
        <v>59194</v>
      </c>
      <c r="H40">
        <f t="shared" si="2"/>
        <v>8</v>
      </c>
      <c r="I40" t="str">
        <f t="shared" si="3"/>
        <v>+/-</v>
      </c>
      <c r="J40" t="str">
        <f t="shared" si="4"/>
        <v>1,984</v>
      </c>
      <c r="K40" s="1">
        <f t="shared" si="5"/>
        <v>1206.0790273556231</v>
      </c>
      <c r="L40" s="1">
        <f t="shared" si="6"/>
        <v>3150</v>
      </c>
      <c r="M40" s="1">
        <f t="shared" si="7"/>
        <v>1208.0683907009968</v>
      </c>
      <c r="N40" s="1">
        <f t="shared" si="8"/>
        <v>2.6074682726961949</v>
      </c>
      <c r="O40" t="s">
        <v>66</v>
      </c>
    </row>
    <row r="41" spans="1:15" x14ac:dyDescent="0.35">
      <c r="A41" s="12">
        <v>31</v>
      </c>
      <c r="B41" s="11" t="s">
        <v>68</v>
      </c>
      <c r="C41" s="35">
        <v>59056</v>
      </c>
      <c r="D41" s="9" t="s">
        <v>483</v>
      </c>
      <c r="E41" s="8" t="str">
        <f t="shared" si="0"/>
        <v>Significantly Different</v>
      </c>
      <c r="G41">
        <f t="shared" si="1"/>
        <v>59056</v>
      </c>
      <c r="H41">
        <f t="shared" si="2"/>
        <v>8</v>
      </c>
      <c r="I41" t="str">
        <f t="shared" si="3"/>
        <v>+/-</v>
      </c>
      <c r="J41" t="str">
        <f t="shared" si="4"/>
        <v>1,265</v>
      </c>
      <c r="K41" s="1">
        <f t="shared" si="5"/>
        <v>768.99696048632222</v>
      </c>
      <c r="L41" s="1">
        <f t="shared" si="6"/>
        <v>3288</v>
      </c>
      <c r="M41" s="1">
        <f t="shared" si="7"/>
        <v>772.11329584524856</v>
      </c>
      <c r="N41" s="1">
        <f t="shared" si="8"/>
        <v>4.258442404363155</v>
      </c>
      <c r="O41" t="s">
        <v>47</v>
      </c>
    </row>
    <row r="42" spans="1:15" x14ac:dyDescent="0.35">
      <c r="A42" s="12">
        <v>32</v>
      </c>
      <c r="B42" s="11" t="s">
        <v>45</v>
      </c>
      <c r="C42" s="35">
        <v>58853</v>
      </c>
      <c r="D42" s="9" t="s">
        <v>482</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58853</v>
      </c>
      <c r="H42">
        <f t="shared" ref="H42:H62" si="11">LEN(TRIM(D42))</f>
        <v>6</v>
      </c>
      <c r="I42" t="str">
        <f t="shared" ref="I42:I73" si="12">IF(H42&gt;=3,MID(TRIM(D42),1,3),"NO")</f>
        <v>+/-</v>
      </c>
      <c r="J42" t="str">
        <f t="shared" ref="J42:J73" si="13">IF(TRIM(I42)="+/-",MID(TRIM(D42),4,H42-3),D42)</f>
        <v>989</v>
      </c>
      <c r="K42" s="1">
        <f t="shared" ref="K42:K73" si="14">IF(TRIM(J42)="*****",0,IF(ISERROR(VALUE(J42)),"NA",VALUE(J42/$I$4)))</f>
        <v>601.21580547112467</v>
      </c>
      <c r="L42" s="1">
        <f t="shared" ref="L42:L62" si="15">IF(AND(ISNUMBER(G42),ISNUMBER($I$6)),$I$6-G42,"N/A")</f>
        <v>3491</v>
      </c>
      <c r="M42" s="1">
        <f t="shared" ref="M42:M62" si="16">IF(AND(ISNUMBER(K42),ISNUMBER($I$7)),SQRT(K42^2+($I$7)^2),"N/A")</f>
        <v>605.19671275718554</v>
      </c>
      <c r="N42" s="1">
        <f t="shared" ref="N42:N73" si="17">IF(AND(ISNUMBER(L42),ISNUMBER(M42),M42&lt;&gt;0),L42/M42,"NA")</f>
        <v>5.7683723761411843</v>
      </c>
      <c r="O42" t="s">
        <v>36</v>
      </c>
    </row>
    <row r="43" spans="1:15" x14ac:dyDescent="0.35">
      <c r="A43" s="12">
        <v>33</v>
      </c>
      <c r="B43" s="11" t="s">
        <v>77</v>
      </c>
      <c r="C43" s="35">
        <v>58298</v>
      </c>
      <c r="D43" s="9" t="s">
        <v>481</v>
      </c>
      <c r="E43" s="8" t="str">
        <f t="shared" si="9"/>
        <v>Significantly Different</v>
      </c>
      <c r="G43">
        <f t="shared" si="10"/>
        <v>58298</v>
      </c>
      <c r="H43">
        <f t="shared" si="11"/>
        <v>8</v>
      </c>
      <c r="I43" t="str">
        <f t="shared" si="12"/>
        <v>+/-</v>
      </c>
      <c r="J43" t="str">
        <f t="shared" si="13"/>
        <v>1,270</v>
      </c>
      <c r="K43" s="1">
        <f t="shared" si="14"/>
        <v>772.03647416413378</v>
      </c>
      <c r="L43" s="1">
        <f t="shared" si="15"/>
        <v>4046</v>
      </c>
      <c r="M43" s="1">
        <f t="shared" si="16"/>
        <v>775.14058971492227</v>
      </c>
      <c r="N43" s="1">
        <f t="shared" si="17"/>
        <v>5.2196982762675601</v>
      </c>
      <c r="O43" t="s">
        <v>49</v>
      </c>
    </row>
    <row r="44" spans="1:15" x14ac:dyDescent="0.35">
      <c r="A44" s="12">
        <v>34</v>
      </c>
      <c r="B44" s="11" t="s">
        <v>57</v>
      </c>
      <c r="C44" s="35">
        <v>57628</v>
      </c>
      <c r="D44" s="9" t="s">
        <v>480</v>
      </c>
      <c r="E44" s="8" t="str">
        <f t="shared" si="9"/>
        <v>Significantly Different</v>
      </c>
      <c r="G44">
        <f t="shared" si="10"/>
        <v>57628</v>
      </c>
      <c r="H44">
        <f t="shared" si="11"/>
        <v>6</v>
      </c>
      <c r="I44" t="str">
        <f t="shared" si="12"/>
        <v>+/-</v>
      </c>
      <c r="J44" t="str">
        <f t="shared" si="13"/>
        <v>865</v>
      </c>
      <c r="K44" s="1">
        <f t="shared" si="14"/>
        <v>525.83586626139822</v>
      </c>
      <c r="L44" s="1">
        <f t="shared" si="15"/>
        <v>4716</v>
      </c>
      <c r="M44" s="1">
        <f t="shared" si="16"/>
        <v>530.38285665232922</v>
      </c>
      <c r="N44" s="1">
        <f t="shared" si="17"/>
        <v>8.8916901080974817</v>
      </c>
      <c r="O44" t="s">
        <v>63</v>
      </c>
    </row>
    <row r="45" spans="1:15" x14ac:dyDescent="0.35">
      <c r="A45" s="12">
        <v>35</v>
      </c>
      <c r="B45" s="11" t="s">
        <v>71</v>
      </c>
      <c r="C45" s="35">
        <v>56844</v>
      </c>
      <c r="D45" s="9" t="s">
        <v>479</v>
      </c>
      <c r="E45" s="8" t="str">
        <f t="shared" si="9"/>
        <v>Significantly Different</v>
      </c>
      <c r="G45">
        <f t="shared" si="10"/>
        <v>56844</v>
      </c>
      <c r="H45">
        <f t="shared" si="11"/>
        <v>6</v>
      </c>
      <c r="I45" t="str">
        <f t="shared" si="12"/>
        <v>+/-</v>
      </c>
      <c r="J45" t="str">
        <f t="shared" si="13"/>
        <v>810</v>
      </c>
      <c r="K45" s="1">
        <f t="shared" si="14"/>
        <v>492.40121580547111</v>
      </c>
      <c r="L45" s="1">
        <f t="shared" si="15"/>
        <v>5500</v>
      </c>
      <c r="M45" s="1">
        <f t="shared" si="16"/>
        <v>497.25403337782626</v>
      </c>
      <c r="N45" s="1">
        <f t="shared" si="17"/>
        <v>11.060744872472377</v>
      </c>
      <c r="O45" t="s">
        <v>62</v>
      </c>
    </row>
    <row r="46" spans="1:15" x14ac:dyDescent="0.35">
      <c r="A46" s="12">
        <v>36</v>
      </c>
      <c r="B46" s="11" t="s">
        <v>48</v>
      </c>
      <c r="C46" s="35">
        <v>56091</v>
      </c>
      <c r="D46" s="9" t="s">
        <v>478</v>
      </c>
      <c r="E46" s="8" t="str">
        <f t="shared" si="9"/>
        <v>Significantly Different</v>
      </c>
      <c r="G46">
        <f t="shared" si="10"/>
        <v>56091</v>
      </c>
      <c r="H46">
        <f t="shared" si="11"/>
        <v>8</v>
      </c>
      <c r="I46" t="str">
        <f t="shared" si="12"/>
        <v>+/-</v>
      </c>
      <c r="J46" t="str">
        <f t="shared" si="13"/>
        <v>1,722</v>
      </c>
      <c r="K46" s="1">
        <f t="shared" si="14"/>
        <v>1046.8085106382978</v>
      </c>
      <c r="L46" s="1">
        <f t="shared" si="15"/>
        <v>6253</v>
      </c>
      <c r="M46" s="1">
        <f t="shared" si="16"/>
        <v>1049.0999353391369</v>
      </c>
      <c r="N46" s="1">
        <f t="shared" si="17"/>
        <v>5.9603473314280837</v>
      </c>
      <c r="O46" t="s">
        <v>60</v>
      </c>
    </row>
    <row r="47" spans="1:15" x14ac:dyDescent="0.35">
      <c r="A47" s="12">
        <v>37</v>
      </c>
      <c r="B47" s="11" t="s">
        <v>81</v>
      </c>
      <c r="C47" s="35">
        <v>56040</v>
      </c>
      <c r="D47" s="9" t="s">
        <v>477</v>
      </c>
      <c r="E47" s="8" t="str">
        <f t="shared" si="9"/>
        <v>Significantly Different</v>
      </c>
      <c r="G47">
        <f t="shared" si="10"/>
        <v>56040</v>
      </c>
      <c r="H47">
        <f t="shared" si="11"/>
        <v>8</v>
      </c>
      <c r="I47" t="str">
        <f t="shared" si="12"/>
        <v>+/-</v>
      </c>
      <c r="J47" t="str">
        <f t="shared" si="13"/>
        <v>1,335</v>
      </c>
      <c r="K47" s="1">
        <f t="shared" si="14"/>
        <v>811.55015197568389</v>
      </c>
      <c r="L47" s="1">
        <f t="shared" si="15"/>
        <v>6304</v>
      </c>
      <c r="M47" s="1">
        <f t="shared" si="16"/>
        <v>814.50369278203141</v>
      </c>
      <c r="N47" s="1">
        <f t="shared" si="17"/>
        <v>7.7396825279796584</v>
      </c>
      <c r="O47" t="s">
        <v>58</v>
      </c>
    </row>
    <row r="48" spans="1:15" x14ac:dyDescent="0.35">
      <c r="A48" s="12">
        <v>38</v>
      </c>
      <c r="B48" s="11" t="s">
        <v>55</v>
      </c>
      <c r="C48" s="35">
        <v>55971</v>
      </c>
      <c r="D48" s="9" t="s">
        <v>476</v>
      </c>
      <c r="E48" s="8" t="str">
        <f t="shared" si="9"/>
        <v>Significantly Different</v>
      </c>
      <c r="G48">
        <f t="shared" si="10"/>
        <v>55971</v>
      </c>
      <c r="H48">
        <f t="shared" si="11"/>
        <v>8</v>
      </c>
      <c r="I48" t="str">
        <f t="shared" si="12"/>
        <v>+/-</v>
      </c>
      <c r="J48" t="str">
        <f t="shared" si="13"/>
        <v>1,477</v>
      </c>
      <c r="K48" s="1">
        <f t="shared" si="14"/>
        <v>897.87234042553189</v>
      </c>
      <c r="L48" s="1">
        <f t="shared" si="15"/>
        <v>6373</v>
      </c>
      <c r="M48" s="1">
        <f t="shared" si="16"/>
        <v>900.54281191125631</v>
      </c>
      <c r="N48" s="1">
        <f t="shared" si="17"/>
        <v>7.0768428948695279</v>
      </c>
      <c r="O48" t="s">
        <v>56</v>
      </c>
    </row>
    <row r="49" spans="1:15" x14ac:dyDescent="0.35">
      <c r="A49" s="12">
        <v>39</v>
      </c>
      <c r="B49" s="11" t="s">
        <v>67</v>
      </c>
      <c r="C49" s="35">
        <v>55721</v>
      </c>
      <c r="D49" s="9" t="s">
        <v>475</v>
      </c>
      <c r="E49" s="8" t="str">
        <f t="shared" si="9"/>
        <v>Significantly Different</v>
      </c>
      <c r="G49">
        <f t="shared" si="10"/>
        <v>55721</v>
      </c>
      <c r="H49">
        <f t="shared" si="11"/>
        <v>6</v>
      </c>
      <c r="I49" t="str">
        <f t="shared" si="12"/>
        <v>+/-</v>
      </c>
      <c r="J49" t="str">
        <f t="shared" si="13"/>
        <v>887</v>
      </c>
      <c r="K49" s="1">
        <f t="shared" si="14"/>
        <v>539.209726443769</v>
      </c>
      <c r="L49" s="1">
        <f t="shared" si="15"/>
        <v>6623</v>
      </c>
      <c r="M49" s="1">
        <f t="shared" si="16"/>
        <v>543.64487073398789</v>
      </c>
      <c r="N49" s="1">
        <f t="shared" si="17"/>
        <v>12.182585280457314</v>
      </c>
      <c r="O49" t="s">
        <v>54</v>
      </c>
    </row>
    <row r="50" spans="1:15" x14ac:dyDescent="0.35">
      <c r="A50" s="12">
        <v>40</v>
      </c>
      <c r="B50" s="11" t="s">
        <v>50</v>
      </c>
      <c r="C50" s="35">
        <v>55157</v>
      </c>
      <c r="D50" s="9" t="s">
        <v>474</v>
      </c>
      <c r="E50" s="8" t="str">
        <f t="shared" si="9"/>
        <v>Significantly Different</v>
      </c>
      <c r="G50">
        <f t="shared" si="10"/>
        <v>55157</v>
      </c>
      <c r="H50">
        <f t="shared" si="11"/>
        <v>6</v>
      </c>
      <c r="I50" t="str">
        <f t="shared" si="12"/>
        <v>+/-</v>
      </c>
      <c r="J50" t="str">
        <f t="shared" si="13"/>
        <v>973</v>
      </c>
      <c r="K50" s="1">
        <f t="shared" si="14"/>
        <v>591.48936170212767</v>
      </c>
      <c r="L50" s="1">
        <f t="shared" si="15"/>
        <v>7187</v>
      </c>
      <c r="M50" s="1">
        <f t="shared" si="16"/>
        <v>595.53528979448447</v>
      </c>
      <c r="N50" s="1">
        <f t="shared" si="17"/>
        <v>12.068134539063486</v>
      </c>
      <c r="O50" t="s">
        <v>52</v>
      </c>
    </row>
    <row r="51" spans="1:15" x14ac:dyDescent="0.35">
      <c r="A51" s="12">
        <v>41</v>
      </c>
      <c r="B51" s="11" t="s">
        <v>63</v>
      </c>
      <c r="C51" s="35">
        <v>55156</v>
      </c>
      <c r="D51" s="9" t="s">
        <v>387</v>
      </c>
      <c r="E51" s="8" t="str">
        <f t="shared" si="9"/>
        <v>Significantly Different</v>
      </c>
      <c r="G51">
        <f t="shared" si="10"/>
        <v>55156</v>
      </c>
      <c r="H51">
        <f t="shared" si="11"/>
        <v>6</v>
      </c>
      <c r="I51" t="str">
        <f t="shared" si="12"/>
        <v>+/-</v>
      </c>
      <c r="J51" t="str">
        <f t="shared" si="13"/>
        <v>722</v>
      </c>
      <c r="K51" s="1">
        <f t="shared" si="14"/>
        <v>438.90577507598783</v>
      </c>
      <c r="L51" s="1">
        <f t="shared" si="15"/>
        <v>7188</v>
      </c>
      <c r="M51" s="1">
        <f t="shared" si="16"/>
        <v>444.3432184459034</v>
      </c>
      <c r="N51" s="1">
        <f t="shared" si="17"/>
        <v>16.176684377315649</v>
      </c>
      <c r="O51" t="s">
        <v>50</v>
      </c>
    </row>
    <row r="52" spans="1:15" x14ac:dyDescent="0.35">
      <c r="A52" s="12">
        <v>42</v>
      </c>
      <c r="B52" s="11" t="s">
        <v>46</v>
      </c>
      <c r="C52" s="35">
        <v>55145</v>
      </c>
      <c r="D52" s="9" t="s">
        <v>473</v>
      </c>
      <c r="E52" s="8" t="str">
        <f t="shared" si="9"/>
        <v>Significantly Different</v>
      </c>
      <c r="G52">
        <f t="shared" si="10"/>
        <v>55145</v>
      </c>
      <c r="H52">
        <f t="shared" si="11"/>
        <v>6</v>
      </c>
      <c r="I52" t="str">
        <f t="shared" si="12"/>
        <v>+/-</v>
      </c>
      <c r="J52" t="str">
        <f t="shared" si="13"/>
        <v>781</v>
      </c>
      <c r="K52" s="1">
        <f t="shared" si="14"/>
        <v>474.77203647416411</v>
      </c>
      <c r="L52" s="1">
        <f t="shared" si="15"/>
        <v>7199</v>
      </c>
      <c r="M52" s="1">
        <f t="shared" si="16"/>
        <v>479.80319194606784</v>
      </c>
      <c r="N52" s="1">
        <f t="shared" si="17"/>
        <v>15.004068586540795</v>
      </c>
      <c r="O52" t="s">
        <v>48</v>
      </c>
    </row>
    <row r="53" spans="1:15" x14ac:dyDescent="0.35">
      <c r="A53" s="12">
        <v>43</v>
      </c>
      <c r="B53" s="11" t="s">
        <v>32</v>
      </c>
      <c r="C53" s="35">
        <v>54993</v>
      </c>
      <c r="D53" s="9" t="s">
        <v>472</v>
      </c>
      <c r="E53" s="8" t="str">
        <f t="shared" si="9"/>
        <v>Significantly Different</v>
      </c>
      <c r="G53">
        <f t="shared" si="10"/>
        <v>54993</v>
      </c>
      <c r="H53">
        <f t="shared" si="11"/>
        <v>8</v>
      </c>
      <c r="I53" t="str">
        <f t="shared" si="12"/>
        <v>+/-</v>
      </c>
      <c r="J53" t="str">
        <f t="shared" si="13"/>
        <v>1,440</v>
      </c>
      <c r="K53" s="1">
        <f t="shared" si="14"/>
        <v>875.37993920972644</v>
      </c>
      <c r="L53" s="1">
        <f t="shared" si="15"/>
        <v>7351</v>
      </c>
      <c r="M53" s="1">
        <f t="shared" si="16"/>
        <v>878.11881562498968</v>
      </c>
      <c r="N53" s="1">
        <f t="shared" si="17"/>
        <v>8.3713045082265101</v>
      </c>
      <c r="O53" t="s">
        <v>46</v>
      </c>
    </row>
    <row r="54" spans="1:15" x14ac:dyDescent="0.35">
      <c r="A54" s="12">
        <v>44</v>
      </c>
      <c r="B54" s="11" t="s">
        <v>69</v>
      </c>
      <c r="C54" s="35">
        <v>54987</v>
      </c>
      <c r="D54" s="9" t="s">
        <v>471</v>
      </c>
      <c r="E54" s="8" t="str">
        <f t="shared" si="9"/>
        <v>Significantly Different</v>
      </c>
      <c r="G54">
        <f t="shared" si="10"/>
        <v>54987</v>
      </c>
      <c r="H54">
        <f t="shared" si="11"/>
        <v>8</v>
      </c>
      <c r="I54" t="str">
        <f t="shared" si="12"/>
        <v>+/-</v>
      </c>
      <c r="J54" t="str">
        <f t="shared" si="13"/>
        <v>1,702</v>
      </c>
      <c r="K54" s="1">
        <f t="shared" si="14"/>
        <v>1034.6504559270516</v>
      </c>
      <c r="L54" s="1">
        <f t="shared" si="15"/>
        <v>7357</v>
      </c>
      <c r="M54" s="1">
        <f t="shared" si="16"/>
        <v>1036.9687470381477</v>
      </c>
      <c r="N54" s="1">
        <f t="shared" si="17"/>
        <v>7.0947171947211567</v>
      </c>
      <c r="O54" t="s">
        <v>39</v>
      </c>
    </row>
    <row r="55" spans="1:15" x14ac:dyDescent="0.35">
      <c r="A55" s="12">
        <v>45</v>
      </c>
      <c r="B55" s="11" t="s">
        <v>78</v>
      </c>
      <c r="C55" s="35">
        <v>54770</v>
      </c>
      <c r="D55" s="9" t="s">
        <v>470</v>
      </c>
      <c r="E55" s="8" t="str">
        <f t="shared" si="9"/>
        <v>Significantly Different</v>
      </c>
      <c r="G55">
        <f t="shared" si="10"/>
        <v>54770</v>
      </c>
      <c r="H55">
        <f t="shared" si="11"/>
        <v>6</v>
      </c>
      <c r="I55" t="str">
        <f t="shared" si="12"/>
        <v>+/-</v>
      </c>
      <c r="J55" t="str">
        <f t="shared" si="13"/>
        <v>632</v>
      </c>
      <c r="K55" s="1">
        <f t="shared" si="14"/>
        <v>384.19452887537994</v>
      </c>
      <c r="L55" s="1">
        <f t="shared" si="15"/>
        <v>7574</v>
      </c>
      <c r="M55" s="1">
        <f t="shared" si="16"/>
        <v>390.3947392083881</v>
      </c>
      <c r="N55" s="1">
        <f t="shared" si="17"/>
        <v>19.400876188439334</v>
      </c>
      <c r="O55" t="s">
        <v>42</v>
      </c>
    </row>
    <row r="56" spans="1:15" x14ac:dyDescent="0.35">
      <c r="A56" s="12">
        <v>46</v>
      </c>
      <c r="B56" s="11" t="s">
        <v>53</v>
      </c>
      <c r="C56" s="35">
        <v>54157</v>
      </c>
      <c r="D56" s="9" t="s">
        <v>469</v>
      </c>
      <c r="E56" s="8" t="str">
        <f t="shared" si="9"/>
        <v>Significantly Different</v>
      </c>
      <c r="G56">
        <f t="shared" si="10"/>
        <v>54157</v>
      </c>
      <c r="H56">
        <f t="shared" si="11"/>
        <v>6</v>
      </c>
      <c r="I56" t="str">
        <f t="shared" si="12"/>
        <v>+/-</v>
      </c>
      <c r="J56" t="str">
        <f t="shared" si="13"/>
        <v>416</v>
      </c>
      <c r="K56" s="1">
        <f t="shared" si="14"/>
        <v>252.88753799392097</v>
      </c>
      <c r="L56" s="1">
        <f t="shared" si="15"/>
        <v>8187</v>
      </c>
      <c r="M56" s="1">
        <f t="shared" si="16"/>
        <v>262.21121878446968</v>
      </c>
      <c r="N56" s="1">
        <f t="shared" si="17"/>
        <v>31.222920353875043</v>
      </c>
      <c r="O56" t="s">
        <v>40</v>
      </c>
    </row>
    <row r="57" spans="1:15" x14ac:dyDescent="0.35">
      <c r="A57" s="12">
        <v>47</v>
      </c>
      <c r="B57" s="11" t="s">
        <v>44</v>
      </c>
      <c r="C57" s="35">
        <v>53821</v>
      </c>
      <c r="D57" s="9" t="s">
        <v>468</v>
      </c>
      <c r="E57" s="8" t="str">
        <f t="shared" si="9"/>
        <v>Significantly Different</v>
      </c>
      <c r="G57">
        <f t="shared" si="10"/>
        <v>53821</v>
      </c>
      <c r="H57">
        <f t="shared" si="11"/>
        <v>6</v>
      </c>
      <c r="I57" t="str">
        <f t="shared" si="12"/>
        <v>+/-</v>
      </c>
      <c r="J57" t="str">
        <f t="shared" si="13"/>
        <v>851</v>
      </c>
      <c r="K57" s="1">
        <f t="shared" si="14"/>
        <v>517.32522796352578</v>
      </c>
      <c r="L57" s="1">
        <f t="shared" si="15"/>
        <v>8523</v>
      </c>
      <c r="M57" s="1">
        <f t="shared" si="16"/>
        <v>521.94636493736027</v>
      </c>
      <c r="N57" s="1">
        <f t="shared" si="17"/>
        <v>16.329264025093575</v>
      </c>
      <c r="O57" t="s">
        <v>37</v>
      </c>
    </row>
    <row r="58" spans="1:15" x14ac:dyDescent="0.35">
      <c r="A58" s="12">
        <v>48</v>
      </c>
      <c r="B58" s="11" t="s">
        <v>36</v>
      </c>
      <c r="C58" s="35">
        <v>53356</v>
      </c>
      <c r="D58" s="9" t="s">
        <v>467</v>
      </c>
      <c r="E58" s="8" t="str">
        <f t="shared" si="9"/>
        <v>Significantly Different</v>
      </c>
      <c r="G58">
        <f t="shared" si="10"/>
        <v>53356</v>
      </c>
      <c r="H58">
        <f t="shared" si="11"/>
        <v>8</v>
      </c>
      <c r="I58" t="str">
        <f t="shared" si="12"/>
        <v>+/-</v>
      </c>
      <c r="J58" t="str">
        <f t="shared" si="13"/>
        <v>1,694</v>
      </c>
      <c r="K58" s="1">
        <f t="shared" si="14"/>
        <v>1029.7872340425531</v>
      </c>
      <c r="L58" s="1">
        <f t="shared" si="15"/>
        <v>8988</v>
      </c>
      <c r="M58" s="1">
        <f t="shared" si="16"/>
        <v>1032.1164487502476</v>
      </c>
      <c r="N58" s="1">
        <f t="shared" si="17"/>
        <v>8.7083196967582897</v>
      </c>
      <c r="O58" t="s">
        <v>35</v>
      </c>
    </row>
    <row r="59" spans="1:15" x14ac:dyDescent="0.35">
      <c r="A59" s="12">
        <v>49</v>
      </c>
      <c r="B59" s="11" t="s">
        <v>58</v>
      </c>
      <c r="C59" s="35">
        <v>52833</v>
      </c>
      <c r="D59" s="9" t="s">
        <v>466</v>
      </c>
      <c r="E59" s="8" t="str">
        <f t="shared" si="9"/>
        <v>Significantly Different</v>
      </c>
      <c r="G59">
        <f t="shared" si="10"/>
        <v>52833</v>
      </c>
      <c r="H59">
        <f t="shared" si="11"/>
        <v>6</v>
      </c>
      <c r="I59" t="str">
        <f t="shared" si="12"/>
        <v>+/-</v>
      </c>
      <c r="J59" t="str">
        <f t="shared" si="13"/>
        <v>707</v>
      </c>
      <c r="K59" s="1">
        <f t="shared" si="14"/>
        <v>429.78723404255317</v>
      </c>
      <c r="L59" s="1">
        <f t="shared" si="15"/>
        <v>9511</v>
      </c>
      <c r="M59" s="1">
        <f t="shared" si="16"/>
        <v>435.33858424191919</v>
      </c>
      <c r="N59" s="1">
        <f t="shared" si="17"/>
        <v>21.847362821198278</v>
      </c>
      <c r="O59" t="s">
        <v>32</v>
      </c>
    </row>
    <row r="60" spans="1:15" x14ac:dyDescent="0.35">
      <c r="A60" s="12">
        <v>50</v>
      </c>
      <c r="B60" s="11" t="s">
        <v>72</v>
      </c>
      <c r="C60" s="35">
        <v>51246</v>
      </c>
      <c r="D60" s="9" t="s">
        <v>465</v>
      </c>
      <c r="E60" s="8" t="str">
        <f t="shared" si="9"/>
        <v>Significantly Different</v>
      </c>
      <c r="G60">
        <f t="shared" si="10"/>
        <v>51246</v>
      </c>
      <c r="H60">
        <f t="shared" si="11"/>
        <v>6</v>
      </c>
      <c r="I60" t="str">
        <f t="shared" si="12"/>
        <v>+/-</v>
      </c>
      <c r="J60" t="str">
        <f t="shared" si="13"/>
        <v>694</v>
      </c>
      <c r="K60" s="1">
        <f t="shared" si="14"/>
        <v>421.88449848024317</v>
      </c>
      <c r="L60" s="1">
        <f t="shared" si="15"/>
        <v>11098</v>
      </c>
      <c r="M60" s="1">
        <f t="shared" si="16"/>
        <v>427.53847363919954</v>
      </c>
      <c r="N60" s="1">
        <f t="shared" si="17"/>
        <v>25.957897789955673</v>
      </c>
      <c r="O60" t="s">
        <v>29</v>
      </c>
    </row>
    <row r="61" spans="1:15" x14ac:dyDescent="0.35">
      <c r="A61" s="12">
        <v>51</v>
      </c>
      <c r="B61" s="11" t="s">
        <v>51</v>
      </c>
      <c r="C61" s="35">
        <v>51041</v>
      </c>
      <c r="D61" s="9" t="s">
        <v>464</v>
      </c>
      <c r="E61" s="8" t="str">
        <f t="shared" si="9"/>
        <v>Significantly Different</v>
      </c>
      <c r="G61">
        <f t="shared" si="10"/>
        <v>51041</v>
      </c>
      <c r="H61">
        <f t="shared" si="11"/>
        <v>6</v>
      </c>
      <c r="I61" t="str">
        <f t="shared" si="12"/>
        <v>+/-</v>
      </c>
      <c r="J61" t="str">
        <f t="shared" si="13"/>
        <v>793</v>
      </c>
      <c r="K61" s="1">
        <f t="shared" si="14"/>
        <v>482.06686930091183</v>
      </c>
      <c r="L61" s="1">
        <f t="shared" si="15"/>
        <v>11303</v>
      </c>
      <c r="M61" s="1">
        <f t="shared" si="16"/>
        <v>487.02267181456</v>
      </c>
      <c r="N61" s="1">
        <f t="shared" si="17"/>
        <v>23.208365142195596</v>
      </c>
      <c r="O61" t="s">
        <v>26</v>
      </c>
    </row>
    <row r="62" spans="1:15" ht="15" thickBot="1" x14ac:dyDescent="0.4">
      <c r="A62" s="7"/>
      <c r="B62" s="6" t="s">
        <v>24</v>
      </c>
      <c r="C62" s="34">
        <v>25728</v>
      </c>
      <c r="D62" s="4" t="s">
        <v>463</v>
      </c>
      <c r="E62" s="3" t="str">
        <f t="shared" si="9"/>
        <v>Significantly Different</v>
      </c>
      <c r="G62">
        <f t="shared" si="10"/>
        <v>25728</v>
      </c>
      <c r="H62">
        <f t="shared" si="11"/>
        <v>6</v>
      </c>
      <c r="I62" t="str">
        <f t="shared" si="12"/>
        <v>+/-</v>
      </c>
      <c r="J62" t="str">
        <f t="shared" si="13"/>
        <v>605</v>
      </c>
      <c r="K62" s="1">
        <f t="shared" si="14"/>
        <v>367.78115501519756</v>
      </c>
      <c r="L62" s="1">
        <f t="shared" si="15"/>
        <v>36616</v>
      </c>
      <c r="M62" s="1">
        <f t="shared" si="16"/>
        <v>374.25338257405633</v>
      </c>
      <c r="N62" s="1">
        <f t="shared" si="17"/>
        <v>97.837459071607768</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159" priority="1" operator="equal">
      <formula>"OTHER ERROR"</formula>
    </cfRule>
    <cfRule type="cellIs" dxfId="158" priority="2" operator="equal">
      <formula>"Statistical Test not applicable"</formula>
    </cfRule>
    <cfRule type="cellIs" dxfId="157" priority="3" operator="equal">
      <formula>"Geography Selected"</formula>
    </cfRule>
  </conditionalFormatting>
  <conditionalFormatting sqref="E10:J62">
    <cfRule type="cellIs" dxfId="156" priority="4" operator="equal">
      <formula>"Not Significantly Different"</formula>
    </cfRule>
  </conditionalFormatting>
  <conditionalFormatting sqref="F10:J62">
    <cfRule type="cellIs" dxfId="15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677FCD98-0720-41FB-AAE5-BC436FA7DA54}">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3FDDE04B-980E-453C-A7F9-5887BCFCED01}"/>
    <hyperlink ref="A68" r:id="rId2" xr:uid="{54B44EB5-35C3-485C-BD4E-0160F570A8B6}"/>
    <hyperlink ref="A66" r:id="rId3" xr:uid="{26F0538B-BDCE-41EF-A2F8-DB1AFEDD5E82}"/>
    <hyperlink ref="A67" r:id="rId4" xr:uid="{FF212CDA-51C9-4C72-8E53-14A5BD4AA2E3}"/>
  </hyperlinks>
  <pageMargins left="0.7" right="0.7" top="0.75" bottom="0.75" header="0.3" footer="0.3"/>
  <pageSetup orientation="portrait" r:id="rId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F396E-D8D2-4D11-8D9E-8FAF659C5CD3}">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564</v>
      </c>
    </row>
    <row r="2" spans="1:16" x14ac:dyDescent="0.35">
      <c r="A2" s="26" t="s">
        <v>106</v>
      </c>
      <c r="B2" t="s">
        <v>563</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36">
        <f>VLOOKUP($B$4,$B$10:$D$62,2,FALSE)</f>
        <v>51275</v>
      </c>
      <c r="C6" t="s">
        <v>100</v>
      </c>
      <c r="H6" s="14" t="s">
        <v>99</v>
      </c>
      <c r="I6">
        <f>VLOOKUP($B$4,$B$9:$K$62,6,FALSE)</f>
        <v>51275</v>
      </c>
      <c r="K6" s="15"/>
    </row>
    <row r="7" spans="1:16" ht="15" thickBot="1" x14ac:dyDescent="0.4">
      <c r="A7" s="21" t="s">
        <v>98</v>
      </c>
      <c r="B7" s="20" t="str">
        <f>VLOOKUP($B$4,$B$10:$D$62,3,FALSE)</f>
        <v>+/-89</v>
      </c>
      <c r="C7" t="s">
        <v>97</v>
      </c>
      <c r="H7" s="14" t="s">
        <v>96</v>
      </c>
      <c r="I7" s="19">
        <f>VLOOKUP($B$4,$B$9:$K$62,10,FALSE)</f>
        <v>54.10334346504559</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35">
        <v>51275</v>
      </c>
      <c r="D10" s="9" t="s">
        <v>562</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51275</v>
      </c>
      <c r="H10">
        <f t="shared" ref="H10:H41" si="2">LEN(TRIM(D10))</f>
        <v>5</v>
      </c>
      <c r="I10" t="str">
        <f t="shared" ref="I10:I41" si="3">IF(H10&gt;=3,MID(TRIM(D10),1,3),"NO")</f>
        <v>+/-</v>
      </c>
      <c r="J10" t="str">
        <f t="shared" ref="J10:J41" si="4">IF(TRIM(I10)="+/-",MID(TRIM(D10),4,H10-3),D10)</f>
        <v>89</v>
      </c>
      <c r="K10" s="1">
        <f t="shared" ref="K10:K41" si="5">IF(TRIM(J10)="*****",0,IF(ISERROR(VALUE(J10)),"NA",VALUE(J10/$I$4)))</f>
        <v>54.10334346504559</v>
      </c>
      <c r="L10" s="1">
        <f t="shared" ref="L10:L41" si="6">IF(AND(ISNUMBER(G10),ISNUMBER($I$6)),$I$6-G10,"N/A")</f>
        <v>0</v>
      </c>
      <c r="M10" s="1">
        <f t="shared" ref="M10:M41" si="7">IF(AND(ISNUMBER(K10),ISNUMBER($I$7)),SQRT(K10^2+($I$7)^2),"N/A")</f>
        <v>76.513682097997233</v>
      </c>
      <c r="N10" s="1">
        <f t="shared" ref="N10:N41" si="8">IF(AND(ISNUMBER(L10),ISNUMBER(M10),M10&lt;&gt;0),L10/M10,"NA")</f>
        <v>0</v>
      </c>
      <c r="O10" t="s">
        <v>82</v>
      </c>
    </row>
    <row r="11" spans="1:16" x14ac:dyDescent="0.35">
      <c r="A11" s="12">
        <v>1</v>
      </c>
      <c r="B11" s="11" t="s">
        <v>31</v>
      </c>
      <c r="C11" s="35">
        <v>86043</v>
      </c>
      <c r="D11" s="13" t="s">
        <v>561</v>
      </c>
      <c r="E11" s="8" t="str">
        <f t="shared" si="0"/>
        <v>Significantly Different</v>
      </c>
      <c r="G11">
        <f t="shared" si="1"/>
        <v>86043</v>
      </c>
      <c r="H11">
        <f t="shared" si="2"/>
        <v>8</v>
      </c>
      <c r="I11" t="str">
        <f t="shared" si="3"/>
        <v>+/-</v>
      </c>
      <c r="J11" t="str">
        <f t="shared" si="4"/>
        <v>2,397</v>
      </c>
      <c r="K11" s="1">
        <f t="shared" si="5"/>
        <v>1457.1428571428571</v>
      </c>
      <c r="L11" s="1">
        <f t="shared" si="6"/>
        <v>-34768</v>
      </c>
      <c r="M11" s="1">
        <f t="shared" si="7"/>
        <v>1458.1469328900107</v>
      </c>
      <c r="N11" s="1">
        <f t="shared" si="8"/>
        <v>-23.843961960054802</v>
      </c>
      <c r="O11" t="s">
        <v>67</v>
      </c>
    </row>
    <row r="12" spans="1:16" x14ac:dyDescent="0.35">
      <c r="A12" s="12">
        <v>2</v>
      </c>
      <c r="B12" s="11" t="s">
        <v>70</v>
      </c>
      <c r="C12" s="35">
        <v>67043</v>
      </c>
      <c r="D12" s="9" t="s">
        <v>560</v>
      </c>
      <c r="E12" s="8" t="str">
        <f t="shared" si="0"/>
        <v>Significantly Different</v>
      </c>
      <c r="G12">
        <f t="shared" si="1"/>
        <v>67043</v>
      </c>
      <c r="H12">
        <f t="shared" si="2"/>
        <v>6</v>
      </c>
      <c r="I12" t="str">
        <f t="shared" si="3"/>
        <v>+/-</v>
      </c>
      <c r="J12" t="str">
        <f t="shared" si="4"/>
        <v>931</v>
      </c>
      <c r="K12" s="1">
        <f t="shared" si="5"/>
        <v>565.95744680851067</v>
      </c>
      <c r="L12" s="1">
        <f t="shared" si="6"/>
        <v>-15768</v>
      </c>
      <c r="M12" s="1">
        <f t="shared" si="7"/>
        <v>568.53760066692587</v>
      </c>
      <c r="N12" s="1">
        <f t="shared" si="8"/>
        <v>-27.734313406014429</v>
      </c>
      <c r="O12" t="s">
        <v>59</v>
      </c>
    </row>
    <row r="13" spans="1:16" x14ac:dyDescent="0.35">
      <c r="A13" s="12">
        <v>3</v>
      </c>
      <c r="B13" s="11" t="s">
        <v>65</v>
      </c>
      <c r="C13" s="35">
        <v>63794</v>
      </c>
      <c r="D13" s="9" t="s">
        <v>559</v>
      </c>
      <c r="E13" s="8" t="str">
        <f t="shared" si="0"/>
        <v>Significantly Different</v>
      </c>
      <c r="G13">
        <f t="shared" si="1"/>
        <v>63794</v>
      </c>
      <c r="H13">
        <f t="shared" si="2"/>
        <v>6</v>
      </c>
      <c r="I13" t="str">
        <f t="shared" si="3"/>
        <v>+/-</v>
      </c>
      <c r="J13" t="str">
        <f t="shared" si="4"/>
        <v>958</v>
      </c>
      <c r="K13" s="1">
        <f t="shared" si="5"/>
        <v>582.370820668693</v>
      </c>
      <c r="L13" s="1">
        <f t="shared" si="6"/>
        <v>-12519</v>
      </c>
      <c r="M13" s="1">
        <f t="shared" si="7"/>
        <v>584.87857247502552</v>
      </c>
      <c r="N13" s="1">
        <f t="shared" si="8"/>
        <v>-21.404442886364357</v>
      </c>
      <c r="O13" t="s">
        <v>57</v>
      </c>
    </row>
    <row r="14" spans="1:16" x14ac:dyDescent="0.35">
      <c r="A14" s="12">
        <v>4</v>
      </c>
      <c r="B14" s="11" t="s">
        <v>41</v>
      </c>
      <c r="C14" s="35">
        <v>63733</v>
      </c>
      <c r="D14" s="9" t="s">
        <v>558</v>
      </c>
      <c r="E14" s="8" t="str">
        <f t="shared" si="0"/>
        <v>Significantly Different</v>
      </c>
      <c r="G14">
        <f t="shared" si="1"/>
        <v>63733</v>
      </c>
      <c r="H14">
        <f t="shared" si="2"/>
        <v>6</v>
      </c>
      <c r="I14" t="str">
        <f t="shared" si="3"/>
        <v>+/-</v>
      </c>
      <c r="J14" t="str">
        <f t="shared" si="4"/>
        <v>776</v>
      </c>
      <c r="K14" s="1">
        <f t="shared" si="5"/>
        <v>471.73252279635255</v>
      </c>
      <c r="L14" s="1">
        <f t="shared" si="6"/>
        <v>-12458</v>
      </c>
      <c r="M14" s="1">
        <f t="shared" si="7"/>
        <v>474.82496231549158</v>
      </c>
      <c r="N14" s="1">
        <f t="shared" si="8"/>
        <v>-26.237036779297284</v>
      </c>
      <c r="O14" t="s">
        <v>72</v>
      </c>
    </row>
    <row r="15" spans="1:16" x14ac:dyDescent="0.35">
      <c r="A15" s="12">
        <v>5</v>
      </c>
      <c r="B15" s="11" t="s">
        <v>47</v>
      </c>
      <c r="C15" s="35">
        <v>63224</v>
      </c>
      <c r="D15" s="9" t="s">
        <v>557</v>
      </c>
      <c r="E15" s="8" t="str">
        <f t="shared" si="0"/>
        <v>Significantly Different</v>
      </c>
      <c r="G15">
        <f t="shared" si="1"/>
        <v>63224</v>
      </c>
      <c r="H15">
        <f t="shared" si="2"/>
        <v>6</v>
      </c>
      <c r="I15" t="str">
        <f t="shared" si="3"/>
        <v>+/-</v>
      </c>
      <c r="J15" t="str">
        <f t="shared" si="4"/>
        <v>663</v>
      </c>
      <c r="K15" s="1">
        <f t="shared" si="5"/>
        <v>403.03951367781156</v>
      </c>
      <c r="L15" s="1">
        <f t="shared" si="6"/>
        <v>-11949</v>
      </c>
      <c r="M15" s="1">
        <f t="shared" si="7"/>
        <v>406.65467089379848</v>
      </c>
      <c r="N15" s="1">
        <f t="shared" si="8"/>
        <v>-29.38365363844693</v>
      </c>
      <c r="O15" t="s">
        <v>34</v>
      </c>
    </row>
    <row r="16" spans="1:16" x14ac:dyDescent="0.35">
      <c r="A16" s="12">
        <v>6</v>
      </c>
      <c r="B16" s="11" t="s">
        <v>35</v>
      </c>
      <c r="C16" s="35">
        <v>61862</v>
      </c>
      <c r="D16" s="9" t="s">
        <v>442</v>
      </c>
      <c r="E16" s="8" t="str">
        <f t="shared" si="0"/>
        <v>Significantly Different</v>
      </c>
      <c r="G16">
        <f t="shared" si="1"/>
        <v>61862</v>
      </c>
      <c r="H16">
        <f t="shared" si="2"/>
        <v>6</v>
      </c>
      <c r="I16" t="str">
        <f t="shared" si="3"/>
        <v>+/-</v>
      </c>
      <c r="J16" t="str">
        <f t="shared" si="4"/>
        <v>683</v>
      </c>
      <c r="K16" s="1">
        <f t="shared" si="5"/>
        <v>415.19756838905772</v>
      </c>
      <c r="L16" s="1">
        <f t="shared" si="6"/>
        <v>-10587</v>
      </c>
      <c r="M16" s="1">
        <f t="shared" si="7"/>
        <v>418.70776511820623</v>
      </c>
      <c r="N16" s="1">
        <f t="shared" si="8"/>
        <v>-25.284938283891542</v>
      </c>
      <c r="O16" t="s">
        <v>73</v>
      </c>
    </row>
    <row r="17" spans="1:15" x14ac:dyDescent="0.35">
      <c r="A17" s="12">
        <v>7</v>
      </c>
      <c r="B17" s="11" t="s">
        <v>49</v>
      </c>
      <c r="C17" s="35">
        <v>60899</v>
      </c>
      <c r="D17" s="9" t="s">
        <v>556</v>
      </c>
      <c r="E17" s="8" t="str">
        <f t="shared" si="0"/>
        <v>Significantly Different</v>
      </c>
      <c r="G17">
        <f t="shared" si="1"/>
        <v>60899</v>
      </c>
      <c r="H17">
        <f t="shared" si="2"/>
        <v>6</v>
      </c>
      <c r="I17" t="str">
        <f t="shared" si="3"/>
        <v>+/-</v>
      </c>
      <c r="J17" t="str">
        <f t="shared" si="4"/>
        <v>465</v>
      </c>
      <c r="K17" s="1">
        <f t="shared" si="5"/>
        <v>282.67477203647417</v>
      </c>
      <c r="L17" s="1">
        <f t="shared" si="6"/>
        <v>-9624</v>
      </c>
      <c r="M17" s="1">
        <f t="shared" si="7"/>
        <v>287.80583475664514</v>
      </c>
      <c r="N17" s="1">
        <f t="shared" si="8"/>
        <v>-33.439210876796835</v>
      </c>
      <c r="O17" t="s">
        <v>65</v>
      </c>
    </row>
    <row r="18" spans="1:15" x14ac:dyDescent="0.35">
      <c r="A18" s="12">
        <v>8</v>
      </c>
      <c r="B18" s="11" t="s">
        <v>34</v>
      </c>
      <c r="C18" s="35">
        <v>59420</v>
      </c>
      <c r="D18" s="9" t="s">
        <v>555</v>
      </c>
      <c r="E18" s="8" t="str">
        <f t="shared" si="0"/>
        <v>Significantly Different</v>
      </c>
      <c r="G18">
        <f t="shared" si="1"/>
        <v>59420</v>
      </c>
      <c r="H18">
        <f t="shared" si="2"/>
        <v>6</v>
      </c>
      <c r="I18" t="str">
        <f t="shared" si="3"/>
        <v>+/-</v>
      </c>
      <c r="J18" t="str">
        <f t="shared" si="4"/>
        <v>560</v>
      </c>
      <c r="K18" s="1">
        <f t="shared" si="5"/>
        <v>340.42553191489361</v>
      </c>
      <c r="L18" s="1">
        <f t="shared" si="6"/>
        <v>-8145</v>
      </c>
      <c r="M18" s="1">
        <f t="shared" si="7"/>
        <v>344.69800485879654</v>
      </c>
      <c r="N18" s="1">
        <f t="shared" si="8"/>
        <v>-23.629379587899123</v>
      </c>
      <c r="O18" t="s">
        <v>61</v>
      </c>
    </row>
    <row r="19" spans="1:15" x14ac:dyDescent="0.35">
      <c r="A19" s="12">
        <v>9</v>
      </c>
      <c r="B19" s="11" t="s">
        <v>59</v>
      </c>
      <c r="C19" s="35">
        <v>57087</v>
      </c>
      <c r="D19" s="9" t="s">
        <v>554</v>
      </c>
      <c r="E19" s="8" t="str">
        <f t="shared" si="0"/>
        <v>Significantly Different</v>
      </c>
      <c r="G19">
        <f t="shared" si="1"/>
        <v>57087</v>
      </c>
      <c r="H19">
        <f t="shared" si="2"/>
        <v>8</v>
      </c>
      <c r="I19" t="str">
        <f t="shared" si="3"/>
        <v>+/-</v>
      </c>
      <c r="J19" t="str">
        <f t="shared" si="4"/>
        <v>2,558</v>
      </c>
      <c r="K19" s="1">
        <f t="shared" si="5"/>
        <v>1555.0151975683891</v>
      </c>
      <c r="L19" s="1">
        <f t="shared" si="6"/>
        <v>-5812</v>
      </c>
      <c r="M19" s="1">
        <f t="shared" si="7"/>
        <v>1555.9561164900356</v>
      </c>
      <c r="N19" s="1">
        <f t="shared" si="8"/>
        <v>-3.7353238554766275</v>
      </c>
      <c r="O19" t="s">
        <v>31</v>
      </c>
    </row>
    <row r="20" spans="1:15" x14ac:dyDescent="0.35">
      <c r="A20" s="12">
        <v>10</v>
      </c>
      <c r="B20" s="11" t="s">
        <v>73</v>
      </c>
      <c r="C20" s="35">
        <v>56823</v>
      </c>
      <c r="D20" s="13" t="s">
        <v>553</v>
      </c>
      <c r="E20" s="8" t="str">
        <f t="shared" si="0"/>
        <v>Significantly Different</v>
      </c>
      <c r="G20">
        <f t="shared" si="1"/>
        <v>56823</v>
      </c>
      <c r="H20">
        <f t="shared" si="2"/>
        <v>6</v>
      </c>
      <c r="I20" t="str">
        <f t="shared" si="3"/>
        <v>+/-</v>
      </c>
      <c r="J20" t="str">
        <f t="shared" si="4"/>
        <v>971</v>
      </c>
      <c r="K20" s="1">
        <f t="shared" si="5"/>
        <v>590.273556231003</v>
      </c>
      <c r="L20" s="1">
        <f t="shared" si="6"/>
        <v>-5548</v>
      </c>
      <c r="M20" s="1">
        <f t="shared" si="7"/>
        <v>592.74787469858688</v>
      </c>
      <c r="N20" s="1">
        <f t="shared" si="8"/>
        <v>-9.3597973722321068</v>
      </c>
      <c r="O20" t="s">
        <v>53</v>
      </c>
    </row>
    <row r="21" spans="1:15" x14ac:dyDescent="0.35">
      <c r="A21" s="12">
        <v>11</v>
      </c>
      <c r="B21" s="11" t="s">
        <v>52</v>
      </c>
      <c r="C21" s="35">
        <v>56549</v>
      </c>
      <c r="D21" s="9" t="s">
        <v>552</v>
      </c>
      <c r="E21" s="8" t="str">
        <f t="shared" si="0"/>
        <v>Significantly Different</v>
      </c>
      <c r="G21">
        <f t="shared" si="1"/>
        <v>56549</v>
      </c>
      <c r="H21">
        <f t="shared" si="2"/>
        <v>8</v>
      </c>
      <c r="I21" t="str">
        <f t="shared" si="3"/>
        <v>+/-</v>
      </c>
      <c r="J21" t="str">
        <f t="shared" si="4"/>
        <v>2,818</v>
      </c>
      <c r="K21" s="1">
        <f t="shared" si="5"/>
        <v>1713.0699088145896</v>
      </c>
      <c r="L21" s="1">
        <f t="shared" si="6"/>
        <v>-5274</v>
      </c>
      <c r="M21" s="1">
        <f t="shared" si="7"/>
        <v>1713.9240602372449</v>
      </c>
      <c r="N21" s="1">
        <f t="shared" si="8"/>
        <v>-3.0771491703488669</v>
      </c>
      <c r="O21" t="s">
        <v>45</v>
      </c>
    </row>
    <row r="22" spans="1:15" x14ac:dyDescent="0.35">
      <c r="A22" s="12">
        <v>12</v>
      </c>
      <c r="B22" s="11" t="s">
        <v>37</v>
      </c>
      <c r="C22" s="35">
        <v>56498</v>
      </c>
      <c r="D22" s="9" t="s">
        <v>551</v>
      </c>
      <c r="E22" s="8" t="str">
        <f t="shared" si="0"/>
        <v>Significantly Different</v>
      </c>
      <c r="G22">
        <f t="shared" si="1"/>
        <v>56498</v>
      </c>
      <c r="H22">
        <f t="shared" si="2"/>
        <v>6</v>
      </c>
      <c r="I22" t="str">
        <f t="shared" si="3"/>
        <v>+/-</v>
      </c>
      <c r="J22" t="str">
        <f t="shared" si="4"/>
        <v>754</v>
      </c>
      <c r="K22" s="1">
        <f t="shared" si="5"/>
        <v>458.35866261398178</v>
      </c>
      <c r="L22" s="1">
        <f t="shared" si="6"/>
        <v>-5223</v>
      </c>
      <c r="M22" s="1">
        <f t="shared" si="7"/>
        <v>461.5407190783655</v>
      </c>
      <c r="N22" s="1">
        <f t="shared" si="8"/>
        <v>-11.316444647461715</v>
      </c>
      <c r="O22" t="s">
        <v>28</v>
      </c>
    </row>
    <row r="23" spans="1:15" x14ac:dyDescent="0.35">
      <c r="A23" s="12">
        <v>13</v>
      </c>
      <c r="B23" s="11" t="s">
        <v>74</v>
      </c>
      <c r="C23" s="35">
        <v>55984</v>
      </c>
      <c r="D23" s="9" t="s">
        <v>550</v>
      </c>
      <c r="E23" s="8" t="str">
        <f t="shared" si="0"/>
        <v>Significantly Different</v>
      </c>
      <c r="G23">
        <f t="shared" si="1"/>
        <v>55984</v>
      </c>
      <c r="H23">
        <f t="shared" si="2"/>
        <v>6</v>
      </c>
      <c r="I23" t="str">
        <f t="shared" si="3"/>
        <v>+/-</v>
      </c>
      <c r="J23" t="str">
        <f t="shared" si="4"/>
        <v>766</v>
      </c>
      <c r="K23" s="1">
        <f t="shared" si="5"/>
        <v>465.6534954407295</v>
      </c>
      <c r="L23" s="1">
        <f t="shared" si="6"/>
        <v>-4709</v>
      </c>
      <c r="M23" s="1">
        <f t="shared" si="7"/>
        <v>468.786038177617</v>
      </c>
      <c r="N23" s="1">
        <f t="shared" si="8"/>
        <v>-10.045094385289309</v>
      </c>
      <c r="O23" t="s">
        <v>81</v>
      </c>
    </row>
    <row r="24" spans="1:15" x14ac:dyDescent="0.35">
      <c r="A24" s="12">
        <v>14</v>
      </c>
      <c r="B24" s="11" t="s">
        <v>66</v>
      </c>
      <c r="C24" s="35">
        <v>55028</v>
      </c>
      <c r="D24" s="9" t="s">
        <v>549</v>
      </c>
      <c r="E24" s="8" t="str">
        <f t="shared" si="0"/>
        <v>Significantly Different</v>
      </c>
      <c r="G24">
        <f t="shared" si="1"/>
        <v>55028</v>
      </c>
      <c r="H24">
        <f t="shared" si="2"/>
        <v>8</v>
      </c>
      <c r="I24" t="str">
        <f t="shared" si="3"/>
        <v>+/-</v>
      </c>
      <c r="J24" t="str">
        <f t="shared" si="4"/>
        <v>1,520</v>
      </c>
      <c r="K24" s="1">
        <f t="shared" si="5"/>
        <v>924.01215805471122</v>
      </c>
      <c r="L24" s="1">
        <f t="shared" si="6"/>
        <v>-3753</v>
      </c>
      <c r="M24" s="1">
        <f t="shared" si="7"/>
        <v>925.59474934067191</v>
      </c>
      <c r="N24" s="1">
        <f t="shared" si="8"/>
        <v>-4.0546902439467933</v>
      </c>
      <c r="O24" t="s">
        <v>64</v>
      </c>
    </row>
    <row r="25" spans="1:15" x14ac:dyDescent="0.35">
      <c r="A25" s="12">
        <v>15</v>
      </c>
      <c r="B25" s="11" t="s">
        <v>40</v>
      </c>
      <c r="C25" s="35">
        <v>54933</v>
      </c>
      <c r="D25" s="9" t="s">
        <v>548</v>
      </c>
      <c r="E25" s="8" t="str">
        <f t="shared" si="0"/>
        <v>Significantly Different</v>
      </c>
      <c r="G25">
        <f t="shared" si="1"/>
        <v>54933</v>
      </c>
      <c r="H25">
        <f t="shared" si="2"/>
        <v>8</v>
      </c>
      <c r="I25" t="str">
        <f t="shared" si="3"/>
        <v>+/-</v>
      </c>
      <c r="J25" t="str">
        <f t="shared" si="4"/>
        <v>1,770</v>
      </c>
      <c r="K25" s="1">
        <f t="shared" si="5"/>
        <v>1075.9878419452887</v>
      </c>
      <c r="L25" s="1">
        <f t="shared" si="6"/>
        <v>-3658</v>
      </c>
      <c r="M25" s="1">
        <f t="shared" si="7"/>
        <v>1077.3472085582141</v>
      </c>
      <c r="N25" s="1">
        <f t="shared" si="8"/>
        <v>-3.3953770622336386</v>
      </c>
      <c r="O25" t="s">
        <v>80</v>
      </c>
    </row>
    <row r="26" spans="1:15" x14ac:dyDescent="0.35">
      <c r="A26" s="12">
        <v>16</v>
      </c>
      <c r="B26" s="11" t="s">
        <v>56</v>
      </c>
      <c r="C26" s="35">
        <v>53693</v>
      </c>
      <c r="D26" s="9" t="s">
        <v>547</v>
      </c>
      <c r="E26" s="8" t="str">
        <f t="shared" si="0"/>
        <v>Significantly Different</v>
      </c>
      <c r="G26">
        <f t="shared" si="1"/>
        <v>53693</v>
      </c>
      <c r="H26">
        <f t="shared" si="2"/>
        <v>6</v>
      </c>
      <c r="I26" t="str">
        <f t="shared" si="3"/>
        <v>+/-</v>
      </c>
      <c r="J26" t="str">
        <f t="shared" si="4"/>
        <v>759</v>
      </c>
      <c r="K26" s="1">
        <f t="shared" si="5"/>
        <v>461.39817629179333</v>
      </c>
      <c r="L26" s="1">
        <f t="shared" si="6"/>
        <v>-2418</v>
      </c>
      <c r="M26" s="1">
        <f t="shared" si="7"/>
        <v>464.55941370236974</v>
      </c>
      <c r="N26" s="1">
        <f t="shared" si="8"/>
        <v>-5.2049316592885688</v>
      </c>
      <c r="O26" t="s">
        <v>79</v>
      </c>
    </row>
    <row r="27" spans="1:15" x14ac:dyDescent="0.35">
      <c r="A27" s="12">
        <v>17</v>
      </c>
      <c r="B27" s="11" t="s">
        <v>64</v>
      </c>
      <c r="C27" s="35">
        <v>53150</v>
      </c>
      <c r="D27" s="9" t="s">
        <v>546</v>
      </c>
      <c r="E27" s="8" t="str">
        <f t="shared" si="0"/>
        <v>Significantly Different</v>
      </c>
      <c r="G27">
        <f t="shared" si="1"/>
        <v>53150</v>
      </c>
      <c r="H27">
        <f t="shared" si="2"/>
        <v>6</v>
      </c>
      <c r="I27" t="str">
        <f t="shared" si="3"/>
        <v>+/-</v>
      </c>
      <c r="J27" t="str">
        <f t="shared" si="4"/>
        <v>519</v>
      </c>
      <c r="K27" s="1">
        <f t="shared" si="5"/>
        <v>315.50151975683889</v>
      </c>
      <c r="L27" s="1">
        <f t="shared" si="6"/>
        <v>-1875</v>
      </c>
      <c r="M27" s="1">
        <f t="shared" si="7"/>
        <v>320.10682707960427</v>
      </c>
      <c r="N27" s="1">
        <f t="shared" si="8"/>
        <v>-5.8574195905347697</v>
      </c>
      <c r="O27" t="s">
        <v>77</v>
      </c>
    </row>
    <row r="28" spans="1:15" x14ac:dyDescent="0.35">
      <c r="A28" s="12">
        <v>18</v>
      </c>
      <c r="B28" s="11" t="s">
        <v>28</v>
      </c>
      <c r="C28" s="35">
        <v>52164</v>
      </c>
      <c r="D28" s="9" t="s">
        <v>498</v>
      </c>
      <c r="E28" s="8" t="str">
        <f t="shared" si="0"/>
        <v>Not Significantly Different</v>
      </c>
      <c r="G28">
        <f t="shared" si="1"/>
        <v>52164</v>
      </c>
      <c r="H28">
        <f t="shared" si="2"/>
        <v>8</v>
      </c>
      <c r="I28" t="str">
        <f t="shared" si="3"/>
        <v>+/-</v>
      </c>
      <c r="J28" t="str">
        <f t="shared" si="4"/>
        <v>1,077</v>
      </c>
      <c r="K28" s="1">
        <f t="shared" si="5"/>
        <v>654.71124620060789</v>
      </c>
      <c r="L28" s="1">
        <f t="shared" si="6"/>
        <v>-889</v>
      </c>
      <c r="M28" s="1">
        <f t="shared" si="7"/>
        <v>656.94291051479479</v>
      </c>
      <c r="N28" s="1">
        <f t="shared" si="8"/>
        <v>-1.3532378320413874</v>
      </c>
      <c r="O28" t="s">
        <v>78</v>
      </c>
    </row>
    <row r="29" spans="1:15" x14ac:dyDescent="0.35">
      <c r="A29" s="12">
        <v>19</v>
      </c>
      <c r="B29" s="11" t="s">
        <v>54</v>
      </c>
      <c r="C29" s="35">
        <v>52070</v>
      </c>
      <c r="D29" s="9" t="s">
        <v>545</v>
      </c>
      <c r="E29" s="8" t="str">
        <f t="shared" si="0"/>
        <v>Significantly Different</v>
      </c>
      <c r="G29">
        <f t="shared" si="1"/>
        <v>52070</v>
      </c>
      <c r="H29">
        <f t="shared" si="2"/>
        <v>6</v>
      </c>
      <c r="I29" t="str">
        <f t="shared" si="3"/>
        <v>+/-</v>
      </c>
      <c r="J29" t="str">
        <f t="shared" si="4"/>
        <v>397</v>
      </c>
      <c r="K29" s="1">
        <f t="shared" si="5"/>
        <v>241.33738601823708</v>
      </c>
      <c r="L29" s="1">
        <f t="shared" si="6"/>
        <v>-795</v>
      </c>
      <c r="M29" s="1">
        <f t="shared" si="7"/>
        <v>247.3275271056828</v>
      </c>
      <c r="N29" s="1">
        <f t="shared" si="8"/>
        <v>-3.2143611724233887</v>
      </c>
      <c r="O29" t="s">
        <v>55</v>
      </c>
    </row>
    <row r="30" spans="1:15" x14ac:dyDescent="0.35">
      <c r="A30" s="12">
        <v>20</v>
      </c>
      <c r="B30" s="11" t="s">
        <v>61</v>
      </c>
      <c r="C30" s="35">
        <v>51912</v>
      </c>
      <c r="D30" s="9" t="s">
        <v>544</v>
      </c>
      <c r="E30" s="8" t="str">
        <f t="shared" si="0"/>
        <v>Not Significantly Different</v>
      </c>
      <c r="G30">
        <f t="shared" si="1"/>
        <v>51912</v>
      </c>
      <c r="H30">
        <f t="shared" si="2"/>
        <v>6</v>
      </c>
      <c r="I30" t="str">
        <f t="shared" si="3"/>
        <v>+/-</v>
      </c>
      <c r="J30" t="str">
        <f t="shared" si="4"/>
        <v>995</v>
      </c>
      <c r="K30" s="1">
        <f t="shared" si="5"/>
        <v>604.86322188449844</v>
      </c>
      <c r="L30" s="1">
        <f t="shared" si="6"/>
        <v>-637</v>
      </c>
      <c r="M30" s="1">
        <f t="shared" si="7"/>
        <v>607.27809853689985</v>
      </c>
      <c r="N30" s="1">
        <f t="shared" si="8"/>
        <v>-1.0489428180181508</v>
      </c>
      <c r="O30" t="s">
        <v>76</v>
      </c>
    </row>
    <row r="31" spans="1:15" x14ac:dyDescent="0.35">
      <c r="A31" s="12">
        <v>21</v>
      </c>
      <c r="B31" s="11" t="s">
        <v>57</v>
      </c>
      <c r="C31" s="35">
        <v>50126</v>
      </c>
      <c r="D31" s="9" t="s">
        <v>543</v>
      </c>
      <c r="E31" s="8" t="str">
        <f t="shared" si="0"/>
        <v>Significantly Different</v>
      </c>
      <c r="G31">
        <f t="shared" si="1"/>
        <v>50126</v>
      </c>
      <c r="H31">
        <f t="shared" si="2"/>
        <v>6</v>
      </c>
      <c r="I31" t="str">
        <f t="shared" si="3"/>
        <v>+/-</v>
      </c>
      <c r="J31" t="str">
        <f t="shared" si="4"/>
        <v>510</v>
      </c>
      <c r="K31" s="1">
        <f t="shared" si="5"/>
        <v>310.03039513677811</v>
      </c>
      <c r="L31" s="1">
        <f t="shared" si="6"/>
        <v>1149</v>
      </c>
      <c r="M31" s="1">
        <f t="shared" si="7"/>
        <v>314.71577285348036</v>
      </c>
      <c r="N31" s="1">
        <f t="shared" si="8"/>
        <v>3.650913297360951</v>
      </c>
      <c r="O31" t="s">
        <v>41</v>
      </c>
    </row>
    <row r="32" spans="1:15" x14ac:dyDescent="0.35">
      <c r="A32" s="12">
        <v>22</v>
      </c>
      <c r="B32" s="11" t="s">
        <v>76</v>
      </c>
      <c r="C32" s="35">
        <v>49824</v>
      </c>
      <c r="D32" s="9" t="s">
        <v>542</v>
      </c>
      <c r="E32" s="8" t="str">
        <f t="shared" si="0"/>
        <v>Significantly Different</v>
      </c>
      <c r="G32">
        <f t="shared" si="1"/>
        <v>49824</v>
      </c>
      <c r="H32">
        <f t="shared" si="2"/>
        <v>8</v>
      </c>
      <c r="I32" t="str">
        <f t="shared" si="3"/>
        <v>+/-</v>
      </c>
      <c r="J32" t="str">
        <f t="shared" si="4"/>
        <v>1,210</v>
      </c>
      <c r="K32" s="1">
        <f t="shared" si="5"/>
        <v>735.56231003039511</v>
      </c>
      <c r="L32" s="1">
        <f t="shared" si="6"/>
        <v>1451</v>
      </c>
      <c r="M32" s="1">
        <f t="shared" si="7"/>
        <v>737.54937713440427</v>
      </c>
      <c r="N32" s="1">
        <f t="shared" si="8"/>
        <v>1.9673259106225005</v>
      </c>
      <c r="O32" t="s">
        <v>70</v>
      </c>
    </row>
    <row r="33" spans="1:15" x14ac:dyDescent="0.35">
      <c r="A33" s="12">
        <v>23</v>
      </c>
      <c r="B33" s="11" t="s">
        <v>75</v>
      </c>
      <c r="C33" s="35">
        <v>49665</v>
      </c>
      <c r="D33" s="9" t="s">
        <v>541</v>
      </c>
      <c r="E33" s="8" t="str">
        <f t="shared" si="0"/>
        <v>Significantly Different</v>
      </c>
      <c r="G33">
        <f t="shared" si="1"/>
        <v>49665</v>
      </c>
      <c r="H33">
        <f t="shared" si="2"/>
        <v>6</v>
      </c>
      <c r="I33" t="str">
        <f t="shared" si="3"/>
        <v>+/-</v>
      </c>
      <c r="J33" t="str">
        <f t="shared" si="4"/>
        <v>602</v>
      </c>
      <c r="K33" s="1">
        <f t="shared" si="5"/>
        <v>365.95744680851061</v>
      </c>
      <c r="L33" s="1">
        <f t="shared" si="6"/>
        <v>1610</v>
      </c>
      <c r="M33" s="1">
        <f t="shared" si="7"/>
        <v>369.93516276328825</v>
      </c>
      <c r="N33" s="1">
        <f t="shared" si="8"/>
        <v>4.3521139974201279</v>
      </c>
      <c r="O33" t="s">
        <v>75</v>
      </c>
    </row>
    <row r="34" spans="1:15" x14ac:dyDescent="0.35">
      <c r="A34" s="12">
        <v>24</v>
      </c>
      <c r="B34" s="11" t="s">
        <v>29</v>
      </c>
      <c r="C34" s="35">
        <v>49582</v>
      </c>
      <c r="D34" s="9" t="s">
        <v>540</v>
      </c>
      <c r="E34" s="8" t="str">
        <f t="shared" si="0"/>
        <v>Significantly Different</v>
      </c>
      <c r="G34">
        <f t="shared" si="1"/>
        <v>49582</v>
      </c>
      <c r="H34">
        <f t="shared" si="2"/>
        <v>6</v>
      </c>
      <c r="I34" t="str">
        <f t="shared" si="3"/>
        <v>+/-</v>
      </c>
      <c r="J34" t="str">
        <f t="shared" si="4"/>
        <v>521</v>
      </c>
      <c r="K34" s="1">
        <f t="shared" si="5"/>
        <v>316.7173252279635</v>
      </c>
      <c r="L34" s="1">
        <f t="shared" si="6"/>
        <v>1693</v>
      </c>
      <c r="M34" s="1">
        <f t="shared" si="7"/>
        <v>321.30520673286992</v>
      </c>
      <c r="N34" s="1">
        <f t="shared" si="8"/>
        <v>5.269133411235206</v>
      </c>
      <c r="O34" t="s">
        <v>74</v>
      </c>
    </row>
    <row r="35" spans="1:15" x14ac:dyDescent="0.35">
      <c r="A35" s="12">
        <v>25</v>
      </c>
      <c r="B35" s="11" t="s">
        <v>60</v>
      </c>
      <c r="C35" s="35">
        <v>48971</v>
      </c>
      <c r="D35" s="9" t="s">
        <v>539</v>
      </c>
      <c r="E35" s="8" t="str">
        <f t="shared" si="0"/>
        <v>Significantly Different</v>
      </c>
      <c r="G35">
        <f t="shared" si="1"/>
        <v>48971</v>
      </c>
      <c r="H35">
        <f t="shared" si="2"/>
        <v>6</v>
      </c>
      <c r="I35" t="str">
        <f t="shared" si="3"/>
        <v>+/-</v>
      </c>
      <c r="J35" t="str">
        <f t="shared" si="4"/>
        <v>530</v>
      </c>
      <c r="K35" s="1">
        <f t="shared" si="5"/>
        <v>322.18844984802433</v>
      </c>
      <c r="L35" s="1">
        <f t="shared" si="6"/>
        <v>2304</v>
      </c>
      <c r="M35" s="1">
        <f t="shared" si="7"/>
        <v>326.69950870726694</v>
      </c>
      <c r="N35" s="1">
        <f t="shared" si="8"/>
        <v>7.0523522031508676</v>
      </c>
      <c r="O35" t="s">
        <v>51</v>
      </c>
    </row>
    <row r="36" spans="1:15" x14ac:dyDescent="0.35">
      <c r="A36" s="12">
        <v>26</v>
      </c>
      <c r="B36" s="11" t="s">
        <v>45</v>
      </c>
      <c r="C36" s="35">
        <v>48397</v>
      </c>
      <c r="D36" s="9" t="s">
        <v>538</v>
      </c>
      <c r="E36" s="8" t="str">
        <f t="shared" si="0"/>
        <v>Significantly Different</v>
      </c>
      <c r="G36">
        <f t="shared" si="1"/>
        <v>48397</v>
      </c>
      <c r="H36">
        <f t="shared" si="2"/>
        <v>6</v>
      </c>
      <c r="I36" t="str">
        <f t="shared" si="3"/>
        <v>+/-</v>
      </c>
      <c r="J36" t="str">
        <f t="shared" si="4"/>
        <v>641</v>
      </c>
      <c r="K36" s="1">
        <f t="shared" si="5"/>
        <v>389.66565349544072</v>
      </c>
      <c r="L36" s="1">
        <f t="shared" si="6"/>
        <v>2878</v>
      </c>
      <c r="M36" s="1">
        <f t="shared" si="7"/>
        <v>393.40372810654145</v>
      </c>
      <c r="N36" s="1">
        <f t="shared" si="8"/>
        <v>7.3156398742123283</v>
      </c>
      <c r="O36" t="s">
        <v>71</v>
      </c>
    </row>
    <row r="37" spans="1:15" x14ac:dyDescent="0.35">
      <c r="A37" s="12">
        <v>27</v>
      </c>
      <c r="B37" s="11" t="s">
        <v>68</v>
      </c>
      <c r="C37" s="35">
        <v>48279</v>
      </c>
      <c r="D37" s="9" t="s">
        <v>537</v>
      </c>
      <c r="E37" s="8" t="str">
        <f t="shared" si="0"/>
        <v>Significantly Different</v>
      </c>
      <c r="G37">
        <f t="shared" si="1"/>
        <v>48279</v>
      </c>
      <c r="H37">
        <f t="shared" si="2"/>
        <v>8</v>
      </c>
      <c r="I37" t="str">
        <f t="shared" si="3"/>
        <v>+/-</v>
      </c>
      <c r="J37" t="str">
        <f t="shared" si="4"/>
        <v>1,048</v>
      </c>
      <c r="K37" s="1">
        <f t="shared" si="5"/>
        <v>637.08206686930089</v>
      </c>
      <c r="L37" s="1">
        <f t="shared" si="6"/>
        <v>2996</v>
      </c>
      <c r="M37" s="1">
        <f t="shared" si="7"/>
        <v>639.37526672569766</v>
      </c>
      <c r="N37" s="1">
        <f t="shared" si="8"/>
        <v>4.6858240471871939</v>
      </c>
      <c r="O37" t="s">
        <v>69</v>
      </c>
    </row>
    <row r="38" spans="1:15" x14ac:dyDescent="0.35">
      <c r="A38" s="12">
        <v>28</v>
      </c>
      <c r="B38" s="11" t="s">
        <v>79</v>
      </c>
      <c r="C38" s="35">
        <v>48239</v>
      </c>
      <c r="D38" s="9" t="s">
        <v>536</v>
      </c>
      <c r="E38" s="8" t="str">
        <f t="shared" si="0"/>
        <v>Significantly Different</v>
      </c>
      <c r="G38">
        <f t="shared" si="1"/>
        <v>48239</v>
      </c>
      <c r="H38">
        <f t="shared" si="2"/>
        <v>6</v>
      </c>
      <c r="I38" t="str">
        <f t="shared" si="3"/>
        <v>+/-</v>
      </c>
      <c r="J38" t="str">
        <f t="shared" si="4"/>
        <v>821</v>
      </c>
      <c r="K38" s="1">
        <f t="shared" si="5"/>
        <v>499.08814589665656</v>
      </c>
      <c r="L38" s="1">
        <f t="shared" si="6"/>
        <v>3036</v>
      </c>
      <c r="M38" s="1">
        <f t="shared" si="7"/>
        <v>502.01210059983521</v>
      </c>
      <c r="N38" s="1">
        <f t="shared" si="8"/>
        <v>6.0476629873510994</v>
      </c>
      <c r="O38" t="s">
        <v>68</v>
      </c>
    </row>
    <row r="39" spans="1:15" x14ac:dyDescent="0.35">
      <c r="A39" s="12">
        <v>29</v>
      </c>
      <c r="B39" s="11" t="s">
        <v>39</v>
      </c>
      <c r="C39" s="35">
        <v>48120</v>
      </c>
      <c r="D39" s="9" t="s">
        <v>535</v>
      </c>
      <c r="E39" s="8" t="str">
        <f t="shared" si="0"/>
        <v>Significantly Different</v>
      </c>
      <c r="G39">
        <f t="shared" si="1"/>
        <v>48120</v>
      </c>
      <c r="H39">
        <f t="shared" si="2"/>
        <v>6</v>
      </c>
      <c r="I39" t="str">
        <f t="shared" si="3"/>
        <v>+/-</v>
      </c>
      <c r="J39" t="str">
        <f t="shared" si="4"/>
        <v>487</v>
      </c>
      <c r="K39" s="1">
        <f t="shared" si="5"/>
        <v>296.048632218845</v>
      </c>
      <c r="L39" s="1">
        <f t="shared" si="6"/>
        <v>3155</v>
      </c>
      <c r="M39" s="1">
        <f t="shared" si="7"/>
        <v>300.95176426255694</v>
      </c>
      <c r="N39" s="1">
        <f t="shared" si="8"/>
        <v>10.483407557788924</v>
      </c>
      <c r="O39" t="s">
        <v>44</v>
      </c>
    </row>
    <row r="40" spans="1:15" x14ac:dyDescent="0.35">
      <c r="A40" s="12">
        <v>30</v>
      </c>
      <c r="B40" s="11" t="s">
        <v>26</v>
      </c>
      <c r="C40" s="35">
        <v>47938</v>
      </c>
      <c r="D40" s="9" t="s">
        <v>534</v>
      </c>
      <c r="E40" s="8" t="str">
        <f t="shared" si="0"/>
        <v>Significantly Different</v>
      </c>
      <c r="G40">
        <f t="shared" si="1"/>
        <v>47938</v>
      </c>
      <c r="H40">
        <f t="shared" si="2"/>
        <v>8</v>
      </c>
      <c r="I40" t="str">
        <f t="shared" si="3"/>
        <v>+/-</v>
      </c>
      <c r="J40" t="str">
        <f t="shared" si="4"/>
        <v>3,084</v>
      </c>
      <c r="K40" s="1">
        <f t="shared" si="5"/>
        <v>1874.7720364741642</v>
      </c>
      <c r="L40" s="1">
        <f t="shared" si="6"/>
        <v>3337</v>
      </c>
      <c r="M40" s="1">
        <f t="shared" si="7"/>
        <v>1875.5525480560607</v>
      </c>
      <c r="N40" s="1">
        <f t="shared" si="8"/>
        <v>1.7792090141428851</v>
      </c>
      <c r="O40" t="s">
        <v>66</v>
      </c>
    </row>
    <row r="41" spans="1:15" x14ac:dyDescent="0.35">
      <c r="A41" s="12">
        <v>31</v>
      </c>
      <c r="B41" s="11" t="s">
        <v>42</v>
      </c>
      <c r="C41" s="35">
        <v>47750</v>
      </c>
      <c r="D41" s="9" t="s">
        <v>533</v>
      </c>
      <c r="E41" s="8" t="str">
        <f t="shared" si="0"/>
        <v>Significantly Different</v>
      </c>
      <c r="G41">
        <f t="shared" si="1"/>
        <v>47750</v>
      </c>
      <c r="H41">
        <f t="shared" si="2"/>
        <v>8</v>
      </c>
      <c r="I41" t="str">
        <f t="shared" si="3"/>
        <v>+/-</v>
      </c>
      <c r="J41" t="str">
        <f t="shared" si="4"/>
        <v>1,088</v>
      </c>
      <c r="K41" s="1">
        <f t="shared" si="5"/>
        <v>661.39817629179333</v>
      </c>
      <c r="L41" s="1">
        <f t="shared" si="6"/>
        <v>3525</v>
      </c>
      <c r="M41" s="1">
        <f t="shared" si="7"/>
        <v>663.60735331685919</v>
      </c>
      <c r="N41" s="1">
        <f t="shared" si="8"/>
        <v>5.3118760399221845</v>
      </c>
      <c r="O41" t="s">
        <v>47</v>
      </c>
    </row>
    <row r="42" spans="1:15" x14ac:dyDescent="0.35">
      <c r="A42" s="12">
        <v>32</v>
      </c>
      <c r="B42" s="11" t="s">
        <v>62</v>
      </c>
      <c r="C42" s="35">
        <v>47704</v>
      </c>
      <c r="D42" s="9" t="s">
        <v>532</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47704</v>
      </c>
      <c r="H42">
        <f t="shared" ref="H42:H62" si="11">LEN(TRIM(D42))</f>
        <v>8</v>
      </c>
      <c r="I42" t="str">
        <f t="shared" ref="I42:I73" si="12">IF(H42&gt;=3,MID(TRIM(D42),1,3),"NO")</f>
        <v>+/-</v>
      </c>
      <c r="J42" t="str">
        <f t="shared" ref="J42:J73" si="13">IF(TRIM(I42)="+/-",MID(TRIM(D42),4,H42-3),D42)</f>
        <v>1,373</v>
      </c>
      <c r="K42" s="1">
        <f t="shared" ref="K42:K73" si="14">IF(TRIM(J42)="*****",0,IF(ISERROR(VALUE(J42)),"NA",VALUE(J42/$I$4)))</f>
        <v>834.65045592705167</v>
      </c>
      <c r="L42" s="1">
        <f t="shared" ref="L42:L62" si="15">IF(AND(ISNUMBER(G42),ISNUMBER($I$6)),$I$6-G42,"N/A")</f>
        <v>3571</v>
      </c>
      <c r="M42" s="1">
        <f t="shared" ref="M42:M62" si="16">IF(AND(ISNUMBER(K42),ISNUMBER($I$7)),SQRT(K42^2+($I$7)^2),"N/A")</f>
        <v>836.40214929980414</v>
      </c>
      <c r="N42" s="1">
        <f t="shared" ref="N42:N73" si="17">IF(AND(ISNUMBER(L42),ISNUMBER(M42),M42&lt;&gt;0),L42/M42,"NA")</f>
        <v>4.2694773118283713</v>
      </c>
      <c r="O42" t="s">
        <v>36</v>
      </c>
    </row>
    <row r="43" spans="1:15" x14ac:dyDescent="0.35">
      <c r="A43" s="12">
        <v>33</v>
      </c>
      <c r="B43" s="11" t="s">
        <v>63</v>
      </c>
      <c r="C43" s="35">
        <v>47092</v>
      </c>
      <c r="D43" s="9" t="s">
        <v>531</v>
      </c>
      <c r="E43" s="8" t="str">
        <f t="shared" si="9"/>
        <v>Significantly Different</v>
      </c>
      <c r="G43">
        <f t="shared" si="10"/>
        <v>47092</v>
      </c>
      <c r="H43">
        <f t="shared" si="11"/>
        <v>6</v>
      </c>
      <c r="I43" t="str">
        <f t="shared" si="12"/>
        <v>+/-</v>
      </c>
      <c r="J43" t="str">
        <f t="shared" si="13"/>
        <v>514</v>
      </c>
      <c r="K43" s="1">
        <f t="shared" si="14"/>
        <v>312.46200607902733</v>
      </c>
      <c r="L43" s="1">
        <f t="shared" si="15"/>
        <v>4183</v>
      </c>
      <c r="M43" s="1">
        <f t="shared" si="16"/>
        <v>317.11145835025701</v>
      </c>
      <c r="N43" s="1">
        <f t="shared" si="17"/>
        <v>13.190945611873094</v>
      </c>
      <c r="O43" t="s">
        <v>49</v>
      </c>
    </row>
    <row r="44" spans="1:15" x14ac:dyDescent="0.35">
      <c r="A44" s="12">
        <v>34</v>
      </c>
      <c r="B44" s="11" t="s">
        <v>44</v>
      </c>
      <c r="C44" s="35">
        <v>46691</v>
      </c>
      <c r="D44" s="9" t="s">
        <v>423</v>
      </c>
      <c r="E44" s="8" t="str">
        <f t="shared" si="9"/>
        <v>Significantly Different</v>
      </c>
      <c r="G44">
        <f t="shared" si="10"/>
        <v>46691</v>
      </c>
      <c r="H44">
        <f t="shared" si="11"/>
        <v>6</v>
      </c>
      <c r="I44" t="str">
        <f t="shared" si="12"/>
        <v>+/-</v>
      </c>
      <c r="J44" t="str">
        <f t="shared" si="13"/>
        <v>844</v>
      </c>
      <c r="K44" s="1">
        <f t="shared" si="14"/>
        <v>513.06990881458967</v>
      </c>
      <c r="L44" s="1">
        <f t="shared" si="15"/>
        <v>4584</v>
      </c>
      <c r="M44" s="1">
        <f t="shared" si="16"/>
        <v>515.91462772934437</v>
      </c>
      <c r="N44" s="1">
        <f t="shared" si="17"/>
        <v>8.8851909862978857</v>
      </c>
      <c r="O44" t="s">
        <v>63</v>
      </c>
    </row>
    <row r="45" spans="1:15" x14ac:dyDescent="0.35">
      <c r="A45" s="12">
        <v>35</v>
      </c>
      <c r="B45" s="11" t="s">
        <v>80</v>
      </c>
      <c r="C45" s="35">
        <v>46239</v>
      </c>
      <c r="D45" s="9" t="s">
        <v>530</v>
      </c>
      <c r="E45" s="8" t="str">
        <f t="shared" si="9"/>
        <v>Significantly Different</v>
      </c>
      <c r="G45">
        <f t="shared" si="10"/>
        <v>46239</v>
      </c>
      <c r="H45">
        <f t="shared" si="11"/>
        <v>6</v>
      </c>
      <c r="I45" t="str">
        <f t="shared" si="12"/>
        <v>+/-</v>
      </c>
      <c r="J45" t="str">
        <f t="shared" si="13"/>
        <v>470</v>
      </c>
      <c r="K45" s="1">
        <f t="shared" si="14"/>
        <v>285.71428571428572</v>
      </c>
      <c r="L45" s="1">
        <f t="shared" si="15"/>
        <v>5036</v>
      </c>
      <c r="M45" s="1">
        <f t="shared" si="16"/>
        <v>290.79172071316128</v>
      </c>
      <c r="N45" s="1">
        <f t="shared" si="17"/>
        <v>17.318237216827576</v>
      </c>
      <c r="O45" t="s">
        <v>62</v>
      </c>
    </row>
    <row r="46" spans="1:15" x14ac:dyDescent="0.35">
      <c r="A46" s="12">
        <v>36</v>
      </c>
      <c r="B46" s="11" t="s">
        <v>53</v>
      </c>
      <c r="C46" s="35">
        <v>45855</v>
      </c>
      <c r="D46" s="9" t="s">
        <v>529</v>
      </c>
      <c r="E46" s="8" t="str">
        <f t="shared" si="9"/>
        <v>Significantly Different</v>
      </c>
      <c r="G46">
        <f t="shared" si="10"/>
        <v>45855</v>
      </c>
      <c r="H46">
        <f t="shared" si="11"/>
        <v>6</v>
      </c>
      <c r="I46" t="str">
        <f t="shared" si="12"/>
        <v>+/-</v>
      </c>
      <c r="J46" t="str">
        <f t="shared" si="13"/>
        <v>452</v>
      </c>
      <c r="K46" s="1">
        <f t="shared" si="14"/>
        <v>274.77203647416411</v>
      </c>
      <c r="L46" s="1">
        <f t="shared" si="15"/>
        <v>5420</v>
      </c>
      <c r="M46" s="1">
        <f t="shared" si="16"/>
        <v>280.04793125866161</v>
      </c>
      <c r="N46" s="1">
        <f t="shared" si="17"/>
        <v>19.353829809204722</v>
      </c>
      <c r="O46" t="s">
        <v>60</v>
      </c>
    </row>
    <row r="47" spans="1:15" x14ac:dyDescent="0.35">
      <c r="A47" s="12">
        <v>37</v>
      </c>
      <c r="B47" s="11" t="s">
        <v>77</v>
      </c>
      <c r="C47" s="35">
        <v>45626</v>
      </c>
      <c r="D47" s="9" t="s">
        <v>466</v>
      </c>
      <c r="E47" s="8" t="str">
        <f t="shared" si="9"/>
        <v>Significantly Different</v>
      </c>
      <c r="G47">
        <f t="shared" si="10"/>
        <v>45626</v>
      </c>
      <c r="H47">
        <f t="shared" si="11"/>
        <v>6</v>
      </c>
      <c r="I47" t="str">
        <f t="shared" si="12"/>
        <v>+/-</v>
      </c>
      <c r="J47" t="str">
        <f t="shared" si="13"/>
        <v>707</v>
      </c>
      <c r="K47" s="1">
        <f t="shared" si="14"/>
        <v>429.78723404255317</v>
      </c>
      <c r="L47" s="1">
        <f t="shared" si="15"/>
        <v>5649</v>
      </c>
      <c r="M47" s="1">
        <f t="shared" si="16"/>
        <v>433.17922193942434</v>
      </c>
      <c r="N47" s="1">
        <f t="shared" si="17"/>
        <v>13.040791695198054</v>
      </c>
      <c r="O47" t="s">
        <v>58</v>
      </c>
    </row>
    <row r="48" spans="1:15" x14ac:dyDescent="0.35">
      <c r="A48" s="12">
        <v>38</v>
      </c>
      <c r="B48" s="11" t="s">
        <v>36</v>
      </c>
      <c r="C48" s="35">
        <v>45623</v>
      </c>
      <c r="D48" s="9" t="s">
        <v>528</v>
      </c>
      <c r="E48" s="8" t="str">
        <f t="shared" si="9"/>
        <v>Significantly Different</v>
      </c>
      <c r="G48">
        <f t="shared" si="10"/>
        <v>45623</v>
      </c>
      <c r="H48">
        <f t="shared" si="11"/>
        <v>8</v>
      </c>
      <c r="I48" t="str">
        <f t="shared" si="12"/>
        <v>+/-</v>
      </c>
      <c r="J48" t="str">
        <f t="shared" si="13"/>
        <v>1,638</v>
      </c>
      <c r="K48" s="1">
        <f t="shared" si="14"/>
        <v>995.74468085106378</v>
      </c>
      <c r="L48" s="1">
        <f t="shared" si="15"/>
        <v>5652</v>
      </c>
      <c r="M48" s="1">
        <f t="shared" si="16"/>
        <v>997.21343814515637</v>
      </c>
      <c r="N48" s="1">
        <f t="shared" si="17"/>
        <v>5.6677936576074135</v>
      </c>
      <c r="O48" t="s">
        <v>56</v>
      </c>
    </row>
    <row r="49" spans="1:15" x14ac:dyDescent="0.35">
      <c r="A49" s="12">
        <v>39</v>
      </c>
      <c r="B49" s="11" t="s">
        <v>48</v>
      </c>
      <c r="C49" s="35">
        <v>45067</v>
      </c>
      <c r="D49" s="9" t="s">
        <v>527</v>
      </c>
      <c r="E49" s="8" t="str">
        <f t="shared" si="9"/>
        <v>Significantly Different</v>
      </c>
      <c r="G49">
        <f t="shared" si="10"/>
        <v>45067</v>
      </c>
      <c r="H49">
        <f t="shared" si="11"/>
        <v>6</v>
      </c>
      <c r="I49" t="str">
        <f t="shared" si="12"/>
        <v>+/-</v>
      </c>
      <c r="J49" t="str">
        <f t="shared" si="13"/>
        <v>977</v>
      </c>
      <c r="K49" s="1">
        <f t="shared" si="14"/>
        <v>593.92097264437689</v>
      </c>
      <c r="L49" s="1">
        <f t="shared" si="15"/>
        <v>6208</v>
      </c>
      <c r="M49" s="1">
        <f t="shared" si="16"/>
        <v>596.3801585573915</v>
      </c>
      <c r="N49" s="1">
        <f t="shared" si="17"/>
        <v>10.409467704319317</v>
      </c>
      <c r="O49" t="s">
        <v>54</v>
      </c>
    </row>
    <row r="50" spans="1:15" x14ac:dyDescent="0.35">
      <c r="A50" s="12">
        <v>40</v>
      </c>
      <c r="B50" s="11" t="s">
        <v>46</v>
      </c>
      <c r="C50" s="35">
        <v>45021</v>
      </c>
      <c r="D50" s="9" t="s">
        <v>526</v>
      </c>
      <c r="E50" s="8" t="str">
        <f t="shared" si="9"/>
        <v>Significantly Different</v>
      </c>
      <c r="G50">
        <f t="shared" si="10"/>
        <v>45021</v>
      </c>
      <c r="H50">
        <f t="shared" si="11"/>
        <v>6</v>
      </c>
      <c r="I50" t="str">
        <f t="shared" si="12"/>
        <v>+/-</v>
      </c>
      <c r="J50" t="str">
        <f t="shared" si="13"/>
        <v>559</v>
      </c>
      <c r="K50" s="1">
        <f t="shared" si="14"/>
        <v>339.81762917933128</v>
      </c>
      <c r="L50" s="1">
        <f t="shared" si="15"/>
        <v>6254</v>
      </c>
      <c r="M50" s="1">
        <f t="shared" si="16"/>
        <v>344.09765020290126</v>
      </c>
      <c r="N50" s="1">
        <f t="shared" si="17"/>
        <v>18.175073257002058</v>
      </c>
      <c r="O50" t="s">
        <v>52</v>
      </c>
    </row>
    <row r="51" spans="1:15" x14ac:dyDescent="0.35">
      <c r="A51" s="12">
        <v>41</v>
      </c>
      <c r="B51" s="11" t="s">
        <v>71</v>
      </c>
      <c r="C51" s="35">
        <v>44882</v>
      </c>
      <c r="D51" s="9" t="s">
        <v>525</v>
      </c>
      <c r="E51" s="8" t="str">
        <f t="shared" si="9"/>
        <v>Significantly Different</v>
      </c>
      <c r="G51">
        <f t="shared" si="10"/>
        <v>44882</v>
      </c>
      <c r="H51">
        <f t="shared" si="11"/>
        <v>6</v>
      </c>
      <c r="I51" t="str">
        <f t="shared" si="12"/>
        <v>+/-</v>
      </c>
      <c r="J51" t="str">
        <f t="shared" si="13"/>
        <v>617</v>
      </c>
      <c r="K51" s="1">
        <f t="shared" si="14"/>
        <v>375.07598784194528</v>
      </c>
      <c r="L51" s="1">
        <f t="shared" si="15"/>
        <v>6393</v>
      </c>
      <c r="M51" s="1">
        <f t="shared" si="16"/>
        <v>378.95800351715462</v>
      </c>
      <c r="N51" s="1">
        <f t="shared" si="17"/>
        <v>16.869943214461237</v>
      </c>
      <c r="O51" t="s">
        <v>50</v>
      </c>
    </row>
    <row r="52" spans="1:15" x14ac:dyDescent="0.35">
      <c r="A52" s="12">
        <v>42</v>
      </c>
      <c r="B52" s="11" t="s">
        <v>69</v>
      </c>
      <c r="C52" s="35">
        <v>44550</v>
      </c>
      <c r="D52" s="9" t="s">
        <v>524</v>
      </c>
      <c r="E52" s="8" t="str">
        <f t="shared" si="9"/>
        <v>Significantly Different</v>
      </c>
      <c r="G52">
        <f t="shared" si="10"/>
        <v>44550</v>
      </c>
      <c r="H52">
        <f t="shared" si="11"/>
        <v>8</v>
      </c>
      <c r="I52" t="str">
        <f t="shared" si="12"/>
        <v>+/-</v>
      </c>
      <c r="J52" t="str">
        <f t="shared" si="13"/>
        <v>1,456</v>
      </c>
      <c r="K52" s="1">
        <f t="shared" si="14"/>
        <v>885.10638297872345</v>
      </c>
      <c r="L52" s="1">
        <f t="shared" si="15"/>
        <v>6725</v>
      </c>
      <c r="M52" s="1">
        <f t="shared" si="16"/>
        <v>886.75841183705461</v>
      </c>
      <c r="N52" s="1">
        <f t="shared" si="17"/>
        <v>7.5838017550554069</v>
      </c>
      <c r="O52" t="s">
        <v>48</v>
      </c>
    </row>
    <row r="53" spans="1:15" x14ac:dyDescent="0.35">
      <c r="A53" s="12">
        <v>43</v>
      </c>
      <c r="B53" s="11" t="s">
        <v>50</v>
      </c>
      <c r="C53" s="35">
        <v>43614</v>
      </c>
      <c r="D53" s="9" t="s">
        <v>387</v>
      </c>
      <c r="E53" s="8" t="str">
        <f t="shared" si="9"/>
        <v>Significantly Different</v>
      </c>
      <c r="G53">
        <f t="shared" si="10"/>
        <v>43614</v>
      </c>
      <c r="H53">
        <f t="shared" si="11"/>
        <v>6</v>
      </c>
      <c r="I53" t="str">
        <f t="shared" si="12"/>
        <v>+/-</v>
      </c>
      <c r="J53" t="str">
        <f t="shared" si="13"/>
        <v>722</v>
      </c>
      <c r="K53" s="1">
        <f t="shared" si="14"/>
        <v>438.90577507598783</v>
      </c>
      <c r="L53" s="1">
        <f t="shared" si="15"/>
        <v>7661</v>
      </c>
      <c r="M53" s="1">
        <f t="shared" si="16"/>
        <v>442.22782722161475</v>
      </c>
      <c r="N53" s="1">
        <f t="shared" si="17"/>
        <v>17.323649776025569</v>
      </c>
      <c r="O53" t="s">
        <v>46</v>
      </c>
    </row>
    <row r="54" spans="1:15" x14ac:dyDescent="0.35">
      <c r="A54" s="12">
        <v>44</v>
      </c>
      <c r="B54" s="11" t="s">
        <v>78</v>
      </c>
      <c r="C54" s="35">
        <v>43557</v>
      </c>
      <c r="D54" s="9" t="s">
        <v>523</v>
      </c>
      <c r="E54" s="8" t="str">
        <f t="shared" si="9"/>
        <v>Significantly Different</v>
      </c>
      <c r="G54">
        <f t="shared" si="10"/>
        <v>43557</v>
      </c>
      <c r="H54">
        <f t="shared" si="11"/>
        <v>6</v>
      </c>
      <c r="I54" t="str">
        <f t="shared" si="12"/>
        <v>+/-</v>
      </c>
      <c r="J54" t="str">
        <f t="shared" si="13"/>
        <v>827</v>
      </c>
      <c r="K54" s="1">
        <f t="shared" si="14"/>
        <v>502.73556231003039</v>
      </c>
      <c r="L54" s="1">
        <f t="shared" si="15"/>
        <v>7718</v>
      </c>
      <c r="M54" s="1">
        <f t="shared" si="16"/>
        <v>505.63842554267882</v>
      </c>
      <c r="N54" s="1">
        <f t="shared" si="17"/>
        <v>15.263871593059053</v>
      </c>
      <c r="O54" t="s">
        <v>39</v>
      </c>
    </row>
    <row r="55" spans="1:15" x14ac:dyDescent="0.35">
      <c r="A55" s="12">
        <v>45</v>
      </c>
      <c r="B55" s="11" t="s">
        <v>81</v>
      </c>
      <c r="C55" s="35">
        <v>42715</v>
      </c>
      <c r="D55" s="9" t="s">
        <v>522</v>
      </c>
      <c r="E55" s="8" t="str">
        <f t="shared" si="9"/>
        <v>Significantly Different</v>
      </c>
      <c r="G55">
        <f t="shared" si="10"/>
        <v>42715</v>
      </c>
      <c r="H55">
        <f t="shared" si="11"/>
        <v>6</v>
      </c>
      <c r="I55" t="str">
        <f t="shared" si="12"/>
        <v>+/-</v>
      </c>
      <c r="J55" t="str">
        <f t="shared" si="13"/>
        <v>961</v>
      </c>
      <c r="K55" s="1">
        <f t="shared" si="14"/>
        <v>584.19452887537989</v>
      </c>
      <c r="L55" s="1">
        <f t="shared" si="15"/>
        <v>8560</v>
      </c>
      <c r="M55" s="1">
        <f t="shared" si="16"/>
        <v>586.69448552208473</v>
      </c>
      <c r="N55" s="1">
        <f t="shared" si="17"/>
        <v>14.590217244640829</v>
      </c>
      <c r="O55" t="s">
        <v>42</v>
      </c>
    </row>
    <row r="56" spans="1:15" x14ac:dyDescent="0.35">
      <c r="A56" s="12">
        <v>46</v>
      </c>
      <c r="B56" s="11" t="s">
        <v>32</v>
      </c>
      <c r="C56" s="35">
        <v>42486</v>
      </c>
      <c r="D56" s="9" t="s">
        <v>363</v>
      </c>
      <c r="E56" s="8" t="str">
        <f t="shared" si="9"/>
        <v>Significantly Different</v>
      </c>
      <c r="G56">
        <f t="shared" si="10"/>
        <v>42486</v>
      </c>
      <c r="H56">
        <f t="shared" si="11"/>
        <v>6</v>
      </c>
      <c r="I56" t="str">
        <f t="shared" si="12"/>
        <v>+/-</v>
      </c>
      <c r="J56" t="str">
        <f t="shared" si="13"/>
        <v>848</v>
      </c>
      <c r="K56" s="1">
        <f t="shared" si="14"/>
        <v>515.50151975683889</v>
      </c>
      <c r="L56" s="1">
        <f t="shared" si="15"/>
        <v>8789</v>
      </c>
      <c r="M56" s="1">
        <f t="shared" si="16"/>
        <v>518.33289365590838</v>
      </c>
      <c r="N56" s="1">
        <f t="shared" si="17"/>
        <v>16.956284479669769</v>
      </c>
      <c r="O56" t="s">
        <v>40</v>
      </c>
    </row>
    <row r="57" spans="1:15" x14ac:dyDescent="0.35">
      <c r="A57" s="12">
        <v>47</v>
      </c>
      <c r="B57" s="11" t="s">
        <v>58</v>
      </c>
      <c r="C57" s="35">
        <v>42012</v>
      </c>
      <c r="D57" s="9" t="s">
        <v>521</v>
      </c>
      <c r="E57" s="8" t="str">
        <f t="shared" si="9"/>
        <v>Significantly Different</v>
      </c>
      <c r="G57">
        <f t="shared" si="10"/>
        <v>42012</v>
      </c>
      <c r="H57">
        <f t="shared" si="11"/>
        <v>6</v>
      </c>
      <c r="I57" t="str">
        <f t="shared" si="12"/>
        <v>+/-</v>
      </c>
      <c r="J57" t="str">
        <f t="shared" si="13"/>
        <v>372</v>
      </c>
      <c r="K57" s="1">
        <f t="shared" si="14"/>
        <v>226.13981762917933</v>
      </c>
      <c r="L57" s="1">
        <f t="shared" si="15"/>
        <v>9263</v>
      </c>
      <c r="M57" s="1">
        <f t="shared" si="16"/>
        <v>232.52180304533849</v>
      </c>
      <c r="N57" s="1">
        <f t="shared" si="17"/>
        <v>39.837124427397654</v>
      </c>
      <c r="O57" t="s">
        <v>37</v>
      </c>
    </row>
    <row r="58" spans="1:15" x14ac:dyDescent="0.35">
      <c r="A58" s="12">
        <v>48</v>
      </c>
      <c r="B58" s="11" t="s">
        <v>67</v>
      </c>
      <c r="C58" s="35">
        <v>41951</v>
      </c>
      <c r="D58" s="9" t="s">
        <v>520</v>
      </c>
      <c r="E58" s="8" t="str">
        <f t="shared" si="9"/>
        <v>Significantly Different</v>
      </c>
      <c r="G58">
        <f t="shared" si="10"/>
        <v>41951</v>
      </c>
      <c r="H58">
        <f t="shared" si="11"/>
        <v>6</v>
      </c>
      <c r="I58" t="str">
        <f t="shared" si="12"/>
        <v>+/-</v>
      </c>
      <c r="J58" t="str">
        <f t="shared" si="13"/>
        <v>563</v>
      </c>
      <c r="K58" s="1">
        <f t="shared" si="14"/>
        <v>342.24924012158056</v>
      </c>
      <c r="L58" s="1">
        <f t="shared" si="15"/>
        <v>9324</v>
      </c>
      <c r="M58" s="1">
        <f t="shared" si="16"/>
        <v>346.49922674934788</v>
      </c>
      <c r="N58" s="1">
        <f t="shared" si="17"/>
        <v>26.90915095964943</v>
      </c>
      <c r="O58" t="s">
        <v>35</v>
      </c>
    </row>
    <row r="59" spans="1:15" x14ac:dyDescent="0.35">
      <c r="A59" s="12">
        <v>49</v>
      </c>
      <c r="B59" s="11" t="s">
        <v>55</v>
      </c>
      <c r="C59" s="35">
        <v>41923</v>
      </c>
      <c r="D59" s="9" t="s">
        <v>519</v>
      </c>
      <c r="E59" s="8" t="str">
        <f t="shared" si="9"/>
        <v>Significantly Different</v>
      </c>
      <c r="G59">
        <f t="shared" si="10"/>
        <v>41923</v>
      </c>
      <c r="H59">
        <f t="shared" si="11"/>
        <v>6</v>
      </c>
      <c r="I59" t="str">
        <f t="shared" si="12"/>
        <v>+/-</v>
      </c>
      <c r="J59" t="str">
        <f t="shared" si="13"/>
        <v>552</v>
      </c>
      <c r="K59" s="1">
        <f t="shared" si="14"/>
        <v>335.56231003039511</v>
      </c>
      <c r="L59" s="1">
        <f t="shared" si="15"/>
        <v>9352</v>
      </c>
      <c r="M59" s="1">
        <f t="shared" si="16"/>
        <v>339.895918903172</v>
      </c>
      <c r="N59" s="1">
        <f t="shared" si="17"/>
        <v>27.514305056025563</v>
      </c>
      <c r="O59" t="s">
        <v>32</v>
      </c>
    </row>
    <row r="60" spans="1:15" x14ac:dyDescent="0.35">
      <c r="A60" s="12">
        <v>50</v>
      </c>
      <c r="B60" s="11" t="s">
        <v>72</v>
      </c>
      <c r="C60" s="35">
        <v>41123</v>
      </c>
      <c r="D60" s="9" t="s">
        <v>518</v>
      </c>
      <c r="E60" s="8" t="str">
        <f t="shared" si="9"/>
        <v>Significantly Different</v>
      </c>
      <c r="G60">
        <f t="shared" si="10"/>
        <v>41123</v>
      </c>
      <c r="H60">
        <f t="shared" si="11"/>
        <v>6</v>
      </c>
      <c r="I60" t="str">
        <f t="shared" si="12"/>
        <v>+/-</v>
      </c>
      <c r="J60" t="str">
        <f t="shared" si="13"/>
        <v>553</v>
      </c>
      <c r="K60" s="1">
        <f t="shared" si="14"/>
        <v>336.17021276595744</v>
      </c>
      <c r="L60" s="1">
        <f t="shared" si="15"/>
        <v>10152</v>
      </c>
      <c r="M60" s="1">
        <f t="shared" si="16"/>
        <v>340.49608474284366</v>
      </c>
      <c r="N60" s="1">
        <f t="shared" si="17"/>
        <v>29.815320806602514</v>
      </c>
      <c r="O60" t="s">
        <v>29</v>
      </c>
    </row>
    <row r="61" spans="1:15" x14ac:dyDescent="0.35">
      <c r="A61" s="12">
        <v>51</v>
      </c>
      <c r="B61" s="11" t="s">
        <v>51</v>
      </c>
      <c r="C61" s="35">
        <v>39245</v>
      </c>
      <c r="D61" s="9" t="s">
        <v>517</v>
      </c>
      <c r="E61" s="8" t="str">
        <f t="shared" si="9"/>
        <v>Significantly Different</v>
      </c>
      <c r="G61">
        <f t="shared" si="10"/>
        <v>39245</v>
      </c>
      <c r="H61">
        <f t="shared" si="11"/>
        <v>6</v>
      </c>
      <c r="I61" t="str">
        <f t="shared" si="12"/>
        <v>+/-</v>
      </c>
      <c r="J61" t="str">
        <f t="shared" si="13"/>
        <v>936</v>
      </c>
      <c r="K61" s="1">
        <f t="shared" si="14"/>
        <v>568.99696048632222</v>
      </c>
      <c r="L61" s="1">
        <f t="shared" si="15"/>
        <v>12030</v>
      </c>
      <c r="M61" s="1">
        <f t="shared" si="16"/>
        <v>571.56339352408668</v>
      </c>
      <c r="N61" s="1">
        <f t="shared" si="17"/>
        <v>21.047534072864018</v>
      </c>
      <c r="O61" t="s">
        <v>26</v>
      </c>
    </row>
    <row r="62" spans="1:15" ht="15" thickBot="1" x14ac:dyDescent="0.4">
      <c r="A62" s="7"/>
      <c r="B62" s="6" t="s">
        <v>24</v>
      </c>
      <c r="C62" s="34">
        <v>26379</v>
      </c>
      <c r="D62" s="4" t="s">
        <v>516</v>
      </c>
      <c r="E62" s="3" t="str">
        <f t="shared" si="9"/>
        <v>Significantly Different</v>
      </c>
      <c r="G62">
        <f t="shared" si="10"/>
        <v>26379</v>
      </c>
      <c r="H62">
        <f t="shared" si="11"/>
        <v>6</v>
      </c>
      <c r="I62" t="str">
        <f t="shared" si="12"/>
        <v>+/-</v>
      </c>
      <c r="J62" t="str">
        <f t="shared" si="13"/>
        <v>480</v>
      </c>
      <c r="K62" s="1">
        <f t="shared" si="14"/>
        <v>291.79331306990883</v>
      </c>
      <c r="L62" s="1">
        <f t="shared" si="15"/>
        <v>24896</v>
      </c>
      <c r="M62" s="1">
        <f t="shared" si="16"/>
        <v>296.76675913317939</v>
      </c>
      <c r="N62" s="1">
        <f t="shared" si="17"/>
        <v>83.890797179300918</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154" priority="1" operator="equal">
      <formula>"OTHER ERROR"</formula>
    </cfRule>
    <cfRule type="cellIs" dxfId="153" priority="2" operator="equal">
      <formula>"Statistical Test not applicable"</formula>
    </cfRule>
    <cfRule type="cellIs" dxfId="152" priority="3" operator="equal">
      <formula>"Geography Selected"</formula>
    </cfRule>
  </conditionalFormatting>
  <conditionalFormatting sqref="E10:J62">
    <cfRule type="cellIs" dxfId="151" priority="4" operator="equal">
      <formula>"Not Significantly Different"</formula>
    </cfRule>
  </conditionalFormatting>
  <conditionalFormatting sqref="F10:J62">
    <cfRule type="cellIs" dxfId="15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06DAE759-92C9-4B52-9255-7E76FBEF47BD}">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92E9EA83-AC01-4B71-B677-75D79232131E}"/>
    <hyperlink ref="A68" r:id="rId2" xr:uid="{55BF345C-01F6-4B75-8072-B7235FB4FE2C}"/>
    <hyperlink ref="A66" r:id="rId3" xr:uid="{07A4F028-9A41-49B7-ACEC-4052C23938C2}"/>
    <hyperlink ref="A67" r:id="rId4" xr:uid="{BF7ED70B-9CE0-48C8-B665-C7EC0A76CB20}"/>
  </hyperlinks>
  <pageMargins left="0.7" right="0.7" top="0.75" bottom="0.75" header="0.3" footer="0.3"/>
  <pageSetup orientation="portrait" r:id="rId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D2FBD-3077-456C-8132-D0EE3F0B0769}">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566</v>
      </c>
    </row>
    <row r="2" spans="1:16" x14ac:dyDescent="0.35">
      <c r="A2" s="26" t="s">
        <v>106</v>
      </c>
      <c r="B2" t="s">
        <v>565</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6.2</v>
      </c>
      <c r="C6" t="s">
        <v>100</v>
      </c>
      <c r="H6" s="14" t="s">
        <v>99</v>
      </c>
      <c r="I6">
        <f>VLOOKUP($B$4,$B$9:$K$62,6,FALSE)</f>
        <v>6.2</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6.2</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6.2</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59</v>
      </c>
      <c r="C11" s="10">
        <v>10.1</v>
      </c>
      <c r="D11" s="13" t="s">
        <v>109</v>
      </c>
      <c r="E11" s="8" t="str">
        <f t="shared" si="0"/>
        <v>Significantly Different</v>
      </c>
      <c r="G11">
        <f t="shared" si="1"/>
        <v>10.1</v>
      </c>
      <c r="H11">
        <f t="shared" si="2"/>
        <v>6</v>
      </c>
      <c r="I11" t="str">
        <f t="shared" si="3"/>
        <v>+/-</v>
      </c>
      <c r="J11" t="str">
        <f t="shared" si="4"/>
        <v>0.6</v>
      </c>
      <c r="K11" s="1">
        <f t="shared" si="5"/>
        <v>0.36474164133738601</v>
      </c>
      <c r="L11" s="1">
        <f t="shared" si="6"/>
        <v>-3.8999999999999995</v>
      </c>
      <c r="M11" s="1">
        <f t="shared" si="7"/>
        <v>0.36977279819442066</v>
      </c>
      <c r="N11" s="1">
        <f t="shared" si="8"/>
        <v>-10.547017030575196</v>
      </c>
      <c r="O11" t="s">
        <v>67</v>
      </c>
    </row>
    <row r="12" spans="1:16" x14ac:dyDescent="0.35">
      <c r="A12" s="12">
        <v>2</v>
      </c>
      <c r="B12" s="11" t="s">
        <v>26</v>
      </c>
      <c r="C12" s="10">
        <v>9.4</v>
      </c>
      <c r="D12" s="9" t="s">
        <v>121</v>
      </c>
      <c r="E12" s="8" t="str">
        <f t="shared" si="0"/>
        <v>Significantly Different</v>
      </c>
      <c r="G12">
        <f t="shared" si="1"/>
        <v>9.4</v>
      </c>
      <c r="H12">
        <f t="shared" si="2"/>
        <v>6</v>
      </c>
      <c r="I12" t="str">
        <f t="shared" si="3"/>
        <v>+/-</v>
      </c>
      <c r="J12" t="str">
        <f t="shared" si="4"/>
        <v>0.8</v>
      </c>
      <c r="K12" s="1">
        <f t="shared" si="5"/>
        <v>0.48632218844984804</v>
      </c>
      <c r="L12" s="1">
        <f t="shared" si="6"/>
        <v>-3.2</v>
      </c>
      <c r="M12" s="1">
        <f t="shared" si="7"/>
        <v>0.49010685399991183</v>
      </c>
      <c r="N12" s="1">
        <f t="shared" si="8"/>
        <v>-6.5291884287759334</v>
      </c>
      <c r="O12" t="s">
        <v>59</v>
      </c>
    </row>
    <row r="13" spans="1:16" x14ac:dyDescent="0.35">
      <c r="A13" s="12">
        <v>3</v>
      </c>
      <c r="B13" s="11" t="s">
        <v>37</v>
      </c>
      <c r="C13" s="10">
        <v>9.1999999999999993</v>
      </c>
      <c r="D13" s="9" t="s">
        <v>38</v>
      </c>
      <c r="E13" s="8" t="str">
        <f t="shared" si="0"/>
        <v>Significantly Different</v>
      </c>
      <c r="G13">
        <f t="shared" si="1"/>
        <v>9.1999999999999993</v>
      </c>
      <c r="H13">
        <f t="shared" si="2"/>
        <v>6</v>
      </c>
      <c r="I13" t="str">
        <f t="shared" si="3"/>
        <v>+/-</v>
      </c>
      <c r="J13" t="str">
        <f t="shared" si="4"/>
        <v>0.2</v>
      </c>
      <c r="K13" s="1">
        <f t="shared" si="5"/>
        <v>0.12158054711246201</v>
      </c>
      <c r="L13" s="1">
        <f t="shared" si="6"/>
        <v>-2.9999999999999991</v>
      </c>
      <c r="M13" s="1">
        <f t="shared" si="7"/>
        <v>0.1359311840425404</v>
      </c>
      <c r="N13" s="1">
        <f t="shared" si="8"/>
        <v>-22.06999093792292</v>
      </c>
      <c r="O13" t="s">
        <v>57</v>
      </c>
    </row>
    <row r="14" spans="1:16" x14ac:dyDescent="0.35">
      <c r="A14" s="12">
        <v>4</v>
      </c>
      <c r="B14" s="11" t="s">
        <v>76</v>
      </c>
      <c r="C14" s="10">
        <v>9</v>
      </c>
      <c r="D14" s="9" t="s">
        <v>27</v>
      </c>
      <c r="E14" s="8" t="str">
        <f t="shared" si="0"/>
        <v>Significantly Different</v>
      </c>
      <c r="G14">
        <f t="shared" si="1"/>
        <v>9</v>
      </c>
      <c r="H14">
        <f t="shared" si="2"/>
        <v>6</v>
      </c>
      <c r="I14" t="str">
        <f t="shared" si="3"/>
        <v>+/-</v>
      </c>
      <c r="J14" t="str">
        <f t="shared" si="4"/>
        <v>0.3</v>
      </c>
      <c r="K14" s="1">
        <f t="shared" si="5"/>
        <v>0.18237082066869301</v>
      </c>
      <c r="L14" s="1">
        <f t="shared" si="6"/>
        <v>-2.8</v>
      </c>
      <c r="M14" s="1">
        <f t="shared" si="7"/>
        <v>0.19223572402239389</v>
      </c>
      <c r="N14" s="1">
        <f t="shared" si="8"/>
        <v>-14.565450902735554</v>
      </c>
      <c r="O14" t="s">
        <v>72</v>
      </c>
    </row>
    <row r="15" spans="1:16" x14ac:dyDescent="0.35">
      <c r="A15" s="12">
        <v>5</v>
      </c>
      <c r="B15" s="11" t="s">
        <v>69</v>
      </c>
      <c r="C15" s="10">
        <v>8.9</v>
      </c>
      <c r="D15" s="9" t="s">
        <v>30</v>
      </c>
      <c r="E15" s="8" t="str">
        <f t="shared" si="0"/>
        <v>Significantly Different</v>
      </c>
      <c r="G15">
        <f t="shared" si="1"/>
        <v>8.9</v>
      </c>
      <c r="H15">
        <f t="shared" si="2"/>
        <v>6</v>
      </c>
      <c r="I15" t="str">
        <f t="shared" si="3"/>
        <v>+/-</v>
      </c>
      <c r="J15" t="str">
        <f t="shared" si="4"/>
        <v>0.5</v>
      </c>
      <c r="K15" s="1">
        <f t="shared" si="5"/>
        <v>0.303951367781155</v>
      </c>
      <c r="L15" s="1">
        <f t="shared" si="6"/>
        <v>-2.7</v>
      </c>
      <c r="M15" s="1">
        <f t="shared" si="7"/>
        <v>0.30997079109986531</v>
      </c>
      <c r="N15" s="1">
        <f t="shared" si="8"/>
        <v>-8.7104981421624448</v>
      </c>
      <c r="O15" t="s">
        <v>34</v>
      </c>
    </row>
    <row r="16" spans="1:16" x14ac:dyDescent="0.35">
      <c r="A16" s="12">
        <v>6</v>
      </c>
      <c r="B16" s="11" t="s">
        <v>50</v>
      </c>
      <c r="C16" s="10">
        <v>8.4</v>
      </c>
      <c r="D16" s="9" t="s">
        <v>38</v>
      </c>
      <c r="E16" s="8" t="str">
        <f t="shared" si="0"/>
        <v>Significantly Different</v>
      </c>
      <c r="G16">
        <f t="shared" si="1"/>
        <v>8.4</v>
      </c>
      <c r="H16">
        <f t="shared" si="2"/>
        <v>6</v>
      </c>
      <c r="I16" t="str">
        <f t="shared" si="3"/>
        <v>+/-</v>
      </c>
      <c r="J16" t="str">
        <f t="shared" si="4"/>
        <v>0.2</v>
      </c>
      <c r="K16" s="1">
        <f t="shared" si="5"/>
        <v>0.12158054711246201</v>
      </c>
      <c r="L16" s="1">
        <f t="shared" si="6"/>
        <v>-2.2000000000000002</v>
      </c>
      <c r="M16" s="1">
        <f t="shared" si="7"/>
        <v>0.1359311840425404</v>
      </c>
      <c r="N16" s="1">
        <f t="shared" si="8"/>
        <v>-16.184660021143479</v>
      </c>
      <c r="O16" t="s">
        <v>73</v>
      </c>
    </row>
    <row r="17" spans="1:15" x14ac:dyDescent="0.35">
      <c r="A17" s="12">
        <v>7</v>
      </c>
      <c r="B17" s="11" t="s">
        <v>44</v>
      </c>
      <c r="C17" s="10">
        <v>8.3000000000000007</v>
      </c>
      <c r="D17" s="9" t="s">
        <v>27</v>
      </c>
      <c r="E17" s="8" t="str">
        <f t="shared" si="0"/>
        <v>Significantly Different</v>
      </c>
      <c r="G17">
        <f t="shared" si="1"/>
        <v>8.3000000000000007</v>
      </c>
      <c r="H17">
        <f t="shared" si="2"/>
        <v>6</v>
      </c>
      <c r="I17" t="str">
        <f t="shared" si="3"/>
        <v>+/-</v>
      </c>
      <c r="J17" t="str">
        <f t="shared" si="4"/>
        <v>0.3</v>
      </c>
      <c r="K17" s="1">
        <f t="shared" si="5"/>
        <v>0.18237082066869301</v>
      </c>
      <c r="L17" s="1">
        <f t="shared" si="6"/>
        <v>-2.1000000000000005</v>
      </c>
      <c r="M17" s="1">
        <f t="shared" si="7"/>
        <v>0.19223572402239389</v>
      </c>
      <c r="N17" s="1">
        <f t="shared" si="8"/>
        <v>-10.924088177051669</v>
      </c>
      <c r="O17" t="s">
        <v>65</v>
      </c>
    </row>
    <row r="18" spans="1:15" x14ac:dyDescent="0.35">
      <c r="A18" s="12">
        <v>7</v>
      </c>
      <c r="B18" s="11" t="s">
        <v>36</v>
      </c>
      <c r="C18" s="10">
        <v>8.3000000000000007</v>
      </c>
      <c r="D18" s="9" t="s">
        <v>27</v>
      </c>
      <c r="E18" s="8" t="str">
        <f t="shared" si="0"/>
        <v>Significantly Different</v>
      </c>
      <c r="G18">
        <f t="shared" si="1"/>
        <v>8.3000000000000007</v>
      </c>
      <c r="H18">
        <f t="shared" si="2"/>
        <v>6</v>
      </c>
      <c r="I18" t="str">
        <f t="shared" si="3"/>
        <v>+/-</v>
      </c>
      <c r="J18" t="str">
        <f t="shared" si="4"/>
        <v>0.3</v>
      </c>
      <c r="K18" s="1">
        <f t="shared" si="5"/>
        <v>0.18237082066869301</v>
      </c>
      <c r="L18" s="1">
        <f t="shared" si="6"/>
        <v>-2.1000000000000005</v>
      </c>
      <c r="M18" s="1">
        <f t="shared" si="7"/>
        <v>0.19223572402239389</v>
      </c>
      <c r="N18" s="1">
        <f t="shared" si="8"/>
        <v>-10.924088177051669</v>
      </c>
      <c r="O18" t="s">
        <v>61</v>
      </c>
    </row>
    <row r="19" spans="1:15" x14ac:dyDescent="0.35">
      <c r="A19" s="12">
        <v>7</v>
      </c>
      <c r="B19" s="11" t="s">
        <v>48</v>
      </c>
      <c r="C19" s="10">
        <v>8.3000000000000007</v>
      </c>
      <c r="D19" s="9" t="s">
        <v>30</v>
      </c>
      <c r="E19" s="8" t="str">
        <f t="shared" si="0"/>
        <v>Significantly Different</v>
      </c>
      <c r="G19">
        <f t="shared" si="1"/>
        <v>8.3000000000000007</v>
      </c>
      <c r="H19">
        <f t="shared" si="2"/>
        <v>6</v>
      </c>
      <c r="I19" t="str">
        <f t="shared" si="3"/>
        <v>+/-</v>
      </c>
      <c r="J19" t="str">
        <f t="shared" si="4"/>
        <v>0.5</v>
      </c>
      <c r="K19" s="1">
        <f t="shared" si="5"/>
        <v>0.303951367781155</v>
      </c>
      <c r="L19" s="1">
        <f t="shared" si="6"/>
        <v>-2.1000000000000005</v>
      </c>
      <c r="M19" s="1">
        <f t="shared" si="7"/>
        <v>0.30997079109986531</v>
      </c>
      <c r="N19" s="1">
        <f t="shared" si="8"/>
        <v>-6.7748318883485696</v>
      </c>
      <c r="O19" t="s">
        <v>31</v>
      </c>
    </row>
    <row r="20" spans="1:15" x14ac:dyDescent="0.35">
      <c r="A20" s="12">
        <v>10</v>
      </c>
      <c r="B20" s="11" t="s">
        <v>28</v>
      </c>
      <c r="C20" s="10">
        <v>8.1999999999999993</v>
      </c>
      <c r="D20" s="13" t="s">
        <v>27</v>
      </c>
      <c r="E20" s="8" t="str">
        <f t="shared" si="0"/>
        <v>Significantly Different</v>
      </c>
      <c r="G20">
        <f t="shared" si="1"/>
        <v>8.1999999999999993</v>
      </c>
      <c r="H20">
        <f t="shared" si="2"/>
        <v>6</v>
      </c>
      <c r="I20" t="str">
        <f t="shared" si="3"/>
        <v>+/-</v>
      </c>
      <c r="J20" t="str">
        <f t="shared" si="4"/>
        <v>0.3</v>
      </c>
      <c r="K20" s="1">
        <f t="shared" si="5"/>
        <v>0.18237082066869301</v>
      </c>
      <c r="L20" s="1">
        <f t="shared" si="6"/>
        <v>-1.9999999999999991</v>
      </c>
      <c r="M20" s="1">
        <f t="shared" si="7"/>
        <v>0.19223572402239389</v>
      </c>
      <c r="N20" s="1">
        <f t="shared" si="8"/>
        <v>-10.403893501953963</v>
      </c>
      <c r="O20" t="s">
        <v>53</v>
      </c>
    </row>
    <row r="21" spans="1:15" x14ac:dyDescent="0.35">
      <c r="A21" s="12">
        <v>11</v>
      </c>
      <c r="B21" s="11" t="s">
        <v>58</v>
      </c>
      <c r="C21" s="10">
        <v>8</v>
      </c>
      <c r="D21" s="9" t="s">
        <v>38</v>
      </c>
      <c r="E21" s="8" t="str">
        <f t="shared" si="0"/>
        <v>Significantly Different</v>
      </c>
      <c r="G21">
        <f t="shared" si="1"/>
        <v>8</v>
      </c>
      <c r="H21">
        <f t="shared" si="2"/>
        <v>6</v>
      </c>
      <c r="I21" t="str">
        <f t="shared" si="3"/>
        <v>+/-</v>
      </c>
      <c r="J21" t="str">
        <f t="shared" si="4"/>
        <v>0.2</v>
      </c>
      <c r="K21" s="1">
        <f t="shared" si="5"/>
        <v>0.12158054711246201</v>
      </c>
      <c r="L21" s="1">
        <f t="shared" si="6"/>
        <v>-1.7999999999999998</v>
      </c>
      <c r="M21" s="1">
        <f t="shared" si="7"/>
        <v>0.1359311840425404</v>
      </c>
      <c r="N21" s="1">
        <f t="shared" si="8"/>
        <v>-13.241994562753755</v>
      </c>
      <c r="O21" t="s">
        <v>45</v>
      </c>
    </row>
    <row r="22" spans="1:15" x14ac:dyDescent="0.35">
      <c r="A22" s="12">
        <v>12</v>
      </c>
      <c r="B22" s="11" t="s">
        <v>57</v>
      </c>
      <c r="C22" s="10">
        <v>7.9</v>
      </c>
      <c r="D22" s="9" t="s">
        <v>38</v>
      </c>
      <c r="E22" s="8" t="str">
        <f t="shared" si="0"/>
        <v>Significantly Different</v>
      </c>
      <c r="G22">
        <f t="shared" si="1"/>
        <v>7.9</v>
      </c>
      <c r="H22">
        <f t="shared" si="2"/>
        <v>6</v>
      </c>
      <c r="I22" t="str">
        <f t="shared" si="3"/>
        <v>+/-</v>
      </c>
      <c r="J22" t="str">
        <f t="shared" si="4"/>
        <v>0.2</v>
      </c>
      <c r="K22" s="1">
        <f t="shared" si="5"/>
        <v>0.12158054711246201</v>
      </c>
      <c r="L22" s="1">
        <f t="shared" si="6"/>
        <v>-1.7000000000000002</v>
      </c>
      <c r="M22" s="1">
        <f t="shared" si="7"/>
        <v>0.1359311840425404</v>
      </c>
      <c r="N22" s="1">
        <f t="shared" si="8"/>
        <v>-12.506328198156325</v>
      </c>
      <c r="O22" t="s">
        <v>28</v>
      </c>
    </row>
    <row r="23" spans="1:15" x14ac:dyDescent="0.35">
      <c r="A23" s="12">
        <v>12</v>
      </c>
      <c r="B23" s="11" t="s">
        <v>81</v>
      </c>
      <c r="C23" s="10">
        <v>7.9</v>
      </c>
      <c r="D23" s="9" t="s">
        <v>27</v>
      </c>
      <c r="E23" s="8" t="str">
        <f t="shared" si="0"/>
        <v>Significantly Different</v>
      </c>
      <c r="G23">
        <f t="shared" si="1"/>
        <v>7.9</v>
      </c>
      <c r="H23">
        <f t="shared" si="2"/>
        <v>6</v>
      </c>
      <c r="I23" t="str">
        <f t="shared" si="3"/>
        <v>+/-</v>
      </c>
      <c r="J23" t="str">
        <f t="shared" si="4"/>
        <v>0.3</v>
      </c>
      <c r="K23" s="1">
        <f t="shared" si="5"/>
        <v>0.18237082066869301</v>
      </c>
      <c r="L23" s="1">
        <f t="shared" si="6"/>
        <v>-1.7000000000000002</v>
      </c>
      <c r="M23" s="1">
        <f t="shared" si="7"/>
        <v>0.19223572402239389</v>
      </c>
      <c r="N23" s="1">
        <f t="shared" si="8"/>
        <v>-8.843309476660874</v>
      </c>
      <c r="O23" t="s">
        <v>81</v>
      </c>
    </row>
    <row r="24" spans="1:15" x14ac:dyDescent="0.35">
      <c r="A24" s="12">
        <v>14</v>
      </c>
      <c r="B24" s="11" t="s">
        <v>32</v>
      </c>
      <c r="C24" s="10">
        <v>7.8</v>
      </c>
      <c r="D24" s="9" t="s">
        <v>27</v>
      </c>
      <c r="E24" s="8" t="str">
        <f t="shared" si="0"/>
        <v>Significantly Different</v>
      </c>
      <c r="G24">
        <f t="shared" si="1"/>
        <v>7.8</v>
      </c>
      <c r="H24">
        <f t="shared" si="2"/>
        <v>6</v>
      </c>
      <c r="I24" t="str">
        <f t="shared" si="3"/>
        <v>+/-</v>
      </c>
      <c r="J24" t="str">
        <f t="shared" si="4"/>
        <v>0.3</v>
      </c>
      <c r="K24" s="1">
        <f t="shared" si="5"/>
        <v>0.18237082066869301</v>
      </c>
      <c r="L24" s="1">
        <f t="shared" si="6"/>
        <v>-1.5999999999999996</v>
      </c>
      <c r="M24" s="1">
        <f t="shared" si="7"/>
        <v>0.19223572402239389</v>
      </c>
      <c r="N24" s="1">
        <f t="shared" si="8"/>
        <v>-8.3231148015631717</v>
      </c>
      <c r="O24" t="s">
        <v>64</v>
      </c>
    </row>
    <row r="25" spans="1:15" x14ac:dyDescent="0.35">
      <c r="A25" s="12">
        <v>15</v>
      </c>
      <c r="B25" s="11" t="s">
        <v>67</v>
      </c>
      <c r="C25" s="10">
        <v>7.7</v>
      </c>
      <c r="D25" s="9" t="s">
        <v>38</v>
      </c>
      <c r="E25" s="8" t="str">
        <f t="shared" si="0"/>
        <v>Significantly Different</v>
      </c>
      <c r="G25">
        <f t="shared" si="1"/>
        <v>7.7</v>
      </c>
      <c r="H25">
        <f t="shared" si="2"/>
        <v>6</v>
      </c>
      <c r="I25" t="str">
        <f t="shared" si="3"/>
        <v>+/-</v>
      </c>
      <c r="J25" t="str">
        <f t="shared" si="4"/>
        <v>0.2</v>
      </c>
      <c r="K25" s="1">
        <f t="shared" si="5"/>
        <v>0.12158054711246201</v>
      </c>
      <c r="L25" s="1">
        <f t="shared" si="6"/>
        <v>-1.5</v>
      </c>
      <c r="M25" s="1">
        <f t="shared" si="7"/>
        <v>0.1359311840425404</v>
      </c>
      <c r="N25" s="1">
        <f t="shared" si="8"/>
        <v>-11.034995468961462</v>
      </c>
      <c r="O25" t="s">
        <v>80</v>
      </c>
    </row>
    <row r="26" spans="1:15" x14ac:dyDescent="0.35">
      <c r="A26" s="12">
        <v>15</v>
      </c>
      <c r="B26" s="11" t="s">
        <v>66</v>
      </c>
      <c r="C26" s="10">
        <v>7.7</v>
      </c>
      <c r="D26" s="9" t="s">
        <v>43</v>
      </c>
      <c r="E26" s="8" t="str">
        <f t="shared" si="0"/>
        <v>Significantly Different</v>
      </c>
      <c r="G26">
        <f t="shared" si="1"/>
        <v>7.7</v>
      </c>
      <c r="H26">
        <f t="shared" si="2"/>
        <v>6</v>
      </c>
      <c r="I26" t="str">
        <f t="shared" si="3"/>
        <v>+/-</v>
      </c>
      <c r="J26" t="str">
        <f t="shared" si="4"/>
        <v>0.4</v>
      </c>
      <c r="K26" s="1">
        <f t="shared" si="5"/>
        <v>0.24316109422492402</v>
      </c>
      <c r="L26" s="1">
        <f t="shared" si="6"/>
        <v>-1.5</v>
      </c>
      <c r="M26" s="1">
        <f t="shared" si="7"/>
        <v>0.25064471888253259</v>
      </c>
      <c r="N26" s="1">
        <f t="shared" si="8"/>
        <v>-5.9845665477715153</v>
      </c>
      <c r="O26" t="s">
        <v>79</v>
      </c>
    </row>
    <row r="27" spans="1:15" x14ac:dyDescent="0.35">
      <c r="A27" s="12">
        <v>15</v>
      </c>
      <c r="B27" s="11" t="s">
        <v>35</v>
      </c>
      <c r="C27" s="10">
        <v>7.7</v>
      </c>
      <c r="D27" s="9" t="s">
        <v>38</v>
      </c>
      <c r="E27" s="8" t="str">
        <f t="shared" si="0"/>
        <v>Significantly Different</v>
      </c>
      <c r="G27">
        <f t="shared" si="1"/>
        <v>7.7</v>
      </c>
      <c r="H27">
        <f t="shared" si="2"/>
        <v>6</v>
      </c>
      <c r="I27" t="str">
        <f t="shared" si="3"/>
        <v>+/-</v>
      </c>
      <c r="J27" t="str">
        <f t="shared" si="4"/>
        <v>0.2</v>
      </c>
      <c r="K27" s="1">
        <f t="shared" si="5"/>
        <v>0.12158054711246201</v>
      </c>
      <c r="L27" s="1">
        <f t="shared" si="6"/>
        <v>-1.5</v>
      </c>
      <c r="M27" s="1">
        <f t="shared" si="7"/>
        <v>0.1359311840425404</v>
      </c>
      <c r="N27" s="1">
        <f t="shared" si="8"/>
        <v>-11.034995468961462</v>
      </c>
      <c r="O27" t="s">
        <v>77</v>
      </c>
    </row>
    <row r="28" spans="1:15" x14ac:dyDescent="0.35">
      <c r="A28" s="12">
        <v>18</v>
      </c>
      <c r="B28" s="11" t="s">
        <v>72</v>
      </c>
      <c r="C28" s="10">
        <v>7.6</v>
      </c>
      <c r="D28" s="9" t="s">
        <v>27</v>
      </c>
      <c r="E28" s="8" t="str">
        <f t="shared" si="0"/>
        <v>Significantly Different</v>
      </c>
      <c r="G28">
        <f t="shared" si="1"/>
        <v>7.6</v>
      </c>
      <c r="H28">
        <f t="shared" si="2"/>
        <v>6</v>
      </c>
      <c r="I28" t="str">
        <f t="shared" si="3"/>
        <v>+/-</v>
      </c>
      <c r="J28" t="str">
        <f t="shared" si="4"/>
        <v>0.3</v>
      </c>
      <c r="K28" s="1">
        <f t="shared" si="5"/>
        <v>0.18237082066869301</v>
      </c>
      <c r="L28" s="1">
        <f t="shared" si="6"/>
        <v>-1.3999999999999995</v>
      </c>
      <c r="M28" s="1">
        <f t="shared" si="7"/>
        <v>0.19223572402239389</v>
      </c>
      <c r="N28" s="1">
        <f t="shared" si="8"/>
        <v>-7.2827254513677744</v>
      </c>
      <c r="O28" t="s">
        <v>78</v>
      </c>
    </row>
    <row r="29" spans="1:15" x14ac:dyDescent="0.35">
      <c r="A29" s="12">
        <v>19</v>
      </c>
      <c r="B29" s="11" t="s">
        <v>63</v>
      </c>
      <c r="C29" s="10">
        <v>7.5</v>
      </c>
      <c r="D29" s="9" t="s">
        <v>38</v>
      </c>
      <c r="E29" s="8" t="str">
        <f t="shared" si="0"/>
        <v>Significantly Different</v>
      </c>
      <c r="G29">
        <f t="shared" si="1"/>
        <v>7.5</v>
      </c>
      <c r="H29">
        <f t="shared" si="2"/>
        <v>6</v>
      </c>
      <c r="I29" t="str">
        <f t="shared" si="3"/>
        <v>+/-</v>
      </c>
      <c r="J29" t="str">
        <f t="shared" si="4"/>
        <v>0.2</v>
      </c>
      <c r="K29" s="1">
        <f t="shared" si="5"/>
        <v>0.12158054711246201</v>
      </c>
      <c r="L29" s="1">
        <f t="shared" si="6"/>
        <v>-1.2999999999999998</v>
      </c>
      <c r="M29" s="1">
        <f t="shared" si="7"/>
        <v>0.1359311840425404</v>
      </c>
      <c r="N29" s="1">
        <f t="shared" si="8"/>
        <v>-9.563662739766599</v>
      </c>
      <c r="O29" t="s">
        <v>55</v>
      </c>
    </row>
    <row r="30" spans="1:15" x14ac:dyDescent="0.35">
      <c r="A30" s="12">
        <v>20</v>
      </c>
      <c r="B30" s="11" t="s">
        <v>73</v>
      </c>
      <c r="C30" s="10">
        <v>7.4</v>
      </c>
      <c r="D30" s="9" t="s">
        <v>38</v>
      </c>
      <c r="E30" s="8" t="str">
        <f t="shared" si="0"/>
        <v>Significantly Different</v>
      </c>
      <c r="G30">
        <f t="shared" si="1"/>
        <v>7.4</v>
      </c>
      <c r="H30">
        <f t="shared" si="2"/>
        <v>6</v>
      </c>
      <c r="I30" t="str">
        <f t="shared" si="3"/>
        <v>+/-</v>
      </c>
      <c r="J30" t="str">
        <f t="shared" si="4"/>
        <v>0.2</v>
      </c>
      <c r="K30" s="1">
        <f t="shared" si="5"/>
        <v>0.12158054711246201</v>
      </c>
      <c r="L30" s="1">
        <f t="shared" si="6"/>
        <v>-1.2000000000000002</v>
      </c>
      <c r="M30" s="1">
        <f t="shared" si="7"/>
        <v>0.1359311840425404</v>
      </c>
      <c r="N30" s="1">
        <f t="shared" si="8"/>
        <v>-8.827996375169171</v>
      </c>
      <c r="O30" t="s">
        <v>76</v>
      </c>
    </row>
    <row r="31" spans="1:15" x14ac:dyDescent="0.35">
      <c r="A31" s="12">
        <v>20</v>
      </c>
      <c r="B31" s="11" t="s">
        <v>53</v>
      </c>
      <c r="C31" s="10">
        <v>7.4</v>
      </c>
      <c r="D31" s="9" t="s">
        <v>33</v>
      </c>
      <c r="E31" s="8" t="str">
        <f t="shared" si="0"/>
        <v>Significantly Different</v>
      </c>
      <c r="G31">
        <f t="shared" si="1"/>
        <v>7.4</v>
      </c>
      <c r="H31">
        <f t="shared" si="2"/>
        <v>6</v>
      </c>
      <c r="I31" t="str">
        <f t="shared" si="3"/>
        <v>+/-</v>
      </c>
      <c r="J31" t="str">
        <f t="shared" si="4"/>
        <v>0.1</v>
      </c>
      <c r="K31" s="1">
        <f t="shared" si="5"/>
        <v>6.0790273556231005E-2</v>
      </c>
      <c r="L31" s="1">
        <f t="shared" si="6"/>
        <v>-1.2000000000000002</v>
      </c>
      <c r="M31" s="1">
        <f t="shared" si="7"/>
        <v>8.5970429323592404E-2</v>
      </c>
      <c r="N31" s="1">
        <f t="shared" si="8"/>
        <v>-13.95828786062245</v>
      </c>
      <c r="O31" t="s">
        <v>41</v>
      </c>
    </row>
    <row r="32" spans="1:15" x14ac:dyDescent="0.35">
      <c r="A32" s="12">
        <v>20</v>
      </c>
      <c r="B32" s="11" t="s">
        <v>56</v>
      </c>
      <c r="C32" s="10">
        <v>7.4</v>
      </c>
      <c r="D32" s="9" t="s">
        <v>38</v>
      </c>
      <c r="E32" s="8" t="str">
        <f t="shared" si="0"/>
        <v>Significantly Different</v>
      </c>
      <c r="G32">
        <f t="shared" si="1"/>
        <v>7.4</v>
      </c>
      <c r="H32">
        <f t="shared" si="2"/>
        <v>6</v>
      </c>
      <c r="I32" t="str">
        <f t="shared" si="3"/>
        <v>+/-</v>
      </c>
      <c r="J32" t="str">
        <f t="shared" si="4"/>
        <v>0.2</v>
      </c>
      <c r="K32" s="1">
        <f t="shared" si="5"/>
        <v>0.12158054711246201</v>
      </c>
      <c r="L32" s="1">
        <f t="shared" si="6"/>
        <v>-1.2000000000000002</v>
      </c>
      <c r="M32" s="1">
        <f t="shared" si="7"/>
        <v>0.1359311840425404</v>
      </c>
      <c r="N32" s="1">
        <f t="shared" si="8"/>
        <v>-8.827996375169171</v>
      </c>
      <c r="O32" t="s">
        <v>70</v>
      </c>
    </row>
    <row r="33" spans="1:15" x14ac:dyDescent="0.35">
      <c r="A33" s="12">
        <v>23</v>
      </c>
      <c r="B33" s="11" t="s">
        <v>61</v>
      </c>
      <c r="C33" s="10">
        <v>7.3</v>
      </c>
      <c r="D33" s="9" t="s">
        <v>43</v>
      </c>
      <c r="E33" s="8" t="str">
        <f t="shared" si="0"/>
        <v>Significantly Different</v>
      </c>
      <c r="G33">
        <f t="shared" si="1"/>
        <v>7.3</v>
      </c>
      <c r="H33">
        <f t="shared" si="2"/>
        <v>6</v>
      </c>
      <c r="I33" t="str">
        <f t="shared" si="3"/>
        <v>+/-</v>
      </c>
      <c r="J33" t="str">
        <f t="shared" si="4"/>
        <v>0.4</v>
      </c>
      <c r="K33" s="1">
        <f t="shared" si="5"/>
        <v>0.24316109422492402</v>
      </c>
      <c r="L33" s="1">
        <f t="shared" si="6"/>
        <v>-1.0999999999999996</v>
      </c>
      <c r="M33" s="1">
        <f t="shared" si="7"/>
        <v>0.25064471888253259</v>
      </c>
      <c r="N33" s="1">
        <f t="shared" si="8"/>
        <v>-4.3886821350324432</v>
      </c>
      <c r="O33" t="s">
        <v>75</v>
      </c>
    </row>
    <row r="34" spans="1:15" x14ac:dyDescent="0.35">
      <c r="A34" s="12">
        <v>23</v>
      </c>
      <c r="B34" s="11" t="s">
        <v>45</v>
      </c>
      <c r="C34" s="10">
        <v>7.3</v>
      </c>
      <c r="D34" s="9" t="s">
        <v>38</v>
      </c>
      <c r="E34" s="8" t="str">
        <f t="shared" si="0"/>
        <v>Significantly Different</v>
      </c>
      <c r="G34">
        <f t="shared" si="1"/>
        <v>7.3</v>
      </c>
      <c r="H34">
        <f t="shared" si="2"/>
        <v>6</v>
      </c>
      <c r="I34" t="str">
        <f t="shared" si="3"/>
        <v>+/-</v>
      </c>
      <c r="J34" t="str">
        <f t="shared" si="4"/>
        <v>0.2</v>
      </c>
      <c r="K34" s="1">
        <f t="shared" si="5"/>
        <v>0.12158054711246201</v>
      </c>
      <c r="L34" s="1">
        <f t="shared" si="6"/>
        <v>-1.0999999999999996</v>
      </c>
      <c r="M34" s="1">
        <f t="shared" si="7"/>
        <v>0.1359311840425404</v>
      </c>
      <c r="N34" s="1">
        <f t="shared" si="8"/>
        <v>-8.092330010571736</v>
      </c>
      <c r="O34" t="s">
        <v>74</v>
      </c>
    </row>
    <row r="35" spans="1:15" x14ac:dyDescent="0.35">
      <c r="A35" s="12">
        <v>25</v>
      </c>
      <c r="B35" s="11" t="s">
        <v>46</v>
      </c>
      <c r="C35" s="10">
        <v>7.2</v>
      </c>
      <c r="D35" s="9" t="s">
        <v>38</v>
      </c>
      <c r="E35" s="8" t="str">
        <f t="shared" si="0"/>
        <v>Significantly Different</v>
      </c>
      <c r="G35">
        <f t="shared" si="1"/>
        <v>7.2</v>
      </c>
      <c r="H35">
        <f t="shared" si="2"/>
        <v>6</v>
      </c>
      <c r="I35" t="str">
        <f t="shared" si="3"/>
        <v>+/-</v>
      </c>
      <c r="J35" t="str">
        <f t="shared" si="4"/>
        <v>0.2</v>
      </c>
      <c r="K35" s="1">
        <f t="shared" si="5"/>
        <v>0.12158054711246201</v>
      </c>
      <c r="L35" s="1">
        <f t="shared" si="6"/>
        <v>-1</v>
      </c>
      <c r="M35" s="1">
        <f t="shared" si="7"/>
        <v>0.1359311840425404</v>
      </c>
      <c r="N35" s="1">
        <f t="shared" si="8"/>
        <v>-7.3566636459743089</v>
      </c>
      <c r="O35" t="s">
        <v>51</v>
      </c>
    </row>
    <row r="36" spans="1:15" x14ac:dyDescent="0.35">
      <c r="A36" s="12">
        <v>26</v>
      </c>
      <c r="B36" s="11" t="s">
        <v>71</v>
      </c>
      <c r="C36" s="10">
        <v>7.1</v>
      </c>
      <c r="D36" s="9" t="s">
        <v>38</v>
      </c>
      <c r="E36" s="8" t="str">
        <f t="shared" si="0"/>
        <v>Significantly Different</v>
      </c>
      <c r="G36">
        <f t="shared" si="1"/>
        <v>7.1</v>
      </c>
      <c r="H36">
        <f t="shared" si="2"/>
        <v>6</v>
      </c>
      <c r="I36" t="str">
        <f t="shared" si="3"/>
        <v>+/-</v>
      </c>
      <c r="J36" t="str">
        <f t="shared" si="4"/>
        <v>0.2</v>
      </c>
      <c r="K36" s="1">
        <f t="shared" si="5"/>
        <v>0.12158054711246201</v>
      </c>
      <c r="L36" s="1">
        <f t="shared" si="6"/>
        <v>-0.89999999999999947</v>
      </c>
      <c r="M36" s="1">
        <f t="shared" si="7"/>
        <v>0.1359311840425404</v>
      </c>
      <c r="N36" s="1">
        <f t="shared" si="8"/>
        <v>-6.6209972813768738</v>
      </c>
      <c r="O36" t="s">
        <v>71</v>
      </c>
    </row>
    <row r="37" spans="1:15" x14ac:dyDescent="0.35">
      <c r="A37" s="12">
        <v>26</v>
      </c>
      <c r="B37" s="11" t="s">
        <v>68</v>
      </c>
      <c r="C37" s="10">
        <v>7.1</v>
      </c>
      <c r="D37" s="9" t="s">
        <v>27</v>
      </c>
      <c r="E37" s="8" t="str">
        <f t="shared" si="0"/>
        <v>Significantly Different</v>
      </c>
      <c r="G37">
        <f t="shared" si="1"/>
        <v>7.1</v>
      </c>
      <c r="H37">
        <f t="shared" si="2"/>
        <v>6</v>
      </c>
      <c r="I37" t="str">
        <f t="shared" si="3"/>
        <v>+/-</v>
      </c>
      <c r="J37" t="str">
        <f t="shared" si="4"/>
        <v>0.3</v>
      </c>
      <c r="K37" s="1">
        <f t="shared" si="5"/>
        <v>0.18237082066869301</v>
      </c>
      <c r="L37" s="1">
        <f t="shared" si="6"/>
        <v>-0.89999999999999947</v>
      </c>
      <c r="M37" s="1">
        <f t="shared" si="7"/>
        <v>0.19223572402239389</v>
      </c>
      <c r="N37" s="1">
        <f t="shared" si="8"/>
        <v>-4.6817520758792828</v>
      </c>
      <c r="O37" t="s">
        <v>69</v>
      </c>
    </row>
    <row r="38" spans="1:15" x14ac:dyDescent="0.35">
      <c r="A38" s="12">
        <v>28</v>
      </c>
      <c r="B38" s="11" t="s">
        <v>77</v>
      </c>
      <c r="C38" s="10">
        <v>6.9</v>
      </c>
      <c r="D38" s="9" t="s">
        <v>38</v>
      </c>
      <c r="E38" s="8" t="str">
        <f t="shared" si="0"/>
        <v>Significantly Different</v>
      </c>
      <c r="G38">
        <f t="shared" si="1"/>
        <v>6.9</v>
      </c>
      <c r="H38">
        <f t="shared" si="2"/>
        <v>6</v>
      </c>
      <c r="I38" t="str">
        <f t="shared" si="3"/>
        <v>+/-</v>
      </c>
      <c r="J38" t="str">
        <f t="shared" si="4"/>
        <v>0.2</v>
      </c>
      <c r="K38" s="1">
        <f t="shared" si="5"/>
        <v>0.12158054711246201</v>
      </c>
      <c r="L38" s="1">
        <f t="shared" si="6"/>
        <v>-0.70000000000000018</v>
      </c>
      <c r="M38" s="1">
        <f t="shared" si="7"/>
        <v>0.1359311840425404</v>
      </c>
      <c r="N38" s="1">
        <f t="shared" si="8"/>
        <v>-5.149664552182017</v>
      </c>
      <c r="O38" t="s">
        <v>68</v>
      </c>
    </row>
    <row r="39" spans="1:15" x14ac:dyDescent="0.35">
      <c r="A39" s="12">
        <v>29</v>
      </c>
      <c r="B39" s="11" t="s">
        <v>41</v>
      </c>
      <c r="C39" s="10">
        <v>6.8</v>
      </c>
      <c r="D39" s="9" t="s">
        <v>38</v>
      </c>
      <c r="E39" s="8" t="str">
        <f t="shared" si="0"/>
        <v>Significantly Different</v>
      </c>
      <c r="G39">
        <f t="shared" si="1"/>
        <v>6.8</v>
      </c>
      <c r="H39">
        <f t="shared" si="2"/>
        <v>6</v>
      </c>
      <c r="I39" t="str">
        <f t="shared" si="3"/>
        <v>+/-</v>
      </c>
      <c r="J39" t="str">
        <f t="shared" si="4"/>
        <v>0.2</v>
      </c>
      <c r="K39" s="1">
        <f t="shared" si="5"/>
        <v>0.12158054711246201</v>
      </c>
      <c r="L39" s="1">
        <f t="shared" si="6"/>
        <v>-0.59999999999999964</v>
      </c>
      <c r="M39" s="1">
        <f t="shared" si="7"/>
        <v>0.1359311840425404</v>
      </c>
      <c r="N39" s="1">
        <f t="shared" si="8"/>
        <v>-4.4139981875845828</v>
      </c>
      <c r="O39" t="s">
        <v>44</v>
      </c>
    </row>
    <row r="40" spans="1:15" x14ac:dyDescent="0.35">
      <c r="A40" s="12">
        <v>30</v>
      </c>
      <c r="B40" s="11" t="s">
        <v>78</v>
      </c>
      <c r="C40" s="10">
        <v>6.7</v>
      </c>
      <c r="D40" s="9" t="s">
        <v>38</v>
      </c>
      <c r="E40" s="8" t="str">
        <f t="shared" si="0"/>
        <v>Significantly Different</v>
      </c>
      <c r="G40">
        <f t="shared" si="1"/>
        <v>6.7</v>
      </c>
      <c r="H40">
        <f t="shared" si="2"/>
        <v>6</v>
      </c>
      <c r="I40" t="str">
        <f t="shared" si="3"/>
        <v>+/-</v>
      </c>
      <c r="J40" t="str">
        <f t="shared" si="4"/>
        <v>0.2</v>
      </c>
      <c r="K40" s="1">
        <f t="shared" si="5"/>
        <v>0.12158054711246201</v>
      </c>
      <c r="L40" s="1">
        <f t="shared" si="6"/>
        <v>-0.5</v>
      </c>
      <c r="M40" s="1">
        <f t="shared" si="7"/>
        <v>0.1359311840425404</v>
      </c>
      <c r="N40" s="1">
        <f t="shared" si="8"/>
        <v>-3.6783318229871544</v>
      </c>
      <c r="O40" t="s">
        <v>66</v>
      </c>
    </row>
    <row r="41" spans="1:15" x14ac:dyDescent="0.35">
      <c r="A41" s="12">
        <v>31</v>
      </c>
      <c r="B41" s="11" t="s">
        <v>62</v>
      </c>
      <c r="C41" s="10">
        <v>6.6</v>
      </c>
      <c r="D41" s="9" t="s">
        <v>30</v>
      </c>
      <c r="E41" s="8" t="str">
        <f t="shared" si="0"/>
        <v>Not Significantly Different</v>
      </c>
      <c r="G41">
        <f t="shared" si="1"/>
        <v>6.6</v>
      </c>
      <c r="H41">
        <f t="shared" si="2"/>
        <v>6</v>
      </c>
      <c r="I41" t="str">
        <f t="shared" si="3"/>
        <v>+/-</v>
      </c>
      <c r="J41" t="str">
        <f t="shared" si="4"/>
        <v>0.5</v>
      </c>
      <c r="K41" s="1">
        <f t="shared" si="5"/>
        <v>0.303951367781155</v>
      </c>
      <c r="L41" s="1">
        <f t="shared" si="6"/>
        <v>-0.39999999999999947</v>
      </c>
      <c r="M41" s="1">
        <f t="shared" si="7"/>
        <v>0.30997079109986531</v>
      </c>
      <c r="N41" s="1">
        <f t="shared" si="8"/>
        <v>-1.2904441692092494</v>
      </c>
      <c r="O41" t="s">
        <v>47</v>
      </c>
    </row>
    <row r="42" spans="1:15" x14ac:dyDescent="0.35">
      <c r="A42" s="12">
        <v>31</v>
      </c>
      <c r="B42" s="11" t="s">
        <v>60</v>
      </c>
      <c r="C42" s="10">
        <v>6.6</v>
      </c>
      <c r="D42" s="9" t="s">
        <v>33</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6.6</v>
      </c>
      <c r="H42">
        <f t="shared" ref="H42:H62" si="11">LEN(TRIM(D42))</f>
        <v>6</v>
      </c>
      <c r="I42" t="str">
        <f t="shared" ref="I42:I73" si="12">IF(H42&gt;=3,MID(TRIM(D42),1,3),"NO")</f>
        <v>+/-</v>
      </c>
      <c r="J42" t="str">
        <f t="shared" ref="J42:J73" si="13">IF(TRIM(I42)="+/-",MID(TRIM(D42),4,H42-3),D42)</f>
        <v>0.1</v>
      </c>
      <c r="K42" s="1">
        <f t="shared" ref="K42:K73" si="14">IF(TRIM(J42)="*****",0,IF(ISERROR(VALUE(J42)),"NA",VALUE(J42/$I$4)))</f>
        <v>6.0790273556231005E-2</v>
      </c>
      <c r="L42" s="1">
        <f t="shared" ref="L42:L62" si="15">IF(AND(ISNUMBER(G42),ISNUMBER($I$6)),$I$6-G42,"N/A")</f>
        <v>-0.39999999999999947</v>
      </c>
      <c r="M42" s="1">
        <f t="shared" ref="M42:M62" si="16">IF(AND(ISNUMBER(K42),ISNUMBER($I$7)),SQRT(K42^2+($I$7)^2),"N/A")</f>
        <v>8.5970429323592404E-2</v>
      </c>
      <c r="N42" s="1">
        <f t="shared" ref="N42:N73" si="17">IF(AND(ISNUMBER(L42),ISNUMBER(M42),M42&lt;&gt;0),L42/M42,"NA")</f>
        <v>-4.6527626202074766</v>
      </c>
      <c r="O42" t="s">
        <v>36</v>
      </c>
    </row>
    <row r="43" spans="1:15" x14ac:dyDescent="0.35">
      <c r="A43" s="12">
        <v>33</v>
      </c>
      <c r="B43" s="11" t="s">
        <v>51</v>
      </c>
      <c r="C43" s="10">
        <v>6.5</v>
      </c>
      <c r="D43" s="9" t="s">
        <v>27</v>
      </c>
      <c r="E43" s="8" t="str">
        <f t="shared" si="9"/>
        <v>Not Significantly Different</v>
      </c>
      <c r="G43">
        <f t="shared" si="10"/>
        <v>6.5</v>
      </c>
      <c r="H43">
        <f t="shared" si="11"/>
        <v>6</v>
      </c>
      <c r="I43" t="str">
        <f t="shared" si="12"/>
        <v>+/-</v>
      </c>
      <c r="J43" t="str">
        <f t="shared" si="13"/>
        <v>0.3</v>
      </c>
      <c r="K43" s="1">
        <f t="shared" si="14"/>
        <v>0.18237082066869301</v>
      </c>
      <c r="L43" s="1">
        <f t="shared" si="15"/>
        <v>-0.29999999999999982</v>
      </c>
      <c r="M43" s="1">
        <f t="shared" si="16"/>
        <v>0.19223572402239389</v>
      </c>
      <c r="N43" s="1">
        <f t="shared" si="17"/>
        <v>-1.5605840252930943</v>
      </c>
      <c r="O43" t="s">
        <v>49</v>
      </c>
    </row>
    <row r="44" spans="1:15" x14ac:dyDescent="0.35">
      <c r="A44" s="12">
        <v>33</v>
      </c>
      <c r="B44" s="11" t="s">
        <v>40</v>
      </c>
      <c r="C44" s="10">
        <v>6.5</v>
      </c>
      <c r="D44" s="9" t="s">
        <v>43</v>
      </c>
      <c r="E44" s="8" t="str">
        <f t="shared" si="9"/>
        <v>Not Significantly Different</v>
      </c>
      <c r="G44">
        <f t="shared" si="10"/>
        <v>6.5</v>
      </c>
      <c r="H44">
        <f t="shared" si="11"/>
        <v>6</v>
      </c>
      <c r="I44" t="str">
        <f t="shared" si="12"/>
        <v>+/-</v>
      </c>
      <c r="J44" t="str">
        <f t="shared" si="13"/>
        <v>0.4</v>
      </c>
      <c r="K44" s="1">
        <f t="shared" si="14"/>
        <v>0.24316109422492402</v>
      </c>
      <c r="L44" s="1">
        <f t="shared" si="15"/>
        <v>-0.29999999999999982</v>
      </c>
      <c r="M44" s="1">
        <f t="shared" si="16"/>
        <v>0.25064471888253259</v>
      </c>
      <c r="N44" s="1">
        <f t="shared" si="17"/>
        <v>-1.1969133095543023</v>
      </c>
      <c r="O44" t="s">
        <v>63</v>
      </c>
    </row>
    <row r="45" spans="1:15" x14ac:dyDescent="0.35">
      <c r="A45" s="12">
        <v>35</v>
      </c>
      <c r="B45" s="11" t="s">
        <v>79</v>
      </c>
      <c r="C45" s="10">
        <v>6.4</v>
      </c>
      <c r="D45" s="9" t="s">
        <v>38</v>
      </c>
      <c r="E45" s="8" t="str">
        <f t="shared" si="9"/>
        <v>Not Significantly Different</v>
      </c>
      <c r="G45">
        <f t="shared" si="10"/>
        <v>6.4</v>
      </c>
      <c r="H45">
        <f t="shared" si="11"/>
        <v>6</v>
      </c>
      <c r="I45" t="str">
        <f t="shared" si="12"/>
        <v>+/-</v>
      </c>
      <c r="J45" t="str">
        <f t="shared" si="13"/>
        <v>0.2</v>
      </c>
      <c r="K45" s="1">
        <f t="shared" si="14"/>
        <v>0.12158054711246201</v>
      </c>
      <c r="L45" s="1">
        <f t="shared" si="15"/>
        <v>-0.20000000000000018</v>
      </c>
      <c r="M45" s="1">
        <f t="shared" si="16"/>
        <v>0.1359311840425404</v>
      </c>
      <c r="N45" s="1">
        <f t="shared" si="17"/>
        <v>-1.471332729194863</v>
      </c>
      <c r="O45" t="s">
        <v>62</v>
      </c>
    </row>
    <row r="46" spans="1:15" x14ac:dyDescent="0.35">
      <c r="A46" s="12">
        <v>36</v>
      </c>
      <c r="B46" s="11" t="s">
        <v>80</v>
      </c>
      <c r="C46" s="10">
        <v>6.2</v>
      </c>
      <c r="D46" s="9" t="s">
        <v>38</v>
      </c>
      <c r="E46" s="8" t="str">
        <f t="shared" si="9"/>
        <v>Not Significantly Different</v>
      </c>
      <c r="G46">
        <f t="shared" si="10"/>
        <v>6.2</v>
      </c>
      <c r="H46">
        <f t="shared" si="11"/>
        <v>6</v>
      </c>
      <c r="I46" t="str">
        <f t="shared" si="12"/>
        <v>+/-</v>
      </c>
      <c r="J46" t="str">
        <f t="shared" si="13"/>
        <v>0.2</v>
      </c>
      <c r="K46" s="1">
        <f t="shared" si="14"/>
        <v>0.12158054711246201</v>
      </c>
      <c r="L46" s="1">
        <f t="shared" si="15"/>
        <v>0</v>
      </c>
      <c r="M46" s="1">
        <f t="shared" si="16"/>
        <v>0.1359311840425404</v>
      </c>
      <c r="N46" s="1">
        <f t="shared" si="17"/>
        <v>0</v>
      </c>
      <c r="O46" t="s">
        <v>60</v>
      </c>
    </row>
    <row r="47" spans="1:15" x14ac:dyDescent="0.35">
      <c r="A47" s="12">
        <v>36</v>
      </c>
      <c r="B47" s="11" t="s">
        <v>54</v>
      </c>
      <c r="C47" s="10">
        <v>6.2</v>
      </c>
      <c r="D47" s="9" t="s">
        <v>33</v>
      </c>
      <c r="E47" s="8" t="str">
        <f t="shared" si="9"/>
        <v>Not Significantly Different</v>
      </c>
      <c r="G47">
        <f t="shared" si="10"/>
        <v>6.2</v>
      </c>
      <c r="H47">
        <f t="shared" si="11"/>
        <v>6</v>
      </c>
      <c r="I47" t="str">
        <f t="shared" si="12"/>
        <v>+/-</v>
      </c>
      <c r="J47" t="str">
        <f t="shared" si="13"/>
        <v>0.1</v>
      </c>
      <c r="K47" s="1">
        <f t="shared" si="14"/>
        <v>6.0790273556231005E-2</v>
      </c>
      <c r="L47" s="1">
        <f t="shared" si="15"/>
        <v>0</v>
      </c>
      <c r="M47" s="1">
        <f t="shared" si="16"/>
        <v>8.5970429323592404E-2</v>
      </c>
      <c r="N47" s="1">
        <f t="shared" si="17"/>
        <v>0</v>
      </c>
      <c r="O47" t="s">
        <v>58</v>
      </c>
    </row>
    <row r="48" spans="1:15" x14ac:dyDescent="0.35">
      <c r="A48" s="12">
        <v>36</v>
      </c>
      <c r="B48" s="11" t="s">
        <v>39</v>
      </c>
      <c r="C48" s="10">
        <v>6.2</v>
      </c>
      <c r="D48" s="9" t="s">
        <v>33</v>
      </c>
      <c r="E48" s="8" t="str">
        <f t="shared" si="9"/>
        <v>Not Significantly Different</v>
      </c>
      <c r="G48">
        <f t="shared" si="10"/>
        <v>6.2</v>
      </c>
      <c r="H48">
        <f t="shared" si="11"/>
        <v>6</v>
      </c>
      <c r="I48" t="str">
        <f t="shared" si="12"/>
        <v>+/-</v>
      </c>
      <c r="J48" t="str">
        <f t="shared" si="13"/>
        <v>0.1</v>
      </c>
      <c r="K48" s="1">
        <f t="shared" si="14"/>
        <v>6.0790273556231005E-2</v>
      </c>
      <c r="L48" s="1">
        <f t="shared" si="15"/>
        <v>0</v>
      </c>
      <c r="M48" s="1">
        <f t="shared" si="16"/>
        <v>8.5970429323592404E-2</v>
      </c>
      <c r="N48" s="1">
        <f t="shared" si="17"/>
        <v>0</v>
      </c>
      <c r="O48" t="s">
        <v>56</v>
      </c>
    </row>
    <row r="49" spans="1:15" x14ac:dyDescent="0.35">
      <c r="A49" s="12">
        <v>39</v>
      </c>
      <c r="B49" s="11" t="s">
        <v>29</v>
      </c>
      <c r="C49" s="10">
        <v>6.1</v>
      </c>
      <c r="D49" s="9" t="s">
        <v>33</v>
      </c>
      <c r="E49" s="8" t="str">
        <f t="shared" si="9"/>
        <v>Not Significantly Different</v>
      </c>
      <c r="G49">
        <f t="shared" si="10"/>
        <v>6.1</v>
      </c>
      <c r="H49">
        <f t="shared" si="11"/>
        <v>6</v>
      </c>
      <c r="I49" t="str">
        <f t="shared" si="12"/>
        <v>+/-</v>
      </c>
      <c r="J49" t="str">
        <f t="shared" si="13"/>
        <v>0.1</v>
      </c>
      <c r="K49" s="1">
        <f t="shared" si="14"/>
        <v>6.0790273556231005E-2</v>
      </c>
      <c r="L49" s="1">
        <f t="shared" si="15"/>
        <v>0.10000000000000053</v>
      </c>
      <c r="M49" s="1">
        <f t="shared" si="16"/>
        <v>8.5970429323592404E-2</v>
      </c>
      <c r="N49" s="1">
        <f t="shared" si="17"/>
        <v>1.1631906550518769</v>
      </c>
      <c r="O49" t="s">
        <v>54</v>
      </c>
    </row>
    <row r="50" spans="1:15" x14ac:dyDescent="0.35">
      <c r="A50" s="12">
        <v>40</v>
      </c>
      <c r="B50" s="11" t="s">
        <v>55</v>
      </c>
      <c r="C50" s="10">
        <v>6</v>
      </c>
      <c r="D50" s="9" t="s">
        <v>38</v>
      </c>
      <c r="E50" s="8" t="str">
        <f t="shared" si="9"/>
        <v>Not Significantly Different</v>
      </c>
      <c r="G50">
        <f t="shared" si="10"/>
        <v>6</v>
      </c>
      <c r="H50">
        <f t="shared" si="11"/>
        <v>6</v>
      </c>
      <c r="I50" t="str">
        <f t="shared" si="12"/>
        <v>+/-</v>
      </c>
      <c r="J50" t="str">
        <f t="shared" si="13"/>
        <v>0.2</v>
      </c>
      <c r="K50" s="1">
        <f t="shared" si="14"/>
        <v>0.12158054711246201</v>
      </c>
      <c r="L50" s="1">
        <f t="shared" si="15"/>
        <v>0.20000000000000018</v>
      </c>
      <c r="M50" s="1">
        <f t="shared" si="16"/>
        <v>0.1359311840425404</v>
      </c>
      <c r="N50" s="1">
        <f t="shared" si="17"/>
        <v>1.471332729194863</v>
      </c>
      <c r="O50" t="s">
        <v>52</v>
      </c>
    </row>
    <row r="51" spans="1:15" x14ac:dyDescent="0.35">
      <c r="A51" s="12">
        <v>40</v>
      </c>
      <c r="B51" s="11" t="s">
        <v>74</v>
      </c>
      <c r="C51" s="10">
        <v>6</v>
      </c>
      <c r="D51" s="9" t="s">
        <v>33</v>
      </c>
      <c r="E51" s="8" t="str">
        <f t="shared" si="9"/>
        <v>Significantly Different</v>
      </c>
      <c r="G51">
        <f t="shared" si="10"/>
        <v>6</v>
      </c>
      <c r="H51">
        <f t="shared" si="11"/>
        <v>6</v>
      </c>
      <c r="I51" t="str">
        <f t="shared" si="12"/>
        <v>+/-</v>
      </c>
      <c r="J51" t="str">
        <f t="shared" si="13"/>
        <v>0.1</v>
      </c>
      <c r="K51" s="1">
        <f t="shared" si="14"/>
        <v>6.0790273556231005E-2</v>
      </c>
      <c r="L51" s="1">
        <f t="shared" si="15"/>
        <v>0.20000000000000018</v>
      </c>
      <c r="M51" s="1">
        <f t="shared" si="16"/>
        <v>8.5970429323592404E-2</v>
      </c>
      <c r="N51" s="1">
        <f t="shared" si="17"/>
        <v>2.3263813101037436</v>
      </c>
      <c r="O51" t="s">
        <v>50</v>
      </c>
    </row>
    <row r="52" spans="1:15" x14ac:dyDescent="0.35">
      <c r="A52" s="12">
        <v>42</v>
      </c>
      <c r="B52" s="11" t="s">
        <v>75</v>
      </c>
      <c r="C52" s="10">
        <v>5.8</v>
      </c>
      <c r="D52" s="9" t="s">
        <v>33</v>
      </c>
      <c r="E52" s="8" t="str">
        <f t="shared" si="9"/>
        <v>Significantly Different</v>
      </c>
      <c r="G52">
        <f t="shared" si="10"/>
        <v>5.8</v>
      </c>
      <c r="H52">
        <f t="shared" si="11"/>
        <v>6</v>
      </c>
      <c r="I52" t="str">
        <f t="shared" si="12"/>
        <v>+/-</v>
      </c>
      <c r="J52" t="str">
        <f t="shared" si="13"/>
        <v>0.1</v>
      </c>
      <c r="K52" s="1">
        <f t="shared" si="14"/>
        <v>6.0790273556231005E-2</v>
      </c>
      <c r="L52" s="1">
        <f t="shared" si="15"/>
        <v>0.40000000000000036</v>
      </c>
      <c r="M52" s="1">
        <f t="shared" si="16"/>
        <v>8.5970429323592404E-2</v>
      </c>
      <c r="N52" s="1">
        <f t="shared" si="17"/>
        <v>4.6527626202074872</v>
      </c>
      <c r="O52" t="s">
        <v>48</v>
      </c>
    </row>
    <row r="53" spans="1:15" x14ac:dyDescent="0.35">
      <c r="A53" s="12">
        <v>43</v>
      </c>
      <c r="B53" s="11" t="s">
        <v>52</v>
      </c>
      <c r="C53" s="10">
        <v>5.3</v>
      </c>
      <c r="D53" s="9" t="s">
        <v>43</v>
      </c>
      <c r="E53" s="8" t="str">
        <f t="shared" si="9"/>
        <v>Significantly Different</v>
      </c>
      <c r="G53">
        <f t="shared" si="10"/>
        <v>5.3</v>
      </c>
      <c r="H53">
        <f t="shared" si="11"/>
        <v>6</v>
      </c>
      <c r="I53" t="str">
        <f t="shared" si="12"/>
        <v>+/-</v>
      </c>
      <c r="J53" t="str">
        <f t="shared" si="13"/>
        <v>0.4</v>
      </c>
      <c r="K53" s="1">
        <f t="shared" si="14"/>
        <v>0.24316109422492402</v>
      </c>
      <c r="L53" s="1">
        <f t="shared" si="15"/>
        <v>0.90000000000000036</v>
      </c>
      <c r="M53" s="1">
        <f t="shared" si="16"/>
        <v>0.25064471888253259</v>
      </c>
      <c r="N53" s="1">
        <f t="shared" si="17"/>
        <v>3.5907399286629107</v>
      </c>
      <c r="O53" t="s">
        <v>46</v>
      </c>
    </row>
    <row r="54" spans="1:15" x14ac:dyDescent="0.35">
      <c r="A54" s="12">
        <v>44</v>
      </c>
      <c r="B54" s="11" t="s">
        <v>64</v>
      </c>
      <c r="C54" s="10">
        <v>4.8</v>
      </c>
      <c r="D54" s="9" t="s">
        <v>33</v>
      </c>
      <c r="E54" s="8" t="str">
        <f t="shared" si="9"/>
        <v>Significantly Different</v>
      </c>
      <c r="G54">
        <f t="shared" si="10"/>
        <v>4.8</v>
      </c>
      <c r="H54">
        <f t="shared" si="11"/>
        <v>6</v>
      </c>
      <c r="I54" t="str">
        <f t="shared" si="12"/>
        <v>+/-</v>
      </c>
      <c r="J54" t="str">
        <f t="shared" si="13"/>
        <v>0.1</v>
      </c>
      <c r="K54" s="1">
        <f t="shared" si="14"/>
        <v>6.0790273556231005E-2</v>
      </c>
      <c r="L54" s="1">
        <f t="shared" si="15"/>
        <v>1.4000000000000004</v>
      </c>
      <c r="M54" s="1">
        <f t="shared" si="16"/>
        <v>8.5970429323592404E-2</v>
      </c>
      <c r="N54" s="1">
        <f t="shared" si="17"/>
        <v>16.284669170726193</v>
      </c>
      <c r="O54" t="s">
        <v>39</v>
      </c>
    </row>
    <row r="55" spans="1:15" x14ac:dyDescent="0.35">
      <c r="A55" s="12">
        <v>45</v>
      </c>
      <c r="B55" s="11" t="s">
        <v>65</v>
      </c>
      <c r="C55" s="10">
        <v>4.5999999999999996</v>
      </c>
      <c r="D55" s="9" t="s">
        <v>38</v>
      </c>
      <c r="E55" s="8" t="str">
        <f t="shared" si="9"/>
        <v>Significantly Different</v>
      </c>
      <c r="G55">
        <f t="shared" si="10"/>
        <v>4.5999999999999996</v>
      </c>
      <c r="H55">
        <f t="shared" si="11"/>
        <v>6</v>
      </c>
      <c r="I55" t="str">
        <f t="shared" si="12"/>
        <v>+/-</v>
      </c>
      <c r="J55" t="str">
        <f t="shared" si="13"/>
        <v>0.2</v>
      </c>
      <c r="K55" s="1">
        <f t="shared" si="14"/>
        <v>0.12158054711246201</v>
      </c>
      <c r="L55" s="1">
        <f t="shared" si="15"/>
        <v>1.6000000000000005</v>
      </c>
      <c r="M55" s="1">
        <f t="shared" si="16"/>
        <v>0.1359311840425404</v>
      </c>
      <c r="N55" s="1">
        <f t="shared" si="17"/>
        <v>11.770661833558897</v>
      </c>
      <c r="O55" t="s">
        <v>42</v>
      </c>
    </row>
    <row r="56" spans="1:15" x14ac:dyDescent="0.35">
      <c r="A56" s="12">
        <v>46</v>
      </c>
      <c r="B56" s="11" t="s">
        <v>42</v>
      </c>
      <c r="C56" s="10">
        <v>4.5</v>
      </c>
      <c r="D56" s="9" t="s">
        <v>38</v>
      </c>
      <c r="E56" s="8" t="str">
        <f t="shared" si="9"/>
        <v>Significantly Different</v>
      </c>
      <c r="G56">
        <f t="shared" si="10"/>
        <v>4.5</v>
      </c>
      <c r="H56">
        <f t="shared" si="11"/>
        <v>6</v>
      </c>
      <c r="I56" t="str">
        <f t="shared" si="12"/>
        <v>+/-</v>
      </c>
      <c r="J56" t="str">
        <f t="shared" si="13"/>
        <v>0.2</v>
      </c>
      <c r="K56" s="1">
        <f t="shared" si="14"/>
        <v>0.12158054711246201</v>
      </c>
      <c r="L56" s="1">
        <f t="shared" si="15"/>
        <v>1.7000000000000002</v>
      </c>
      <c r="M56" s="1">
        <f t="shared" si="16"/>
        <v>0.1359311840425404</v>
      </c>
      <c r="N56" s="1">
        <f t="shared" si="17"/>
        <v>12.506328198156325</v>
      </c>
      <c r="O56" t="s">
        <v>40</v>
      </c>
    </row>
    <row r="57" spans="1:15" x14ac:dyDescent="0.35">
      <c r="A57" s="12">
        <v>47</v>
      </c>
      <c r="B57" s="11" t="s">
        <v>34</v>
      </c>
      <c r="C57" s="10">
        <v>4.3</v>
      </c>
      <c r="D57" s="9" t="s">
        <v>33</v>
      </c>
      <c r="E57" s="8" t="str">
        <f t="shared" si="9"/>
        <v>Significantly Different</v>
      </c>
      <c r="G57">
        <f t="shared" si="10"/>
        <v>4.3</v>
      </c>
      <c r="H57">
        <f t="shared" si="11"/>
        <v>6</v>
      </c>
      <c r="I57" t="str">
        <f t="shared" si="12"/>
        <v>+/-</v>
      </c>
      <c r="J57" t="str">
        <f t="shared" si="13"/>
        <v>0.1</v>
      </c>
      <c r="K57" s="1">
        <f t="shared" si="14"/>
        <v>6.0790273556231005E-2</v>
      </c>
      <c r="L57" s="1">
        <f t="shared" si="15"/>
        <v>1.9000000000000004</v>
      </c>
      <c r="M57" s="1">
        <f t="shared" si="16"/>
        <v>8.5970429323592404E-2</v>
      </c>
      <c r="N57" s="1">
        <f t="shared" si="17"/>
        <v>22.100622445985547</v>
      </c>
      <c r="O57" t="s">
        <v>37</v>
      </c>
    </row>
    <row r="58" spans="1:15" x14ac:dyDescent="0.35">
      <c r="A58" s="12">
        <v>47</v>
      </c>
      <c r="B58" s="11" t="s">
        <v>70</v>
      </c>
      <c r="C58" s="10">
        <v>4.3</v>
      </c>
      <c r="D58" s="9" t="s">
        <v>33</v>
      </c>
      <c r="E58" s="8" t="str">
        <f t="shared" si="9"/>
        <v>Significantly Different</v>
      </c>
      <c r="G58">
        <f t="shared" si="10"/>
        <v>4.3</v>
      </c>
      <c r="H58">
        <f t="shared" si="11"/>
        <v>6</v>
      </c>
      <c r="I58" t="str">
        <f t="shared" si="12"/>
        <v>+/-</v>
      </c>
      <c r="J58" t="str">
        <f t="shared" si="13"/>
        <v>0.1</v>
      </c>
      <c r="K58" s="1">
        <f t="shared" si="14"/>
        <v>6.0790273556231005E-2</v>
      </c>
      <c r="L58" s="1">
        <f t="shared" si="15"/>
        <v>1.9000000000000004</v>
      </c>
      <c r="M58" s="1">
        <f t="shared" si="16"/>
        <v>8.5970429323592404E-2</v>
      </c>
      <c r="N58" s="1">
        <f t="shared" si="17"/>
        <v>22.100622445985547</v>
      </c>
      <c r="O58" t="s">
        <v>35</v>
      </c>
    </row>
    <row r="59" spans="1:15" x14ac:dyDescent="0.35">
      <c r="A59" s="12">
        <v>49</v>
      </c>
      <c r="B59" s="11" t="s">
        <v>31</v>
      </c>
      <c r="C59" s="10">
        <v>4</v>
      </c>
      <c r="D59" s="9" t="s">
        <v>30</v>
      </c>
      <c r="E59" s="8" t="str">
        <f t="shared" si="9"/>
        <v>Significantly Different</v>
      </c>
      <c r="G59">
        <f t="shared" si="10"/>
        <v>4</v>
      </c>
      <c r="H59">
        <f t="shared" si="11"/>
        <v>6</v>
      </c>
      <c r="I59" t="str">
        <f t="shared" si="12"/>
        <v>+/-</v>
      </c>
      <c r="J59" t="str">
        <f t="shared" si="13"/>
        <v>0.5</v>
      </c>
      <c r="K59" s="1">
        <f t="shared" si="14"/>
        <v>0.303951367781155</v>
      </c>
      <c r="L59" s="1">
        <f t="shared" si="15"/>
        <v>2.2000000000000002</v>
      </c>
      <c r="M59" s="1">
        <f t="shared" si="16"/>
        <v>0.30997079109986531</v>
      </c>
      <c r="N59" s="1">
        <f t="shared" si="17"/>
        <v>7.0974429306508817</v>
      </c>
      <c r="O59" t="s">
        <v>32</v>
      </c>
    </row>
    <row r="60" spans="1:15" x14ac:dyDescent="0.35">
      <c r="A60" s="12">
        <v>50</v>
      </c>
      <c r="B60" s="11" t="s">
        <v>47</v>
      </c>
      <c r="C60" s="10">
        <v>3.9</v>
      </c>
      <c r="D60" s="9" t="s">
        <v>33</v>
      </c>
      <c r="E60" s="8" t="str">
        <f t="shared" si="9"/>
        <v>Significantly Different</v>
      </c>
      <c r="G60">
        <f t="shared" si="10"/>
        <v>3.9</v>
      </c>
      <c r="H60">
        <f t="shared" si="11"/>
        <v>6</v>
      </c>
      <c r="I60" t="str">
        <f t="shared" si="12"/>
        <v>+/-</v>
      </c>
      <c r="J60" t="str">
        <f t="shared" si="13"/>
        <v>0.1</v>
      </c>
      <c r="K60" s="1">
        <f t="shared" si="14"/>
        <v>6.0790273556231005E-2</v>
      </c>
      <c r="L60" s="1">
        <f t="shared" si="15"/>
        <v>2.3000000000000003</v>
      </c>
      <c r="M60" s="1">
        <f t="shared" si="16"/>
        <v>8.5970429323592404E-2</v>
      </c>
      <c r="N60" s="1">
        <f t="shared" si="17"/>
        <v>26.753385066193029</v>
      </c>
      <c r="O60" t="s">
        <v>29</v>
      </c>
    </row>
    <row r="61" spans="1:15" x14ac:dyDescent="0.35">
      <c r="A61" s="12">
        <v>51</v>
      </c>
      <c r="B61" s="11" t="s">
        <v>49</v>
      </c>
      <c r="C61" s="10">
        <v>3.7</v>
      </c>
      <c r="D61" s="9" t="s">
        <v>33</v>
      </c>
      <c r="E61" s="8" t="str">
        <f t="shared" si="9"/>
        <v>Significantly Different</v>
      </c>
      <c r="G61">
        <f t="shared" si="10"/>
        <v>3.7</v>
      </c>
      <c r="H61">
        <f t="shared" si="11"/>
        <v>6</v>
      </c>
      <c r="I61" t="str">
        <f t="shared" si="12"/>
        <v>+/-</v>
      </c>
      <c r="J61" t="str">
        <f t="shared" si="13"/>
        <v>0.1</v>
      </c>
      <c r="K61" s="1">
        <f t="shared" si="14"/>
        <v>6.0790273556231005E-2</v>
      </c>
      <c r="L61" s="1">
        <f t="shared" si="15"/>
        <v>2.5</v>
      </c>
      <c r="M61" s="1">
        <f t="shared" si="16"/>
        <v>8.5970429323592404E-2</v>
      </c>
      <c r="N61" s="1">
        <f t="shared" si="17"/>
        <v>29.079766376296767</v>
      </c>
      <c r="O61" t="s">
        <v>26</v>
      </c>
    </row>
    <row r="62" spans="1:15" ht="15" thickBot="1" x14ac:dyDescent="0.4">
      <c r="A62" s="7"/>
      <c r="B62" s="6" t="s">
        <v>24</v>
      </c>
      <c r="C62" s="5">
        <v>2.4</v>
      </c>
      <c r="D62" s="4" t="s">
        <v>38</v>
      </c>
      <c r="E62" s="3" t="str">
        <f t="shared" si="9"/>
        <v>Significantly Different</v>
      </c>
      <c r="G62">
        <f t="shared" si="10"/>
        <v>2.4</v>
      </c>
      <c r="H62">
        <f t="shared" si="11"/>
        <v>6</v>
      </c>
      <c r="I62" t="str">
        <f t="shared" si="12"/>
        <v>+/-</v>
      </c>
      <c r="J62" t="str">
        <f t="shared" si="13"/>
        <v>0.2</v>
      </c>
      <c r="K62" s="1">
        <f t="shared" si="14"/>
        <v>0.12158054711246201</v>
      </c>
      <c r="L62" s="1">
        <f t="shared" si="15"/>
        <v>3.8000000000000003</v>
      </c>
      <c r="M62" s="1">
        <f t="shared" si="16"/>
        <v>0.1359311840425404</v>
      </c>
      <c r="N62" s="1">
        <f t="shared" si="17"/>
        <v>27.955321854702376</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149" priority="1" operator="equal">
      <formula>"OTHER ERROR"</formula>
    </cfRule>
    <cfRule type="cellIs" dxfId="148" priority="2" operator="equal">
      <formula>"Statistical Test not applicable"</formula>
    </cfRule>
    <cfRule type="cellIs" dxfId="147" priority="3" operator="equal">
      <formula>"Geography Selected"</formula>
    </cfRule>
  </conditionalFormatting>
  <conditionalFormatting sqref="E10:J62">
    <cfRule type="cellIs" dxfId="146" priority="4" operator="equal">
      <formula>"Not Significantly Different"</formula>
    </cfRule>
  </conditionalFormatting>
  <conditionalFormatting sqref="F10:J62">
    <cfRule type="cellIs" dxfId="14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80FEE95D-C2A6-4AFD-A456-835984BB2595}">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9EAD0D52-BF97-4492-86CA-57BA6C6B4D71}"/>
    <hyperlink ref="A68" r:id="rId2" xr:uid="{1CD69349-B696-4CAC-A70C-7F4B7EC8110E}"/>
    <hyperlink ref="A66" r:id="rId3" xr:uid="{7DE1BDA3-0E44-44B2-9D29-63868249CC83}"/>
    <hyperlink ref="A67" r:id="rId4" xr:uid="{2EA0ECF7-BDF5-4B85-8AF1-A0ABED728AE6}"/>
  </hyperlinks>
  <pageMargins left="0.7" right="0.7" top="0.75" bottom="0.75" header="0.3" footer="0.3"/>
  <pageSetup orientation="portrait" r:id="rId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82190-8B84-4F5E-8223-F108233F2D24}">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568</v>
      </c>
    </row>
    <row r="2" spans="1:16" x14ac:dyDescent="0.35">
      <c r="A2" s="26" t="s">
        <v>106</v>
      </c>
      <c r="B2" t="s">
        <v>567</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12.4</v>
      </c>
      <c r="C6" t="s">
        <v>100</v>
      </c>
      <c r="H6" s="14" t="s">
        <v>99</v>
      </c>
      <c r="I6">
        <f>VLOOKUP($B$4,$B$9:$K$62,6,FALSE)</f>
        <v>12.4</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12.4</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12.4</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36</v>
      </c>
      <c r="C11" s="10">
        <v>19.399999999999999</v>
      </c>
      <c r="D11" s="13" t="s">
        <v>25</v>
      </c>
      <c r="E11" s="8" t="str">
        <f t="shared" si="0"/>
        <v>Significantly Different</v>
      </c>
      <c r="G11">
        <f t="shared" si="1"/>
        <v>19.399999999999999</v>
      </c>
      <c r="H11">
        <f t="shared" si="2"/>
        <v>6</v>
      </c>
      <c r="I11" t="str">
        <f t="shared" si="3"/>
        <v>+/-</v>
      </c>
      <c r="J11" t="str">
        <f t="shared" si="4"/>
        <v>0.7</v>
      </c>
      <c r="K11" s="1">
        <f t="shared" si="5"/>
        <v>0.42553191489361697</v>
      </c>
      <c r="L11" s="1">
        <f t="shared" si="6"/>
        <v>-6.9999999999999982</v>
      </c>
      <c r="M11" s="1">
        <f t="shared" si="7"/>
        <v>0.42985214661796195</v>
      </c>
      <c r="N11" s="1">
        <f t="shared" si="8"/>
        <v>-16.28466917072619</v>
      </c>
      <c r="O11" t="s">
        <v>67</v>
      </c>
    </row>
    <row r="12" spans="1:16" x14ac:dyDescent="0.35">
      <c r="A12" s="12">
        <v>2</v>
      </c>
      <c r="B12" s="11" t="s">
        <v>55</v>
      </c>
      <c r="C12" s="10">
        <v>18.399999999999999</v>
      </c>
      <c r="D12" s="9" t="s">
        <v>30</v>
      </c>
      <c r="E12" s="8" t="str">
        <f t="shared" si="0"/>
        <v>Significantly Different</v>
      </c>
      <c r="G12">
        <f t="shared" si="1"/>
        <v>18.399999999999999</v>
      </c>
      <c r="H12">
        <f t="shared" si="2"/>
        <v>6</v>
      </c>
      <c r="I12" t="str">
        <f t="shared" si="3"/>
        <v>+/-</v>
      </c>
      <c r="J12" t="str">
        <f t="shared" si="4"/>
        <v>0.5</v>
      </c>
      <c r="K12" s="1">
        <f t="shared" si="5"/>
        <v>0.303951367781155</v>
      </c>
      <c r="L12" s="1">
        <f t="shared" si="6"/>
        <v>-5.9999999999999982</v>
      </c>
      <c r="M12" s="1">
        <f t="shared" si="7"/>
        <v>0.30997079109986531</v>
      </c>
      <c r="N12" s="1">
        <f t="shared" si="8"/>
        <v>-19.35666253813876</v>
      </c>
      <c r="O12" t="s">
        <v>59</v>
      </c>
    </row>
    <row r="13" spans="1:16" x14ac:dyDescent="0.35">
      <c r="A13" s="12">
        <v>3</v>
      </c>
      <c r="B13" s="11" t="s">
        <v>32</v>
      </c>
      <c r="C13" s="10">
        <v>18.2</v>
      </c>
      <c r="D13" s="9" t="s">
        <v>25</v>
      </c>
      <c r="E13" s="8" t="str">
        <f t="shared" si="0"/>
        <v>Significantly Different</v>
      </c>
      <c r="G13">
        <f t="shared" si="1"/>
        <v>18.2</v>
      </c>
      <c r="H13">
        <f t="shared" si="2"/>
        <v>6</v>
      </c>
      <c r="I13" t="str">
        <f t="shared" si="3"/>
        <v>+/-</v>
      </c>
      <c r="J13" t="str">
        <f t="shared" si="4"/>
        <v>0.7</v>
      </c>
      <c r="K13" s="1">
        <f t="shared" si="5"/>
        <v>0.42553191489361697</v>
      </c>
      <c r="L13" s="1">
        <f t="shared" si="6"/>
        <v>-5.7999999999999989</v>
      </c>
      <c r="M13" s="1">
        <f t="shared" si="7"/>
        <v>0.42985214661796195</v>
      </c>
      <c r="N13" s="1">
        <f t="shared" si="8"/>
        <v>-13.493011598601699</v>
      </c>
      <c r="O13" t="s">
        <v>57</v>
      </c>
    </row>
    <row r="14" spans="1:16" x14ac:dyDescent="0.35">
      <c r="A14" s="12">
        <v>4</v>
      </c>
      <c r="B14" s="11" t="s">
        <v>49</v>
      </c>
      <c r="C14" s="10">
        <v>16.3</v>
      </c>
      <c r="D14" s="9" t="s">
        <v>38</v>
      </c>
      <c r="E14" s="8" t="str">
        <f t="shared" si="0"/>
        <v>Significantly Different</v>
      </c>
      <c r="G14">
        <f t="shared" si="1"/>
        <v>16.3</v>
      </c>
      <c r="H14">
        <f t="shared" si="2"/>
        <v>6</v>
      </c>
      <c r="I14" t="str">
        <f t="shared" si="3"/>
        <v>+/-</v>
      </c>
      <c r="J14" t="str">
        <f t="shared" si="4"/>
        <v>0.2</v>
      </c>
      <c r="K14" s="1">
        <f t="shared" si="5"/>
        <v>0.12158054711246201</v>
      </c>
      <c r="L14" s="1">
        <f t="shared" si="6"/>
        <v>-3.9000000000000004</v>
      </c>
      <c r="M14" s="1">
        <f t="shared" si="7"/>
        <v>0.1359311840425404</v>
      </c>
      <c r="N14" s="1">
        <f t="shared" si="8"/>
        <v>-28.690988219299808</v>
      </c>
      <c r="O14" t="s">
        <v>72</v>
      </c>
    </row>
    <row r="15" spans="1:16" x14ac:dyDescent="0.35">
      <c r="A15" s="12">
        <v>5</v>
      </c>
      <c r="B15" s="11" t="s">
        <v>56</v>
      </c>
      <c r="C15" s="10">
        <v>16.100000000000001</v>
      </c>
      <c r="D15" s="9" t="s">
        <v>30</v>
      </c>
      <c r="E15" s="8" t="str">
        <f t="shared" si="0"/>
        <v>Significantly Different</v>
      </c>
      <c r="G15">
        <f t="shared" si="1"/>
        <v>16.100000000000001</v>
      </c>
      <c r="H15">
        <f t="shared" si="2"/>
        <v>6</v>
      </c>
      <c r="I15" t="str">
        <f t="shared" si="3"/>
        <v>+/-</v>
      </c>
      <c r="J15" t="str">
        <f t="shared" si="4"/>
        <v>0.5</v>
      </c>
      <c r="K15" s="1">
        <f t="shared" si="5"/>
        <v>0.303951367781155</v>
      </c>
      <c r="L15" s="1">
        <f t="shared" si="6"/>
        <v>-3.7000000000000011</v>
      </c>
      <c r="M15" s="1">
        <f t="shared" si="7"/>
        <v>0.30997079109986531</v>
      </c>
      <c r="N15" s="1">
        <f t="shared" si="8"/>
        <v>-11.936608565185576</v>
      </c>
      <c r="O15" t="s">
        <v>34</v>
      </c>
    </row>
    <row r="16" spans="1:16" x14ac:dyDescent="0.35">
      <c r="A16" s="12">
        <v>6</v>
      </c>
      <c r="B16" s="11" t="s">
        <v>70</v>
      </c>
      <c r="C16" s="10">
        <v>15.4</v>
      </c>
      <c r="D16" s="9" t="s">
        <v>43</v>
      </c>
      <c r="E16" s="8" t="str">
        <f t="shared" si="0"/>
        <v>Significantly Different</v>
      </c>
      <c r="G16">
        <f t="shared" si="1"/>
        <v>15.4</v>
      </c>
      <c r="H16">
        <f t="shared" si="2"/>
        <v>6</v>
      </c>
      <c r="I16" t="str">
        <f t="shared" si="3"/>
        <v>+/-</v>
      </c>
      <c r="J16" t="str">
        <f t="shared" si="4"/>
        <v>0.4</v>
      </c>
      <c r="K16" s="1">
        <f t="shared" si="5"/>
        <v>0.24316109422492402</v>
      </c>
      <c r="L16" s="1">
        <f t="shared" si="6"/>
        <v>-3</v>
      </c>
      <c r="M16" s="1">
        <f t="shared" si="7"/>
        <v>0.25064471888253259</v>
      </c>
      <c r="N16" s="1">
        <f t="shared" si="8"/>
        <v>-11.969133095543031</v>
      </c>
      <c r="O16" t="s">
        <v>73</v>
      </c>
    </row>
    <row r="17" spans="1:15" x14ac:dyDescent="0.35">
      <c r="A17" s="12">
        <v>7</v>
      </c>
      <c r="B17" s="11" t="s">
        <v>58</v>
      </c>
      <c r="C17" s="10">
        <v>14.9</v>
      </c>
      <c r="D17" s="9" t="s">
        <v>43</v>
      </c>
      <c r="E17" s="8" t="str">
        <f t="shared" si="0"/>
        <v>Significantly Different</v>
      </c>
      <c r="G17">
        <f t="shared" si="1"/>
        <v>14.9</v>
      </c>
      <c r="H17">
        <f t="shared" si="2"/>
        <v>6</v>
      </c>
      <c r="I17" t="str">
        <f t="shared" si="3"/>
        <v>+/-</v>
      </c>
      <c r="J17" t="str">
        <f t="shared" si="4"/>
        <v>0.4</v>
      </c>
      <c r="K17" s="1">
        <f t="shared" si="5"/>
        <v>0.24316109422492402</v>
      </c>
      <c r="L17" s="1">
        <f t="shared" si="6"/>
        <v>-2.5</v>
      </c>
      <c r="M17" s="1">
        <f t="shared" si="7"/>
        <v>0.25064471888253259</v>
      </c>
      <c r="N17" s="1">
        <f t="shared" si="8"/>
        <v>-9.9742775796191925</v>
      </c>
      <c r="O17" t="s">
        <v>65</v>
      </c>
    </row>
    <row r="18" spans="1:15" x14ac:dyDescent="0.35">
      <c r="A18" s="12">
        <v>8</v>
      </c>
      <c r="B18" s="11" t="s">
        <v>64</v>
      </c>
      <c r="C18" s="10">
        <v>14.6</v>
      </c>
      <c r="D18" s="9" t="s">
        <v>27</v>
      </c>
      <c r="E18" s="8" t="str">
        <f t="shared" si="0"/>
        <v>Significantly Different</v>
      </c>
      <c r="G18">
        <f t="shared" si="1"/>
        <v>14.6</v>
      </c>
      <c r="H18">
        <f t="shared" si="2"/>
        <v>6</v>
      </c>
      <c r="I18" t="str">
        <f t="shared" si="3"/>
        <v>+/-</v>
      </c>
      <c r="J18" t="str">
        <f t="shared" si="4"/>
        <v>0.3</v>
      </c>
      <c r="K18" s="1">
        <f t="shared" si="5"/>
        <v>0.18237082066869301</v>
      </c>
      <c r="L18" s="1">
        <f t="shared" si="6"/>
        <v>-2.1999999999999993</v>
      </c>
      <c r="M18" s="1">
        <f t="shared" si="7"/>
        <v>0.19223572402239389</v>
      </c>
      <c r="N18" s="1">
        <f t="shared" si="8"/>
        <v>-11.44428285214936</v>
      </c>
      <c r="O18" t="s">
        <v>61</v>
      </c>
    </row>
    <row r="19" spans="1:15" x14ac:dyDescent="0.35">
      <c r="A19" s="12">
        <v>9</v>
      </c>
      <c r="B19" s="11" t="s">
        <v>54</v>
      </c>
      <c r="C19" s="10">
        <v>14.4</v>
      </c>
      <c r="D19" s="9" t="s">
        <v>38</v>
      </c>
      <c r="E19" s="8" t="str">
        <f t="shared" si="0"/>
        <v>Significantly Different</v>
      </c>
      <c r="G19">
        <f t="shared" si="1"/>
        <v>14.4</v>
      </c>
      <c r="H19">
        <f t="shared" si="2"/>
        <v>6</v>
      </c>
      <c r="I19" t="str">
        <f t="shared" si="3"/>
        <v>+/-</v>
      </c>
      <c r="J19" t="str">
        <f t="shared" si="4"/>
        <v>0.2</v>
      </c>
      <c r="K19" s="1">
        <f t="shared" si="5"/>
        <v>0.12158054711246201</v>
      </c>
      <c r="L19" s="1">
        <f t="shared" si="6"/>
        <v>-2</v>
      </c>
      <c r="M19" s="1">
        <f t="shared" si="7"/>
        <v>0.1359311840425404</v>
      </c>
      <c r="N19" s="1">
        <f t="shared" si="8"/>
        <v>-14.713327291948618</v>
      </c>
      <c r="O19" t="s">
        <v>31</v>
      </c>
    </row>
    <row r="20" spans="1:15" x14ac:dyDescent="0.35">
      <c r="A20" s="12">
        <v>10</v>
      </c>
      <c r="B20" s="11" t="s">
        <v>67</v>
      </c>
      <c r="C20" s="10">
        <v>14.1</v>
      </c>
      <c r="D20" s="13" t="s">
        <v>43</v>
      </c>
      <c r="E20" s="8" t="str">
        <f t="shared" si="0"/>
        <v>Significantly Different</v>
      </c>
      <c r="G20">
        <f t="shared" si="1"/>
        <v>14.1</v>
      </c>
      <c r="H20">
        <f t="shared" si="2"/>
        <v>6</v>
      </c>
      <c r="I20" t="str">
        <f t="shared" si="3"/>
        <v>+/-</v>
      </c>
      <c r="J20" t="str">
        <f t="shared" si="4"/>
        <v>0.4</v>
      </c>
      <c r="K20" s="1">
        <f t="shared" si="5"/>
        <v>0.24316109422492402</v>
      </c>
      <c r="L20" s="1">
        <f t="shared" si="6"/>
        <v>-1.6999999999999993</v>
      </c>
      <c r="M20" s="1">
        <f t="shared" si="7"/>
        <v>0.25064471888253259</v>
      </c>
      <c r="N20" s="1">
        <f t="shared" si="8"/>
        <v>-6.7825087541410483</v>
      </c>
      <c r="O20" t="s">
        <v>53</v>
      </c>
    </row>
    <row r="21" spans="1:15" x14ac:dyDescent="0.35">
      <c r="A21" s="12">
        <v>11</v>
      </c>
      <c r="B21" s="11" t="s">
        <v>52</v>
      </c>
      <c r="C21" s="10">
        <v>13.8</v>
      </c>
      <c r="D21" s="9" t="s">
        <v>129</v>
      </c>
      <c r="E21" s="8" t="str">
        <f t="shared" si="0"/>
        <v>Significantly Different</v>
      </c>
      <c r="G21">
        <f t="shared" si="1"/>
        <v>13.8</v>
      </c>
      <c r="H21">
        <f t="shared" si="2"/>
        <v>6</v>
      </c>
      <c r="I21" t="str">
        <f t="shared" si="3"/>
        <v>+/-</v>
      </c>
      <c r="J21" t="str">
        <f t="shared" si="4"/>
        <v>1.1</v>
      </c>
      <c r="K21" s="1">
        <f t="shared" si="5"/>
        <v>0.66869300911854113</v>
      </c>
      <c r="L21" s="1">
        <f t="shared" si="6"/>
        <v>-1.4000000000000004</v>
      </c>
      <c r="M21" s="1">
        <f t="shared" si="7"/>
        <v>0.67145051776214359</v>
      </c>
      <c r="N21" s="1">
        <f t="shared" si="8"/>
        <v>-2.085038231359202</v>
      </c>
      <c r="O21" t="s">
        <v>45</v>
      </c>
    </row>
    <row r="22" spans="1:15" x14ac:dyDescent="0.35">
      <c r="A22" s="12">
        <v>12</v>
      </c>
      <c r="B22" s="11" t="s">
        <v>51</v>
      </c>
      <c r="C22" s="10">
        <v>13.7</v>
      </c>
      <c r="D22" s="9" t="s">
        <v>30</v>
      </c>
      <c r="E22" s="8" t="str">
        <f t="shared" si="0"/>
        <v>Significantly Different</v>
      </c>
      <c r="G22">
        <f t="shared" si="1"/>
        <v>13.7</v>
      </c>
      <c r="H22">
        <f t="shared" si="2"/>
        <v>6</v>
      </c>
      <c r="I22" t="str">
        <f t="shared" si="3"/>
        <v>+/-</v>
      </c>
      <c r="J22" t="str">
        <f t="shared" si="4"/>
        <v>0.5</v>
      </c>
      <c r="K22" s="1">
        <f t="shared" si="5"/>
        <v>0.303951367781155</v>
      </c>
      <c r="L22" s="1">
        <f t="shared" si="6"/>
        <v>-1.2999999999999989</v>
      </c>
      <c r="M22" s="1">
        <f t="shared" si="7"/>
        <v>0.30997079109986531</v>
      </c>
      <c r="N22" s="1">
        <f t="shared" si="8"/>
        <v>-4.1939435499300624</v>
      </c>
      <c r="O22" t="s">
        <v>28</v>
      </c>
    </row>
    <row r="23" spans="1:15" x14ac:dyDescent="0.35">
      <c r="A23" s="12">
        <v>13</v>
      </c>
      <c r="B23" s="11" t="s">
        <v>31</v>
      </c>
      <c r="C23" s="10">
        <v>13.6</v>
      </c>
      <c r="D23" s="9" t="s">
        <v>134</v>
      </c>
      <c r="E23" s="8" t="str">
        <f t="shared" si="0"/>
        <v>Not Significantly Different</v>
      </c>
      <c r="G23">
        <f t="shared" si="1"/>
        <v>13.6</v>
      </c>
      <c r="H23">
        <f t="shared" si="2"/>
        <v>6</v>
      </c>
      <c r="I23" t="str">
        <f t="shared" si="3"/>
        <v>+/-</v>
      </c>
      <c r="J23" t="str">
        <f t="shared" si="4"/>
        <v>1.3</v>
      </c>
      <c r="K23" s="1">
        <f t="shared" si="5"/>
        <v>0.79027355623100304</v>
      </c>
      <c r="L23" s="1">
        <f t="shared" si="6"/>
        <v>-1.1999999999999993</v>
      </c>
      <c r="M23" s="1">
        <f t="shared" si="7"/>
        <v>0.79260819516141623</v>
      </c>
      <c r="N23" s="1">
        <f t="shared" si="8"/>
        <v>-1.5139888879847083</v>
      </c>
      <c r="O23" t="s">
        <v>81</v>
      </c>
    </row>
    <row r="24" spans="1:15" x14ac:dyDescent="0.35">
      <c r="A24" s="12">
        <v>13</v>
      </c>
      <c r="B24" s="11" t="s">
        <v>75</v>
      </c>
      <c r="C24" s="10">
        <v>13.6</v>
      </c>
      <c r="D24" s="9" t="s">
        <v>27</v>
      </c>
      <c r="E24" s="8" t="str">
        <f t="shared" si="0"/>
        <v>Significantly Different</v>
      </c>
      <c r="G24">
        <f t="shared" si="1"/>
        <v>13.6</v>
      </c>
      <c r="H24">
        <f t="shared" si="2"/>
        <v>6</v>
      </c>
      <c r="I24" t="str">
        <f t="shared" si="3"/>
        <v>+/-</v>
      </c>
      <c r="J24" t="str">
        <f t="shared" si="4"/>
        <v>0.3</v>
      </c>
      <c r="K24" s="1">
        <f t="shared" si="5"/>
        <v>0.18237082066869301</v>
      </c>
      <c r="L24" s="1">
        <f t="shared" si="6"/>
        <v>-1.1999999999999993</v>
      </c>
      <c r="M24" s="1">
        <f t="shared" si="7"/>
        <v>0.19223572402239389</v>
      </c>
      <c r="N24" s="1">
        <f t="shared" si="8"/>
        <v>-6.242336101172377</v>
      </c>
      <c r="O24" t="s">
        <v>64</v>
      </c>
    </row>
    <row r="25" spans="1:15" x14ac:dyDescent="0.35">
      <c r="A25" s="12">
        <v>15</v>
      </c>
      <c r="B25" s="11" t="s">
        <v>44</v>
      </c>
      <c r="C25" s="10">
        <v>13.4</v>
      </c>
      <c r="D25" s="9" t="s">
        <v>25</v>
      </c>
      <c r="E25" s="8" t="str">
        <f t="shared" si="0"/>
        <v>Significantly Different</v>
      </c>
      <c r="G25">
        <f t="shared" si="1"/>
        <v>13.4</v>
      </c>
      <c r="H25">
        <f t="shared" si="2"/>
        <v>6</v>
      </c>
      <c r="I25" t="str">
        <f t="shared" si="3"/>
        <v>+/-</v>
      </c>
      <c r="J25" t="str">
        <f t="shared" si="4"/>
        <v>0.7</v>
      </c>
      <c r="K25" s="1">
        <f t="shared" si="5"/>
        <v>0.42553191489361697</v>
      </c>
      <c r="L25" s="1">
        <f t="shared" si="6"/>
        <v>-1</v>
      </c>
      <c r="M25" s="1">
        <f t="shared" si="7"/>
        <v>0.42985214661796195</v>
      </c>
      <c r="N25" s="1">
        <f t="shared" si="8"/>
        <v>-2.3263813101037418</v>
      </c>
      <c r="O25" t="s">
        <v>80</v>
      </c>
    </row>
    <row r="26" spans="1:15" x14ac:dyDescent="0.35">
      <c r="A26" s="12">
        <v>15</v>
      </c>
      <c r="B26" s="11" t="s">
        <v>63</v>
      </c>
      <c r="C26" s="10">
        <v>13.4</v>
      </c>
      <c r="D26" s="9" t="s">
        <v>27</v>
      </c>
      <c r="E26" s="8" t="str">
        <f t="shared" si="0"/>
        <v>Significantly Different</v>
      </c>
      <c r="G26">
        <f t="shared" si="1"/>
        <v>13.4</v>
      </c>
      <c r="H26">
        <f t="shared" si="2"/>
        <v>6</v>
      </c>
      <c r="I26" t="str">
        <f t="shared" si="3"/>
        <v>+/-</v>
      </c>
      <c r="J26" t="str">
        <f t="shared" si="4"/>
        <v>0.3</v>
      </c>
      <c r="K26" s="1">
        <f t="shared" si="5"/>
        <v>0.18237082066869301</v>
      </c>
      <c r="L26" s="1">
        <f t="shared" si="6"/>
        <v>-1</v>
      </c>
      <c r="M26" s="1">
        <f t="shared" si="7"/>
        <v>0.19223572402239389</v>
      </c>
      <c r="N26" s="1">
        <f t="shared" si="8"/>
        <v>-5.2019467509769841</v>
      </c>
      <c r="O26" t="s">
        <v>79</v>
      </c>
    </row>
    <row r="27" spans="1:15" x14ac:dyDescent="0.35">
      <c r="A27" s="12">
        <v>17</v>
      </c>
      <c r="B27" s="11" t="s">
        <v>45</v>
      </c>
      <c r="C27" s="10">
        <v>13.2</v>
      </c>
      <c r="D27" s="9" t="s">
        <v>27</v>
      </c>
      <c r="E27" s="8" t="str">
        <f t="shared" si="0"/>
        <v>Significantly Different</v>
      </c>
      <c r="G27">
        <f t="shared" si="1"/>
        <v>13.2</v>
      </c>
      <c r="H27">
        <f t="shared" si="2"/>
        <v>6</v>
      </c>
      <c r="I27" t="str">
        <f t="shared" si="3"/>
        <v>+/-</v>
      </c>
      <c r="J27" t="str">
        <f t="shared" si="4"/>
        <v>0.3</v>
      </c>
      <c r="K27" s="1">
        <f t="shared" si="5"/>
        <v>0.18237082066869301</v>
      </c>
      <c r="L27" s="1">
        <f t="shared" si="6"/>
        <v>-0.79999999999999893</v>
      </c>
      <c r="M27" s="1">
        <f t="shared" si="7"/>
        <v>0.19223572402239389</v>
      </c>
      <c r="N27" s="1">
        <f t="shared" si="8"/>
        <v>-4.1615574007815814</v>
      </c>
      <c r="O27" t="s">
        <v>77</v>
      </c>
    </row>
    <row r="28" spans="1:15" x14ac:dyDescent="0.35">
      <c r="A28" s="12">
        <v>18</v>
      </c>
      <c r="B28" s="11" t="s">
        <v>78</v>
      </c>
      <c r="C28" s="10">
        <v>12.8</v>
      </c>
      <c r="D28" s="9" t="s">
        <v>43</v>
      </c>
      <c r="E28" s="8" t="str">
        <f t="shared" si="0"/>
        <v>Not Significantly Different</v>
      </c>
      <c r="G28">
        <f t="shared" si="1"/>
        <v>12.8</v>
      </c>
      <c r="H28">
        <f t="shared" si="2"/>
        <v>6</v>
      </c>
      <c r="I28" t="str">
        <f t="shared" si="3"/>
        <v>+/-</v>
      </c>
      <c r="J28" t="str">
        <f t="shared" si="4"/>
        <v>0.4</v>
      </c>
      <c r="K28" s="1">
        <f t="shared" si="5"/>
        <v>0.24316109422492402</v>
      </c>
      <c r="L28" s="1">
        <f t="shared" si="6"/>
        <v>-0.40000000000000036</v>
      </c>
      <c r="M28" s="1">
        <f t="shared" si="7"/>
        <v>0.25064471888253259</v>
      </c>
      <c r="N28" s="1">
        <f t="shared" si="8"/>
        <v>-1.5958844127390721</v>
      </c>
      <c r="O28" t="s">
        <v>78</v>
      </c>
    </row>
    <row r="29" spans="1:15" x14ac:dyDescent="0.35">
      <c r="A29" s="12">
        <v>19</v>
      </c>
      <c r="B29" s="11" t="s">
        <v>34</v>
      </c>
      <c r="C29" s="10">
        <v>12.7</v>
      </c>
      <c r="D29" s="9" t="s">
        <v>38</v>
      </c>
      <c r="E29" s="8" t="str">
        <f t="shared" si="0"/>
        <v>Significantly Different</v>
      </c>
      <c r="G29">
        <f t="shared" si="1"/>
        <v>12.7</v>
      </c>
      <c r="H29">
        <f t="shared" si="2"/>
        <v>6</v>
      </c>
      <c r="I29" t="str">
        <f t="shared" si="3"/>
        <v>+/-</v>
      </c>
      <c r="J29" t="str">
        <f t="shared" si="4"/>
        <v>0.2</v>
      </c>
      <c r="K29" s="1">
        <f t="shared" si="5"/>
        <v>0.12158054711246201</v>
      </c>
      <c r="L29" s="1">
        <f t="shared" si="6"/>
        <v>-0.29999999999999893</v>
      </c>
      <c r="M29" s="1">
        <f t="shared" si="7"/>
        <v>0.1359311840425404</v>
      </c>
      <c r="N29" s="1">
        <f t="shared" si="8"/>
        <v>-2.2069990937922848</v>
      </c>
      <c r="O29" t="s">
        <v>55</v>
      </c>
    </row>
    <row r="30" spans="1:15" x14ac:dyDescent="0.35">
      <c r="A30" s="12">
        <v>20</v>
      </c>
      <c r="B30" s="11" t="s">
        <v>60</v>
      </c>
      <c r="C30" s="10">
        <v>12.6</v>
      </c>
      <c r="D30" s="9" t="s">
        <v>27</v>
      </c>
      <c r="E30" s="8" t="str">
        <f t="shared" si="0"/>
        <v>Not Significantly Different</v>
      </c>
      <c r="G30">
        <f t="shared" si="1"/>
        <v>12.6</v>
      </c>
      <c r="H30">
        <f t="shared" si="2"/>
        <v>6</v>
      </c>
      <c r="I30" t="str">
        <f t="shared" si="3"/>
        <v>+/-</v>
      </c>
      <c r="J30" t="str">
        <f t="shared" si="4"/>
        <v>0.3</v>
      </c>
      <c r="K30" s="1">
        <f t="shared" si="5"/>
        <v>0.18237082066869301</v>
      </c>
      <c r="L30" s="1">
        <f t="shared" si="6"/>
        <v>-0.19999999999999929</v>
      </c>
      <c r="M30" s="1">
        <f t="shared" si="7"/>
        <v>0.19223572402239389</v>
      </c>
      <c r="N30" s="1">
        <f t="shared" si="8"/>
        <v>-1.0403893501953931</v>
      </c>
      <c r="O30" t="s">
        <v>76</v>
      </c>
    </row>
    <row r="31" spans="1:15" x14ac:dyDescent="0.35">
      <c r="A31" s="12">
        <v>21</v>
      </c>
      <c r="B31" s="11" t="s">
        <v>53</v>
      </c>
      <c r="C31" s="10">
        <v>12.3</v>
      </c>
      <c r="D31" s="9" t="s">
        <v>38</v>
      </c>
      <c r="E31" s="8" t="str">
        <f t="shared" si="0"/>
        <v>Not Significantly Different</v>
      </c>
      <c r="G31">
        <f t="shared" si="1"/>
        <v>12.3</v>
      </c>
      <c r="H31">
        <f t="shared" si="2"/>
        <v>6</v>
      </c>
      <c r="I31" t="str">
        <f t="shared" si="3"/>
        <v>+/-</v>
      </c>
      <c r="J31" t="str">
        <f t="shared" si="4"/>
        <v>0.2</v>
      </c>
      <c r="K31" s="1">
        <f t="shared" si="5"/>
        <v>0.12158054711246201</v>
      </c>
      <c r="L31" s="1">
        <f t="shared" si="6"/>
        <v>9.9999999999999645E-2</v>
      </c>
      <c r="M31" s="1">
        <f t="shared" si="7"/>
        <v>0.1359311840425404</v>
      </c>
      <c r="N31" s="1">
        <f t="shared" si="8"/>
        <v>0.73566636459742829</v>
      </c>
      <c r="O31" t="s">
        <v>41</v>
      </c>
    </row>
    <row r="32" spans="1:15" x14ac:dyDescent="0.35">
      <c r="A32" s="12">
        <v>22</v>
      </c>
      <c r="B32" s="11" t="s">
        <v>65</v>
      </c>
      <c r="C32" s="10">
        <v>12</v>
      </c>
      <c r="D32" s="9" t="s">
        <v>30</v>
      </c>
      <c r="E32" s="8" t="str">
        <f t="shared" si="0"/>
        <v>Not Significantly Different</v>
      </c>
      <c r="G32">
        <f t="shared" si="1"/>
        <v>12</v>
      </c>
      <c r="H32">
        <f t="shared" si="2"/>
        <v>6</v>
      </c>
      <c r="I32" t="str">
        <f t="shared" si="3"/>
        <v>+/-</v>
      </c>
      <c r="J32" t="str">
        <f t="shared" si="4"/>
        <v>0.5</v>
      </c>
      <c r="K32" s="1">
        <f t="shared" si="5"/>
        <v>0.303951367781155</v>
      </c>
      <c r="L32" s="1">
        <f t="shared" si="6"/>
        <v>0.40000000000000036</v>
      </c>
      <c r="M32" s="1">
        <f t="shared" si="7"/>
        <v>0.30997079109986531</v>
      </c>
      <c r="N32" s="1">
        <f t="shared" si="8"/>
        <v>1.2904441692092523</v>
      </c>
      <c r="O32" t="s">
        <v>70</v>
      </c>
    </row>
    <row r="33" spans="1:15" x14ac:dyDescent="0.35">
      <c r="A33" s="12">
        <v>22</v>
      </c>
      <c r="B33" s="11" t="s">
        <v>41</v>
      </c>
      <c r="C33" s="10">
        <v>12</v>
      </c>
      <c r="D33" s="9" t="s">
        <v>43</v>
      </c>
      <c r="E33" s="8" t="str">
        <f t="shared" si="0"/>
        <v>Not Significantly Different</v>
      </c>
      <c r="G33">
        <f t="shared" si="1"/>
        <v>12</v>
      </c>
      <c r="H33">
        <f t="shared" si="2"/>
        <v>6</v>
      </c>
      <c r="I33" t="str">
        <f t="shared" si="3"/>
        <v>+/-</v>
      </c>
      <c r="J33" t="str">
        <f t="shared" si="4"/>
        <v>0.4</v>
      </c>
      <c r="K33" s="1">
        <f t="shared" si="5"/>
        <v>0.24316109422492402</v>
      </c>
      <c r="L33" s="1">
        <f t="shared" si="6"/>
        <v>0.40000000000000036</v>
      </c>
      <c r="M33" s="1">
        <f t="shared" si="7"/>
        <v>0.25064471888253259</v>
      </c>
      <c r="N33" s="1">
        <f t="shared" si="8"/>
        <v>1.5958844127390721</v>
      </c>
      <c r="O33" t="s">
        <v>75</v>
      </c>
    </row>
    <row r="34" spans="1:15" x14ac:dyDescent="0.35">
      <c r="A34" s="12">
        <v>22</v>
      </c>
      <c r="B34" s="11" t="s">
        <v>39</v>
      </c>
      <c r="C34" s="10">
        <v>12</v>
      </c>
      <c r="D34" s="9" t="s">
        <v>38</v>
      </c>
      <c r="E34" s="8" t="str">
        <f t="shared" si="0"/>
        <v>Significantly Different</v>
      </c>
      <c r="G34">
        <f t="shared" si="1"/>
        <v>12</v>
      </c>
      <c r="H34">
        <f t="shared" si="2"/>
        <v>6</v>
      </c>
      <c r="I34" t="str">
        <f t="shared" si="3"/>
        <v>+/-</v>
      </c>
      <c r="J34" t="str">
        <f t="shared" si="4"/>
        <v>0.2</v>
      </c>
      <c r="K34" s="1">
        <f t="shared" si="5"/>
        <v>0.12158054711246201</v>
      </c>
      <c r="L34" s="1">
        <f t="shared" si="6"/>
        <v>0.40000000000000036</v>
      </c>
      <c r="M34" s="1">
        <f t="shared" si="7"/>
        <v>0.1359311840425404</v>
      </c>
      <c r="N34" s="1">
        <f t="shared" si="8"/>
        <v>2.942665458389726</v>
      </c>
      <c r="O34" t="s">
        <v>74</v>
      </c>
    </row>
    <row r="35" spans="1:15" x14ac:dyDescent="0.35">
      <c r="A35" s="12">
        <v>25</v>
      </c>
      <c r="B35" s="11" t="s">
        <v>28</v>
      </c>
      <c r="C35" s="10">
        <v>11.7</v>
      </c>
      <c r="D35" s="9" t="s">
        <v>121</v>
      </c>
      <c r="E35" s="8" t="str">
        <f t="shared" si="0"/>
        <v>Not Significantly Different</v>
      </c>
      <c r="G35">
        <f t="shared" si="1"/>
        <v>11.7</v>
      </c>
      <c r="H35">
        <f t="shared" si="2"/>
        <v>6</v>
      </c>
      <c r="I35" t="str">
        <f t="shared" si="3"/>
        <v>+/-</v>
      </c>
      <c r="J35" t="str">
        <f t="shared" si="4"/>
        <v>0.8</v>
      </c>
      <c r="K35" s="1">
        <f t="shared" si="5"/>
        <v>0.48632218844984804</v>
      </c>
      <c r="L35" s="1">
        <f t="shared" si="6"/>
        <v>0.70000000000000107</v>
      </c>
      <c r="M35" s="1">
        <f t="shared" si="7"/>
        <v>0.49010685399991183</v>
      </c>
      <c r="N35" s="1">
        <f t="shared" si="8"/>
        <v>1.4282599687947375</v>
      </c>
      <c r="O35" t="s">
        <v>51</v>
      </c>
    </row>
    <row r="36" spans="1:15" x14ac:dyDescent="0.35">
      <c r="A36" s="12">
        <v>25</v>
      </c>
      <c r="B36" s="11" t="s">
        <v>29</v>
      </c>
      <c r="C36" s="10">
        <v>11.7</v>
      </c>
      <c r="D36" s="9" t="s">
        <v>27</v>
      </c>
      <c r="E36" s="8" t="str">
        <f t="shared" si="0"/>
        <v>Significantly Different</v>
      </c>
      <c r="G36">
        <f t="shared" si="1"/>
        <v>11.7</v>
      </c>
      <c r="H36">
        <f t="shared" si="2"/>
        <v>6</v>
      </c>
      <c r="I36" t="str">
        <f t="shared" si="3"/>
        <v>+/-</v>
      </c>
      <c r="J36" t="str">
        <f t="shared" si="4"/>
        <v>0.3</v>
      </c>
      <c r="K36" s="1">
        <f t="shared" si="5"/>
        <v>0.18237082066869301</v>
      </c>
      <c r="L36" s="1">
        <f t="shared" si="6"/>
        <v>0.70000000000000107</v>
      </c>
      <c r="M36" s="1">
        <f t="shared" si="7"/>
        <v>0.19223572402239389</v>
      </c>
      <c r="N36" s="1">
        <f t="shared" si="8"/>
        <v>3.6413627256838943</v>
      </c>
      <c r="O36" t="s">
        <v>71</v>
      </c>
    </row>
    <row r="37" spans="1:15" x14ac:dyDescent="0.35">
      <c r="A37" s="12">
        <v>27</v>
      </c>
      <c r="B37" s="11" t="s">
        <v>76</v>
      </c>
      <c r="C37" s="10">
        <v>11.3</v>
      </c>
      <c r="D37" s="9" t="s">
        <v>25</v>
      </c>
      <c r="E37" s="8" t="str">
        <f t="shared" si="0"/>
        <v>Significantly Different</v>
      </c>
      <c r="G37">
        <f t="shared" si="1"/>
        <v>11.3</v>
      </c>
      <c r="H37">
        <f t="shared" si="2"/>
        <v>6</v>
      </c>
      <c r="I37" t="str">
        <f t="shared" si="3"/>
        <v>+/-</v>
      </c>
      <c r="J37" t="str">
        <f t="shared" si="4"/>
        <v>0.7</v>
      </c>
      <c r="K37" s="1">
        <f t="shared" si="5"/>
        <v>0.42553191489361697</v>
      </c>
      <c r="L37" s="1">
        <f t="shared" si="6"/>
        <v>1.0999999999999996</v>
      </c>
      <c r="M37" s="1">
        <f t="shared" si="7"/>
        <v>0.42985214661796195</v>
      </c>
      <c r="N37" s="1">
        <f t="shared" si="8"/>
        <v>2.5590194411141152</v>
      </c>
      <c r="O37" t="s">
        <v>69</v>
      </c>
    </row>
    <row r="38" spans="1:15" x14ac:dyDescent="0.35">
      <c r="A38" s="12">
        <v>27</v>
      </c>
      <c r="B38" s="11" t="s">
        <v>35</v>
      </c>
      <c r="C38" s="10">
        <v>11.3</v>
      </c>
      <c r="D38" s="9" t="s">
        <v>27</v>
      </c>
      <c r="E38" s="8" t="str">
        <f t="shared" si="0"/>
        <v>Significantly Different</v>
      </c>
      <c r="G38">
        <f t="shared" si="1"/>
        <v>11.3</v>
      </c>
      <c r="H38">
        <f t="shared" si="2"/>
        <v>6</v>
      </c>
      <c r="I38" t="str">
        <f t="shared" si="3"/>
        <v>+/-</v>
      </c>
      <c r="J38" t="str">
        <f t="shared" si="4"/>
        <v>0.3</v>
      </c>
      <c r="K38" s="1">
        <f t="shared" si="5"/>
        <v>0.18237082066869301</v>
      </c>
      <c r="L38" s="1">
        <f t="shared" si="6"/>
        <v>1.0999999999999996</v>
      </c>
      <c r="M38" s="1">
        <f t="shared" si="7"/>
        <v>0.19223572402239389</v>
      </c>
      <c r="N38" s="1">
        <f t="shared" si="8"/>
        <v>5.7221414260746801</v>
      </c>
      <c r="O38" t="s">
        <v>68</v>
      </c>
    </row>
    <row r="39" spans="1:15" x14ac:dyDescent="0.35">
      <c r="A39" s="12">
        <v>29</v>
      </c>
      <c r="B39" s="11" t="s">
        <v>46</v>
      </c>
      <c r="C39" s="10">
        <v>11.1</v>
      </c>
      <c r="D39" s="9" t="s">
        <v>43</v>
      </c>
      <c r="E39" s="8" t="str">
        <f t="shared" si="0"/>
        <v>Significantly Different</v>
      </c>
      <c r="G39">
        <f t="shared" si="1"/>
        <v>11.1</v>
      </c>
      <c r="H39">
        <f t="shared" si="2"/>
        <v>6</v>
      </c>
      <c r="I39" t="str">
        <f t="shared" si="3"/>
        <v>+/-</v>
      </c>
      <c r="J39" t="str">
        <f t="shared" si="4"/>
        <v>0.4</v>
      </c>
      <c r="K39" s="1">
        <f t="shared" si="5"/>
        <v>0.24316109422492402</v>
      </c>
      <c r="L39" s="1">
        <f t="shared" si="6"/>
        <v>1.3000000000000007</v>
      </c>
      <c r="M39" s="1">
        <f t="shared" si="7"/>
        <v>0.25064471888253259</v>
      </c>
      <c r="N39" s="1">
        <f t="shared" si="8"/>
        <v>5.1866243414019824</v>
      </c>
      <c r="O39" t="s">
        <v>44</v>
      </c>
    </row>
    <row r="40" spans="1:15" x14ac:dyDescent="0.35">
      <c r="A40" s="12">
        <v>30</v>
      </c>
      <c r="B40" s="11" t="s">
        <v>59</v>
      </c>
      <c r="C40" s="10">
        <v>10.9</v>
      </c>
      <c r="D40" s="9" t="s">
        <v>129</v>
      </c>
      <c r="E40" s="8" t="str">
        <f t="shared" si="0"/>
        <v>Significantly Different</v>
      </c>
      <c r="G40">
        <f t="shared" si="1"/>
        <v>10.9</v>
      </c>
      <c r="H40">
        <f t="shared" si="2"/>
        <v>6</v>
      </c>
      <c r="I40" t="str">
        <f t="shared" si="3"/>
        <v>+/-</v>
      </c>
      <c r="J40" t="str">
        <f t="shared" si="4"/>
        <v>1.1</v>
      </c>
      <c r="K40" s="1">
        <f t="shared" si="5"/>
        <v>0.66869300911854113</v>
      </c>
      <c r="L40" s="1">
        <f t="shared" si="6"/>
        <v>1.5</v>
      </c>
      <c r="M40" s="1">
        <f t="shared" si="7"/>
        <v>0.67145051776214359</v>
      </c>
      <c r="N40" s="1">
        <f t="shared" si="8"/>
        <v>2.2339695335991445</v>
      </c>
      <c r="O40" t="s">
        <v>66</v>
      </c>
    </row>
    <row r="41" spans="1:15" x14ac:dyDescent="0.35">
      <c r="A41" s="12">
        <v>30</v>
      </c>
      <c r="B41" s="11" t="s">
        <v>61</v>
      </c>
      <c r="C41" s="10">
        <v>10.9</v>
      </c>
      <c r="D41" s="9" t="s">
        <v>121</v>
      </c>
      <c r="E41" s="8" t="str">
        <f t="shared" si="0"/>
        <v>Significantly Different</v>
      </c>
      <c r="G41">
        <f t="shared" si="1"/>
        <v>10.9</v>
      </c>
      <c r="H41">
        <f t="shared" si="2"/>
        <v>6</v>
      </c>
      <c r="I41" t="str">
        <f t="shared" si="3"/>
        <v>+/-</v>
      </c>
      <c r="J41" t="str">
        <f t="shared" si="4"/>
        <v>0.8</v>
      </c>
      <c r="K41" s="1">
        <f t="shared" si="5"/>
        <v>0.48632218844984804</v>
      </c>
      <c r="L41" s="1">
        <f t="shared" si="6"/>
        <v>1.5</v>
      </c>
      <c r="M41" s="1">
        <f t="shared" si="7"/>
        <v>0.49010685399991183</v>
      </c>
      <c r="N41" s="1">
        <f t="shared" si="8"/>
        <v>3.0605570759887186</v>
      </c>
      <c r="O41" t="s">
        <v>47</v>
      </c>
    </row>
    <row r="42" spans="1:15" x14ac:dyDescent="0.35">
      <c r="A42" s="12">
        <v>30</v>
      </c>
      <c r="B42" s="11" t="s">
        <v>50</v>
      </c>
      <c r="C42" s="10">
        <v>10.9</v>
      </c>
      <c r="D42" s="9" t="s">
        <v>43</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10.9</v>
      </c>
      <c r="H42">
        <f t="shared" ref="H42:H62" si="11">LEN(TRIM(D42))</f>
        <v>6</v>
      </c>
      <c r="I42" t="str">
        <f t="shared" ref="I42:I73" si="12">IF(H42&gt;=3,MID(TRIM(D42),1,3),"NO")</f>
        <v>+/-</v>
      </c>
      <c r="J42" t="str">
        <f t="shared" ref="J42:J73" si="13">IF(TRIM(I42)="+/-",MID(TRIM(D42),4,H42-3),D42)</f>
        <v>0.4</v>
      </c>
      <c r="K42" s="1">
        <f t="shared" ref="K42:K73" si="14">IF(TRIM(J42)="*****",0,IF(ISERROR(VALUE(J42)),"NA",VALUE(J42/$I$4)))</f>
        <v>0.24316109422492402</v>
      </c>
      <c r="L42" s="1">
        <f t="shared" ref="L42:L62" si="15">IF(AND(ISNUMBER(G42),ISNUMBER($I$6)),$I$6-G42,"N/A")</f>
        <v>1.5</v>
      </c>
      <c r="M42" s="1">
        <f t="shared" ref="M42:M62" si="16">IF(AND(ISNUMBER(K42),ISNUMBER($I$7)),SQRT(K42^2+($I$7)^2),"N/A")</f>
        <v>0.25064471888253259</v>
      </c>
      <c r="N42" s="1">
        <f t="shared" ref="N42:N73" si="17">IF(AND(ISNUMBER(L42),ISNUMBER(M42),M42&lt;&gt;0),L42/M42,"NA")</f>
        <v>5.9845665477715153</v>
      </c>
      <c r="O42" t="s">
        <v>36</v>
      </c>
    </row>
    <row r="43" spans="1:15" x14ac:dyDescent="0.35">
      <c r="A43" s="12">
        <v>33</v>
      </c>
      <c r="B43" s="11" t="s">
        <v>40</v>
      </c>
      <c r="C43" s="10">
        <v>10.5</v>
      </c>
      <c r="D43" s="9" t="s">
        <v>118</v>
      </c>
      <c r="E43" s="8" t="str">
        <f t="shared" si="9"/>
        <v>Significantly Different</v>
      </c>
      <c r="G43">
        <f t="shared" si="10"/>
        <v>10.5</v>
      </c>
      <c r="H43">
        <f t="shared" si="11"/>
        <v>6</v>
      </c>
      <c r="I43" t="str">
        <f t="shared" si="12"/>
        <v>+/-</v>
      </c>
      <c r="J43" t="str">
        <f t="shared" si="13"/>
        <v>0.9</v>
      </c>
      <c r="K43" s="1">
        <f t="shared" si="14"/>
        <v>0.54711246200607899</v>
      </c>
      <c r="L43" s="1">
        <f t="shared" si="15"/>
        <v>1.9000000000000004</v>
      </c>
      <c r="M43" s="1">
        <f t="shared" si="16"/>
        <v>0.55047933970440222</v>
      </c>
      <c r="N43" s="1">
        <f t="shared" si="17"/>
        <v>3.4515373474693294</v>
      </c>
      <c r="O43" t="s">
        <v>49</v>
      </c>
    </row>
    <row r="44" spans="1:15" x14ac:dyDescent="0.35">
      <c r="A44" s="12">
        <v>34</v>
      </c>
      <c r="B44" s="11" t="s">
        <v>57</v>
      </c>
      <c r="C44" s="10">
        <v>10.3</v>
      </c>
      <c r="D44" s="9" t="s">
        <v>27</v>
      </c>
      <c r="E44" s="8" t="str">
        <f t="shared" si="9"/>
        <v>Significantly Different</v>
      </c>
      <c r="G44">
        <f t="shared" si="10"/>
        <v>10.3</v>
      </c>
      <c r="H44">
        <f t="shared" si="11"/>
        <v>6</v>
      </c>
      <c r="I44" t="str">
        <f t="shared" si="12"/>
        <v>+/-</v>
      </c>
      <c r="J44" t="str">
        <f t="shared" si="13"/>
        <v>0.3</v>
      </c>
      <c r="K44" s="1">
        <f t="shared" si="14"/>
        <v>0.18237082066869301</v>
      </c>
      <c r="L44" s="1">
        <f t="shared" si="15"/>
        <v>2.0999999999999996</v>
      </c>
      <c r="M44" s="1">
        <f t="shared" si="16"/>
        <v>0.19223572402239389</v>
      </c>
      <c r="N44" s="1">
        <f t="shared" si="17"/>
        <v>10.924088177051663</v>
      </c>
      <c r="O44" t="s">
        <v>63</v>
      </c>
    </row>
    <row r="45" spans="1:15" x14ac:dyDescent="0.35">
      <c r="A45" s="12">
        <v>34</v>
      </c>
      <c r="B45" s="11" t="s">
        <v>72</v>
      </c>
      <c r="C45" s="10">
        <v>10.3</v>
      </c>
      <c r="D45" s="9" t="s">
        <v>30</v>
      </c>
      <c r="E45" s="8" t="str">
        <f t="shared" si="9"/>
        <v>Significantly Different</v>
      </c>
      <c r="G45">
        <f t="shared" si="10"/>
        <v>10.3</v>
      </c>
      <c r="H45">
        <f t="shared" si="11"/>
        <v>6</v>
      </c>
      <c r="I45" t="str">
        <f t="shared" si="12"/>
        <v>+/-</v>
      </c>
      <c r="J45" t="str">
        <f t="shared" si="13"/>
        <v>0.5</v>
      </c>
      <c r="K45" s="1">
        <f t="shared" si="14"/>
        <v>0.303951367781155</v>
      </c>
      <c r="L45" s="1">
        <f t="shared" si="15"/>
        <v>2.0999999999999996</v>
      </c>
      <c r="M45" s="1">
        <f t="shared" si="16"/>
        <v>0.30997079109986531</v>
      </c>
      <c r="N45" s="1">
        <f t="shared" si="17"/>
        <v>6.774831888348567</v>
      </c>
      <c r="O45" t="s">
        <v>62</v>
      </c>
    </row>
    <row r="46" spans="1:15" x14ac:dyDescent="0.35">
      <c r="A46" s="12">
        <v>36</v>
      </c>
      <c r="B46" s="11" t="s">
        <v>71</v>
      </c>
      <c r="C46" s="10">
        <v>10</v>
      </c>
      <c r="D46" s="9" t="s">
        <v>43</v>
      </c>
      <c r="E46" s="8" t="str">
        <f t="shared" si="9"/>
        <v>Significantly Different</v>
      </c>
      <c r="G46">
        <f t="shared" si="10"/>
        <v>10</v>
      </c>
      <c r="H46">
        <f t="shared" si="11"/>
        <v>6</v>
      </c>
      <c r="I46" t="str">
        <f t="shared" si="12"/>
        <v>+/-</v>
      </c>
      <c r="J46" t="str">
        <f t="shared" si="13"/>
        <v>0.4</v>
      </c>
      <c r="K46" s="1">
        <f t="shared" si="14"/>
        <v>0.24316109422492402</v>
      </c>
      <c r="L46" s="1">
        <f t="shared" si="15"/>
        <v>2.4000000000000004</v>
      </c>
      <c r="M46" s="1">
        <f t="shared" si="16"/>
        <v>0.25064471888253259</v>
      </c>
      <c r="N46" s="1">
        <f t="shared" si="17"/>
        <v>9.5753064764344256</v>
      </c>
      <c r="O46" t="s">
        <v>60</v>
      </c>
    </row>
    <row r="47" spans="1:15" x14ac:dyDescent="0.35">
      <c r="A47" s="12">
        <v>37</v>
      </c>
      <c r="B47" s="11" t="s">
        <v>37</v>
      </c>
      <c r="C47" s="10">
        <v>9.8000000000000007</v>
      </c>
      <c r="D47" s="9" t="s">
        <v>27</v>
      </c>
      <c r="E47" s="8" t="str">
        <f t="shared" si="9"/>
        <v>Significantly Different</v>
      </c>
      <c r="G47">
        <f t="shared" si="10"/>
        <v>9.8000000000000007</v>
      </c>
      <c r="H47">
        <f t="shared" si="11"/>
        <v>6</v>
      </c>
      <c r="I47" t="str">
        <f t="shared" si="12"/>
        <v>+/-</v>
      </c>
      <c r="J47" t="str">
        <f t="shared" si="13"/>
        <v>0.3</v>
      </c>
      <c r="K47" s="1">
        <f t="shared" si="14"/>
        <v>0.18237082066869301</v>
      </c>
      <c r="L47" s="1">
        <f t="shared" si="15"/>
        <v>2.5999999999999996</v>
      </c>
      <c r="M47" s="1">
        <f t="shared" si="16"/>
        <v>0.19223572402239389</v>
      </c>
      <c r="N47" s="1">
        <f t="shared" si="17"/>
        <v>13.525061552540157</v>
      </c>
      <c r="O47" t="s">
        <v>58</v>
      </c>
    </row>
    <row r="48" spans="1:15" x14ac:dyDescent="0.35">
      <c r="A48" s="12">
        <v>38</v>
      </c>
      <c r="B48" s="11" t="s">
        <v>47</v>
      </c>
      <c r="C48" s="10">
        <v>9.6</v>
      </c>
      <c r="D48" s="9" t="s">
        <v>27</v>
      </c>
      <c r="E48" s="8" t="str">
        <f t="shared" si="9"/>
        <v>Significantly Different</v>
      </c>
      <c r="G48">
        <f t="shared" si="10"/>
        <v>9.6</v>
      </c>
      <c r="H48">
        <f t="shared" si="11"/>
        <v>6</v>
      </c>
      <c r="I48" t="str">
        <f t="shared" si="12"/>
        <v>+/-</v>
      </c>
      <c r="J48" t="str">
        <f t="shared" si="13"/>
        <v>0.3</v>
      </c>
      <c r="K48" s="1">
        <f t="shared" si="14"/>
        <v>0.18237082066869301</v>
      </c>
      <c r="L48" s="1">
        <f t="shared" si="15"/>
        <v>2.8000000000000007</v>
      </c>
      <c r="M48" s="1">
        <f t="shared" si="16"/>
        <v>0.19223572402239389</v>
      </c>
      <c r="N48" s="1">
        <f t="shared" si="17"/>
        <v>14.565450902735558</v>
      </c>
      <c r="O48" t="s">
        <v>56</v>
      </c>
    </row>
    <row r="49" spans="1:15" x14ac:dyDescent="0.35">
      <c r="A49" s="12">
        <v>39</v>
      </c>
      <c r="B49" s="11" t="s">
        <v>80</v>
      </c>
      <c r="C49" s="10">
        <v>9.1999999999999993</v>
      </c>
      <c r="D49" s="9" t="s">
        <v>27</v>
      </c>
      <c r="E49" s="8" t="str">
        <f t="shared" si="9"/>
        <v>Significantly Different</v>
      </c>
      <c r="G49">
        <f t="shared" si="10"/>
        <v>9.1999999999999993</v>
      </c>
      <c r="H49">
        <f t="shared" si="11"/>
        <v>6</v>
      </c>
      <c r="I49" t="str">
        <f t="shared" si="12"/>
        <v>+/-</v>
      </c>
      <c r="J49" t="str">
        <f t="shared" si="13"/>
        <v>0.3</v>
      </c>
      <c r="K49" s="1">
        <f t="shared" si="14"/>
        <v>0.18237082066869301</v>
      </c>
      <c r="L49" s="1">
        <f t="shared" si="15"/>
        <v>3.2000000000000011</v>
      </c>
      <c r="M49" s="1">
        <f t="shared" si="16"/>
        <v>0.19223572402239389</v>
      </c>
      <c r="N49" s="1">
        <f t="shared" si="17"/>
        <v>16.646229603126354</v>
      </c>
      <c r="O49" t="s">
        <v>54</v>
      </c>
    </row>
    <row r="50" spans="1:15" x14ac:dyDescent="0.35">
      <c r="A50" s="12">
        <v>40</v>
      </c>
      <c r="B50" s="11" t="s">
        <v>73</v>
      </c>
      <c r="C50" s="10">
        <v>8.5</v>
      </c>
      <c r="D50" s="9" t="s">
        <v>27</v>
      </c>
      <c r="E50" s="8" t="str">
        <f t="shared" si="9"/>
        <v>Significantly Different</v>
      </c>
      <c r="G50">
        <f t="shared" si="10"/>
        <v>8.5</v>
      </c>
      <c r="H50">
        <f t="shared" si="11"/>
        <v>6</v>
      </c>
      <c r="I50" t="str">
        <f t="shared" si="12"/>
        <v>+/-</v>
      </c>
      <c r="J50" t="str">
        <f t="shared" si="13"/>
        <v>0.3</v>
      </c>
      <c r="K50" s="1">
        <f t="shared" si="14"/>
        <v>0.18237082066869301</v>
      </c>
      <c r="L50" s="1">
        <f t="shared" si="15"/>
        <v>3.9000000000000004</v>
      </c>
      <c r="M50" s="1">
        <f t="shared" si="16"/>
        <v>0.19223572402239389</v>
      </c>
      <c r="N50" s="1">
        <f t="shared" si="17"/>
        <v>20.287592328810238</v>
      </c>
      <c r="O50" t="s">
        <v>52</v>
      </c>
    </row>
    <row r="51" spans="1:15" x14ac:dyDescent="0.35">
      <c r="A51" s="12">
        <v>40</v>
      </c>
      <c r="B51" s="11" t="s">
        <v>79</v>
      </c>
      <c r="C51" s="10">
        <v>8.5</v>
      </c>
      <c r="D51" s="9" t="s">
        <v>43</v>
      </c>
      <c r="E51" s="8" t="str">
        <f t="shared" si="9"/>
        <v>Significantly Different</v>
      </c>
      <c r="G51">
        <f t="shared" si="10"/>
        <v>8.5</v>
      </c>
      <c r="H51">
        <f t="shared" si="11"/>
        <v>6</v>
      </c>
      <c r="I51" t="str">
        <f t="shared" si="12"/>
        <v>+/-</v>
      </c>
      <c r="J51" t="str">
        <f t="shared" si="13"/>
        <v>0.4</v>
      </c>
      <c r="K51" s="1">
        <f t="shared" si="14"/>
        <v>0.24316109422492402</v>
      </c>
      <c r="L51" s="1">
        <f t="shared" si="15"/>
        <v>3.9000000000000004</v>
      </c>
      <c r="M51" s="1">
        <f t="shared" si="16"/>
        <v>0.25064471888253259</v>
      </c>
      <c r="N51" s="1">
        <f t="shared" si="17"/>
        <v>15.559873024205942</v>
      </c>
      <c r="O51" t="s">
        <v>50</v>
      </c>
    </row>
    <row r="52" spans="1:15" x14ac:dyDescent="0.35">
      <c r="A52" s="12">
        <v>40</v>
      </c>
      <c r="B52" s="11" t="s">
        <v>68</v>
      </c>
      <c r="C52" s="10">
        <v>8.5</v>
      </c>
      <c r="D52" s="9" t="s">
        <v>109</v>
      </c>
      <c r="E52" s="8" t="str">
        <f t="shared" si="9"/>
        <v>Significantly Different</v>
      </c>
      <c r="G52">
        <f t="shared" si="10"/>
        <v>8.5</v>
      </c>
      <c r="H52">
        <f t="shared" si="11"/>
        <v>6</v>
      </c>
      <c r="I52" t="str">
        <f t="shared" si="12"/>
        <v>+/-</v>
      </c>
      <c r="J52" t="str">
        <f t="shared" si="13"/>
        <v>0.6</v>
      </c>
      <c r="K52" s="1">
        <f t="shared" si="14"/>
        <v>0.36474164133738601</v>
      </c>
      <c r="L52" s="1">
        <f t="shared" si="15"/>
        <v>3.9000000000000004</v>
      </c>
      <c r="M52" s="1">
        <f t="shared" si="16"/>
        <v>0.36977279819442066</v>
      </c>
      <c r="N52" s="1">
        <f t="shared" si="17"/>
        <v>10.547017030575198</v>
      </c>
      <c r="O52" t="s">
        <v>48</v>
      </c>
    </row>
    <row r="53" spans="1:15" x14ac:dyDescent="0.35">
      <c r="A53" s="12">
        <v>43</v>
      </c>
      <c r="B53" s="11" t="s">
        <v>48</v>
      </c>
      <c r="C53" s="10">
        <v>7.8</v>
      </c>
      <c r="D53" s="9" t="s">
        <v>25</v>
      </c>
      <c r="E53" s="8" t="str">
        <f t="shared" si="9"/>
        <v>Significantly Different</v>
      </c>
      <c r="G53">
        <f t="shared" si="10"/>
        <v>7.8</v>
      </c>
      <c r="H53">
        <f t="shared" si="11"/>
        <v>6</v>
      </c>
      <c r="I53" t="str">
        <f t="shared" si="12"/>
        <v>+/-</v>
      </c>
      <c r="J53" t="str">
        <f t="shared" si="13"/>
        <v>0.7</v>
      </c>
      <c r="K53" s="1">
        <f t="shared" si="14"/>
        <v>0.42553191489361697</v>
      </c>
      <c r="L53" s="1">
        <f t="shared" si="15"/>
        <v>4.6000000000000005</v>
      </c>
      <c r="M53" s="1">
        <f t="shared" si="16"/>
        <v>0.42985214661796195</v>
      </c>
      <c r="N53" s="1">
        <f t="shared" si="17"/>
        <v>10.701354026477214</v>
      </c>
      <c r="O53" t="s">
        <v>46</v>
      </c>
    </row>
    <row r="54" spans="1:15" x14ac:dyDescent="0.35">
      <c r="A54" s="12">
        <v>44</v>
      </c>
      <c r="B54" s="11" t="s">
        <v>74</v>
      </c>
      <c r="C54" s="10">
        <v>7.7</v>
      </c>
      <c r="D54" s="9" t="s">
        <v>27</v>
      </c>
      <c r="E54" s="8" t="str">
        <f t="shared" si="9"/>
        <v>Significantly Different</v>
      </c>
      <c r="G54">
        <f t="shared" si="10"/>
        <v>7.7</v>
      </c>
      <c r="H54">
        <f t="shared" si="11"/>
        <v>6</v>
      </c>
      <c r="I54" t="str">
        <f t="shared" si="12"/>
        <v>+/-</v>
      </c>
      <c r="J54" t="str">
        <f t="shared" si="13"/>
        <v>0.3</v>
      </c>
      <c r="K54" s="1">
        <f t="shared" si="14"/>
        <v>0.18237082066869301</v>
      </c>
      <c r="L54" s="1">
        <f t="shared" si="15"/>
        <v>4.7</v>
      </c>
      <c r="M54" s="1">
        <f t="shared" si="16"/>
        <v>0.19223572402239389</v>
      </c>
      <c r="N54" s="1">
        <f t="shared" si="17"/>
        <v>24.449149729591824</v>
      </c>
      <c r="O54" t="s">
        <v>39</v>
      </c>
    </row>
    <row r="55" spans="1:15" x14ac:dyDescent="0.35">
      <c r="A55" s="12">
        <v>45</v>
      </c>
      <c r="B55" s="11" t="s">
        <v>69</v>
      </c>
      <c r="C55" s="10">
        <v>7.5</v>
      </c>
      <c r="D55" s="9" t="s">
        <v>109</v>
      </c>
      <c r="E55" s="8" t="str">
        <f t="shared" si="9"/>
        <v>Significantly Different</v>
      </c>
      <c r="G55">
        <f t="shared" si="10"/>
        <v>7.5</v>
      </c>
      <c r="H55">
        <f t="shared" si="11"/>
        <v>6</v>
      </c>
      <c r="I55" t="str">
        <f t="shared" si="12"/>
        <v>+/-</v>
      </c>
      <c r="J55" t="str">
        <f t="shared" si="13"/>
        <v>0.6</v>
      </c>
      <c r="K55" s="1">
        <f t="shared" si="14"/>
        <v>0.36474164133738601</v>
      </c>
      <c r="L55" s="1">
        <f t="shared" si="15"/>
        <v>4.9000000000000004</v>
      </c>
      <c r="M55" s="1">
        <f t="shared" si="16"/>
        <v>0.36977279819442066</v>
      </c>
      <c r="N55" s="1">
        <f t="shared" si="17"/>
        <v>13.251380371748326</v>
      </c>
      <c r="O55" t="s">
        <v>42</v>
      </c>
    </row>
    <row r="56" spans="1:15" x14ac:dyDescent="0.35">
      <c r="A56" s="12">
        <v>46</v>
      </c>
      <c r="B56" s="11" t="s">
        <v>81</v>
      </c>
      <c r="C56" s="10">
        <v>7.3</v>
      </c>
      <c r="D56" s="9" t="s">
        <v>30</v>
      </c>
      <c r="E56" s="8" t="str">
        <f t="shared" si="9"/>
        <v>Significantly Different</v>
      </c>
      <c r="G56">
        <f t="shared" si="10"/>
        <v>7.3</v>
      </c>
      <c r="H56">
        <f t="shared" si="11"/>
        <v>6</v>
      </c>
      <c r="I56" t="str">
        <f t="shared" si="12"/>
        <v>+/-</v>
      </c>
      <c r="J56" t="str">
        <f t="shared" si="13"/>
        <v>0.5</v>
      </c>
      <c r="K56" s="1">
        <f t="shared" si="14"/>
        <v>0.303951367781155</v>
      </c>
      <c r="L56" s="1">
        <f t="shared" si="15"/>
        <v>5.1000000000000005</v>
      </c>
      <c r="M56" s="1">
        <f t="shared" si="16"/>
        <v>0.30997079109986531</v>
      </c>
      <c r="N56" s="1">
        <f t="shared" si="17"/>
        <v>16.453163157417954</v>
      </c>
      <c r="O56" t="s">
        <v>40</v>
      </c>
    </row>
    <row r="57" spans="1:15" x14ac:dyDescent="0.35">
      <c r="A57" s="12">
        <v>47</v>
      </c>
      <c r="B57" s="11" t="s">
        <v>77</v>
      </c>
      <c r="C57" s="10">
        <v>7</v>
      </c>
      <c r="D57" s="9" t="s">
        <v>43</v>
      </c>
      <c r="E57" s="8" t="str">
        <f t="shared" si="9"/>
        <v>Significantly Different</v>
      </c>
      <c r="G57">
        <f t="shared" si="10"/>
        <v>7</v>
      </c>
      <c r="H57">
        <f t="shared" si="11"/>
        <v>6</v>
      </c>
      <c r="I57" t="str">
        <f t="shared" si="12"/>
        <v>+/-</v>
      </c>
      <c r="J57" t="str">
        <f t="shared" si="13"/>
        <v>0.4</v>
      </c>
      <c r="K57" s="1">
        <f t="shared" si="14"/>
        <v>0.24316109422492402</v>
      </c>
      <c r="L57" s="1">
        <f t="shared" si="15"/>
        <v>5.4</v>
      </c>
      <c r="M57" s="1">
        <f t="shared" si="16"/>
        <v>0.25064471888253259</v>
      </c>
      <c r="N57" s="1">
        <f t="shared" si="17"/>
        <v>21.544439571977456</v>
      </c>
      <c r="O57" t="s">
        <v>37</v>
      </c>
    </row>
    <row r="58" spans="1:15" x14ac:dyDescent="0.35">
      <c r="A58" s="12">
        <v>48</v>
      </c>
      <c r="B58" s="11" t="s">
        <v>66</v>
      </c>
      <c r="C58" s="10">
        <v>6.5</v>
      </c>
      <c r="D58" s="9" t="s">
        <v>30</v>
      </c>
      <c r="E58" s="8" t="str">
        <f t="shared" si="9"/>
        <v>Significantly Different</v>
      </c>
      <c r="G58">
        <f t="shared" si="10"/>
        <v>6.5</v>
      </c>
      <c r="H58">
        <f t="shared" si="11"/>
        <v>6</v>
      </c>
      <c r="I58" t="str">
        <f t="shared" si="12"/>
        <v>+/-</v>
      </c>
      <c r="J58" t="str">
        <f t="shared" si="13"/>
        <v>0.5</v>
      </c>
      <c r="K58" s="1">
        <f t="shared" si="14"/>
        <v>0.303951367781155</v>
      </c>
      <c r="L58" s="1">
        <f t="shared" si="15"/>
        <v>5.9</v>
      </c>
      <c r="M58" s="1">
        <f t="shared" si="16"/>
        <v>0.30997079109986531</v>
      </c>
      <c r="N58" s="1">
        <f t="shared" si="17"/>
        <v>19.034051495836454</v>
      </c>
      <c r="O58" t="s">
        <v>35</v>
      </c>
    </row>
    <row r="59" spans="1:15" x14ac:dyDescent="0.35">
      <c r="A59" s="12">
        <v>49</v>
      </c>
      <c r="B59" s="11" t="s">
        <v>62</v>
      </c>
      <c r="C59" s="10">
        <v>6.3</v>
      </c>
      <c r="D59" s="9" t="s">
        <v>109</v>
      </c>
      <c r="E59" s="8" t="str">
        <f t="shared" si="9"/>
        <v>Significantly Different</v>
      </c>
      <c r="G59">
        <f t="shared" si="10"/>
        <v>6.3</v>
      </c>
      <c r="H59">
        <f t="shared" si="11"/>
        <v>6</v>
      </c>
      <c r="I59" t="str">
        <f t="shared" si="12"/>
        <v>+/-</v>
      </c>
      <c r="J59" t="str">
        <f t="shared" si="13"/>
        <v>0.6</v>
      </c>
      <c r="K59" s="1">
        <f t="shared" si="14"/>
        <v>0.36474164133738601</v>
      </c>
      <c r="L59" s="1">
        <f t="shared" si="15"/>
        <v>6.1000000000000005</v>
      </c>
      <c r="M59" s="1">
        <f t="shared" si="16"/>
        <v>0.36977279819442066</v>
      </c>
      <c r="N59" s="1">
        <f t="shared" si="17"/>
        <v>16.496616381156077</v>
      </c>
      <c r="O59" t="s">
        <v>32</v>
      </c>
    </row>
    <row r="60" spans="1:15" x14ac:dyDescent="0.35">
      <c r="A60" s="12">
        <v>50</v>
      </c>
      <c r="B60" s="11" t="s">
        <v>26</v>
      </c>
      <c r="C60" s="10">
        <v>5.6</v>
      </c>
      <c r="D60" s="9" t="s">
        <v>118</v>
      </c>
      <c r="E60" s="8" t="str">
        <f t="shared" si="9"/>
        <v>Significantly Different</v>
      </c>
      <c r="G60">
        <f t="shared" si="10"/>
        <v>5.6</v>
      </c>
      <c r="H60">
        <f t="shared" si="11"/>
        <v>6</v>
      </c>
      <c r="I60" t="str">
        <f t="shared" si="12"/>
        <v>+/-</v>
      </c>
      <c r="J60" t="str">
        <f t="shared" si="13"/>
        <v>0.9</v>
      </c>
      <c r="K60" s="1">
        <f t="shared" si="14"/>
        <v>0.54711246200607899</v>
      </c>
      <c r="L60" s="1">
        <f t="shared" si="15"/>
        <v>6.8000000000000007</v>
      </c>
      <c r="M60" s="1">
        <f t="shared" si="16"/>
        <v>0.55047933970440222</v>
      </c>
      <c r="N60" s="1">
        <f t="shared" si="17"/>
        <v>12.352870506732335</v>
      </c>
      <c r="O60" t="s">
        <v>29</v>
      </c>
    </row>
    <row r="61" spans="1:15" x14ac:dyDescent="0.35">
      <c r="A61" s="12">
        <v>51</v>
      </c>
      <c r="B61" s="11" t="s">
        <v>42</v>
      </c>
      <c r="C61" s="10">
        <v>5.2</v>
      </c>
      <c r="D61" s="9" t="s">
        <v>43</v>
      </c>
      <c r="E61" s="8" t="str">
        <f t="shared" si="9"/>
        <v>Significantly Different</v>
      </c>
      <c r="G61">
        <f t="shared" si="10"/>
        <v>5.2</v>
      </c>
      <c r="H61">
        <f t="shared" si="11"/>
        <v>6</v>
      </c>
      <c r="I61" t="str">
        <f t="shared" si="12"/>
        <v>+/-</v>
      </c>
      <c r="J61" t="str">
        <f t="shared" si="13"/>
        <v>0.4</v>
      </c>
      <c r="K61" s="1">
        <f t="shared" si="14"/>
        <v>0.24316109422492402</v>
      </c>
      <c r="L61" s="1">
        <f t="shared" si="15"/>
        <v>7.2</v>
      </c>
      <c r="M61" s="1">
        <f t="shared" si="16"/>
        <v>0.25064471888253259</v>
      </c>
      <c r="N61" s="1">
        <f t="shared" si="17"/>
        <v>28.725919429303275</v>
      </c>
      <c r="O61" t="s">
        <v>26</v>
      </c>
    </row>
    <row r="62" spans="1:15" ht="15" thickBot="1" x14ac:dyDescent="0.4">
      <c r="A62" s="7"/>
      <c r="B62" s="6" t="s">
        <v>24</v>
      </c>
      <c r="C62" s="5">
        <v>48.3</v>
      </c>
      <c r="D62" s="4" t="s">
        <v>25</v>
      </c>
      <c r="E62" s="3" t="str">
        <f t="shared" si="9"/>
        <v>Significantly Different</v>
      </c>
      <c r="G62">
        <f t="shared" si="10"/>
        <v>48.3</v>
      </c>
      <c r="H62">
        <f t="shared" si="11"/>
        <v>6</v>
      </c>
      <c r="I62" t="str">
        <f t="shared" si="12"/>
        <v>+/-</v>
      </c>
      <c r="J62" t="str">
        <f t="shared" si="13"/>
        <v>0.7</v>
      </c>
      <c r="K62" s="1">
        <f t="shared" si="14"/>
        <v>0.42553191489361697</v>
      </c>
      <c r="L62" s="1">
        <f t="shared" si="15"/>
        <v>-35.9</v>
      </c>
      <c r="M62" s="1">
        <f t="shared" si="16"/>
        <v>0.42985214661796195</v>
      </c>
      <c r="N62" s="1">
        <f t="shared" si="17"/>
        <v>-83.517089032724328</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144" priority="1" operator="equal">
      <formula>"OTHER ERROR"</formula>
    </cfRule>
    <cfRule type="cellIs" dxfId="143" priority="2" operator="equal">
      <formula>"Statistical Test not applicable"</formula>
    </cfRule>
    <cfRule type="cellIs" dxfId="142" priority="3" operator="equal">
      <formula>"Geography Selected"</formula>
    </cfRule>
  </conditionalFormatting>
  <conditionalFormatting sqref="E10:J62">
    <cfRule type="cellIs" dxfId="141" priority="4" operator="equal">
      <formula>"Not Significantly Different"</formula>
    </cfRule>
  </conditionalFormatting>
  <conditionalFormatting sqref="F10:J62">
    <cfRule type="cellIs" dxfId="14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4C6DAF01-C805-4D25-823B-2A3183A45451}">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C35DDBE7-7E01-421D-A1D3-2B6DE3E7BDB4}"/>
    <hyperlink ref="A68" r:id="rId2" xr:uid="{125E92AB-37A4-4A6C-8A53-F515D2BC2D25}"/>
    <hyperlink ref="A66" r:id="rId3" xr:uid="{BA379204-2AB7-4DC3-A4F2-9C54155A17AE}"/>
    <hyperlink ref="A67" r:id="rId4" xr:uid="{17246A9A-7C65-4E25-AAB7-F6FF9E4D8C47}"/>
  </hyperlinks>
  <pageMargins left="0.7" right="0.7" top="0.75" bottom="0.75" header="0.3" footer="0.3"/>
  <pageSetup orientation="portrait" r:id="rId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289AB-F6F3-4B96-B810-2780D08B5BAA}">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570</v>
      </c>
    </row>
    <row r="2" spans="1:16" x14ac:dyDescent="0.35">
      <c r="A2" s="26" t="s">
        <v>106</v>
      </c>
      <c r="B2" t="s">
        <v>569</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75.8</v>
      </c>
      <c r="C6" t="s">
        <v>100</v>
      </c>
      <c r="H6" s="14" t="s">
        <v>99</v>
      </c>
      <c r="I6">
        <f>VLOOKUP($B$4,$B$9:$K$62,6,FALSE)</f>
        <v>75.8</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75.8</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75.8</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74</v>
      </c>
      <c r="C11" s="10">
        <v>81.7</v>
      </c>
      <c r="D11" s="13" t="s">
        <v>27</v>
      </c>
      <c r="E11" s="8" t="str">
        <f t="shared" si="0"/>
        <v>Significantly Different</v>
      </c>
      <c r="G11">
        <f t="shared" si="1"/>
        <v>81.7</v>
      </c>
      <c r="H11">
        <f t="shared" si="2"/>
        <v>6</v>
      </c>
      <c r="I11" t="str">
        <f t="shared" si="3"/>
        <v>+/-</v>
      </c>
      <c r="J11" t="str">
        <f t="shared" si="4"/>
        <v>0.3</v>
      </c>
      <c r="K11" s="1">
        <f t="shared" si="5"/>
        <v>0.18237082066869301</v>
      </c>
      <c r="L11" s="1">
        <f t="shared" si="6"/>
        <v>-5.9000000000000057</v>
      </c>
      <c r="M11" s="1">
        <f t="shared" si="7"/>
        <v>0.19223572402239389</v>
      </c>
      <c r="N11" s="1">
        <f t="shared" si="8"/>
        <v>-30.691485830764233</v>
      </c>
      <c r="O11" t="s">
        <v>67</v>
      </c>
    </row>
    <row r="12" spans="1:16" x14ac:dyDescent="0.35">
      <c r="A12" s="12">
        <v>2</v>
      </c>
      <c r="B12" s="11" t="s">
        <v>62</v>
      </c>
      <c r="C12" s="10">
        <v>81.2</v>
      </c>
      <c r="D12" s="9" t="s">
        <v>118</v>
      </c>
      <c r="E12" s="8" t="str">
        <f t="shared" si="0"/>
        <v>Significantly Different</v>
      </c>
      <c r="G12">
        <f t="shared" si="1"/>
        <v>81.2</v>
      </c>
      <c r="H12">
        <f t="shared" si="2"/>
        <v>6</v>
      </c>
      <c r="I12" t="str">
        <f t="shared" si="3"/>
        <v>+/-</v>
      </c>
      <c r="J12" t="str">
        <f t="shared" si="4"/>
        <v>0.9</v>
      </c>
      <c r="K12" s="1">
        <f t="shared" si="5"/>
        <v>0.54711246200607899</v>
      </c>
      <c r="L12" s="1">
        <f t="shared" si="6"/>
        <v>-5.4000000000000057</v>
      </c>
      <c r="M12" s="1">
        <f t="shared" si="7"/>
        <v>0.55047933970440222</v>
      </c>
      <c r="N12" s="1">
        <f t="shared" si="8"/>
        <v>-9.8096324612286292</v>
      </c>
      <c r="O12" t="s">
        <v>59</v>
      </c>
    </row>
    <row r="13" spans="1:16" x14ac:dyDescent="0.35">
      <c r="A13" s="12">
        <v>3</v>
      </c>
      <c r="B13" s="11" t="s">
        <v>68</v>
      </c>
      <c r="C13" s="10">
        <v>81.099999999999994</v>
      </c>
      <c r="D13" s="9" t="s">
        <v>30</v>
      </c>
      <c r="E13" s="8" t="str">
        <f t="shared" si="0"/>
        <v>Significantly Different</v>
      </c>
      <c r="G13">
        <f t="shared" si="1"/>
        <v>81.099999999999994</v>
      </c>
      <c r="H13">
        <f t="shared" si="2"/>
        <v>6</v>
      </c>
      <c r="I13" t="str">
        <f t="shared" si="3"/>
        <v>+/-</v>
      </c>
      <c r="J13" t="str">
        <f t="shared" si="4"/>
        <v>0.5</v>
      </c>
      <c r="K13" s="1">
        <f t="shared" si="5"/>
        <v>0.303951367781155</v>
      </c>
      <c r="L13" s="1">
        <f t="shared" si="6"/>
        <v>-5.2999999999999972</v>
      </c>
      <c r="M13" s="1">
        <f t="shared" si="7"/>
        <v>0.30997079109986531</v>
      </c>
      <c r="N13" s="1">
        <f t="shared" si="8"/>
        <v>-17.098385242022566</v>
      </c>
      <c r="O13" t="s">
        <v>57</v>
      </c>
    </row>
    <row r="14" spans="1:16" x14ac:dyDescent="0.35">
      <c r="A14" s="12">
        <v>4</v>
      </c>
      <c r="B14" s="11" t="s">
        <v>79</v>
      </c>
      <c r="C14" s="10">
        <v>80.8</v>
      </c>
      <c r="D14" s="9" t="s">
        <v>43</v>
      </c>
      <c r="E14" s="8" t="str">
        <f t="shared" si="0"/>
        <v>Significantly Different</v>
      </c>
      <c r="G14">
        <f t="shared" si="1"/>
        <v>80.8</v>
      </c>
      <c r="H14">
        <f t="shared" si="2"/>
        <v>6</v>
      </c>
      <c r="I14" t="str">
        <f t="shared" si="3"/>
        <v>+/-</v>
      </c>
      <c r="J14" t="str">
        <f t="shared" si="4"/>
        <v>0.4</v>
      </c>
      <c r="K14" s="1">
        <f t="shared" si="5"/>
        <v>0.24316109422492402</v>
      </c>
      <c r="L14" s="1">
        <f t="shared" si="6"/>
        <v>-5</v>
      </c>
      <c r="M14" s="1">
        <f t="shared" si="7"/>
        <v>0.25064471888253259</v>
      </c>
      <c r="N14" s="1">
        <f t="shared" si="8"/>
        <v>-19.948555159238385</v>
      </c>
      <c r="O14" t="s">
        <v>72</v>
      </c>
    </row>
    <row r="15" spans="1:16" x14ac:dyDescent="0.35">
      <c r="A15" s="12">
        <v>5</v>
      </c>
      <c r="B15" s="11" t="s">
        <v>31</v>
      </c>
      <c r="C15" s="10">
        <v>80.400000000000006</v>
      </c>
      <c r="D15" s="9" t="s">
        <v>134</v>
      </c>
      <c r="E15" s="8" t="str">
        <f t="shared" si="0"/>
        <v>Significantly Different</v>
      </c>
      <c r="G15">
        <f t="shared" si="1"/>
        <v>80.400000000000006</v>
      </c>
      <c r="H15">
        <f t="shared" si="2"/>
        <v>6</v>
      </c>
      <c r="I15" t="str">
        <f t="shared" si="3"/>
        <v>+/-</v>
      </c>
      <c r="J15" t="str">
        <f t="shared" si="4"/>
        <v>1.3</v>
      </c>
      <c r="K15" s="1">
        <f t="shared" si="5"/>
        <v>0.79027355623100304</v>
      </c>
      <c r="L15" s="1">
        <f t="shared" si="6"/>
        <v>-4.6000000000000085</v>
      </c>
      <c r="M15" s="1">
        <f t="shared" si="7"/>
        <v>0.79260819516141623</v>
      </c>
      <c r="N15" s="1">
        <f t="shared" si="8"/>
        <v>-5.8036240706080626</v>
      </c>
      <c r="O15" t="s">
        <v>34</v>
      </c>
    </row>
    <row r="16" spans="1:16" x14ac:dyDescent="0.35">
      <c r="A16" s="12">
        <v>6</v>
      </c>
      <c r="B16" s="11" t="s">
        <v>73</v>
      </c>
      <c r="C16" s="10">
        <v>80.3</v>
      </c>
      <c r="D16" s="9" t="s">
        <v>43</v>
      </c>
      <c r="E16" s="8" t="str">
        <f t="shared" si="0"/>
        <v>Significantly Different</v>
      </c>
      <c r="G16">
        <f t="shared" si="1"/>
        <v>80.3</v>
      </c>
      <c r="H16">
        <f t="shared" si="2"/>
        <v>6</v>
      </c>
      <c r="I16" t="str">
        <f t="shared" si="3"/>
        <v>+/-</v>
      </c>
      <c r="J16" t="str">
        <f t="shared" si="4"/>
        <v>0.4</v>
      </c>
      <c r="K16" s="1">
        <f t="shared" si="5"/>
        <v>0.24316109422492402</v>
      </c>
      <c r="L16" s="1">
        <f t="shared" si="6"/>
        <v>-4.5</v>
      </c>
      <c r="M16" s="1">
        <f t="shared" si="7"/>
        <v>0.25064471888253259</v>
      </c>
      <c r="N16" s="1">
        <f t="shared" si="8"/>
        <v>-17.953699643314547</v>
      </c>
      <c r="O16" t="s">
        <v>73</v>
      </c>
    </row>
    <row r="17" spans="1:15" x14ac:dyDescent="0.35">
      <c r="A17" s="12">
        <v>6</v>
      </c>
      <c r="B17" s="11" t="s">
        <v>48</v>
      </c>
      <c r="C17" s="10">
        <v>80.3</v>
      </c>
      <c r="D17" s="9" t="s">
        <v>25</v>
      </c>
      <c r="E17" s="8" t="str">
        <f t="shared" si="0"/>
        <v>Significantly Different</v>
      </c>
      <c r="G17">
        <f t="shared" si="1"/>
        <v>80.3</v>
      </c>
      <c r="H17">
        <f t="shared" si="2"/>
        <v>6</v>
      </c>
      <c r="I17" t="str">
        <f t="shared" si="3"/>
        <v>+/-</v>
      </c>
      <c r="J17" t="str">
        <f t="shared" si="4"/>
        <v>0.7</v>
      </c>
      <c r="K17" s="1">
        <f t="shared" si="5"/>
        <v>0.42553191489361697</v>
      </c>
      <c r="L17" s="1">
        <f t="shared" si="6"/>
        <v>-4.5</v>
      </c>
      <c r="M17" s="1">
        <f t="shared" si="7"/>
        <v>0.42985214661796195</v>
      </c>
      <c r="N17" s="1">
        <f t="shared" si="8"/>
        <v>-10.468715895466838</v>
      </c>
      <c r="O17" t="s">
        <v>65</v>
      </c>
    </row>
    <row r="18" spans="1:15" x14ac:dyDescent="0.35">
      <c r="A18" s="12">
        <v>8</v>
      </c>
      <c r="B18" s="11" t="s">
        <v>29</v>
      </c>
      <c r="C18" s="10">
        <v>79.599999999999994</v>
      </c>
      <c r="D18" s="9" t="s">
        <v>27</v>
      </c>
      <c r="E18" s="8" t="str">
        <f t="shared" si="0"/>
        <v>Significantly Different</v>
      </c>
      <c r="G18">
        <f t="shared" si="1"/>
        <v>79.599999999999994</v>
      </c>
      <c r="H18">
        <f t="shared" si="2"/>
        <v>6</v>
      </c>
      <c r="I18" t="str">
        <f t="shared" si="3"/>
        <v>+/-</v>
      </c>
      <c r="J18" t="str">
        <f t="shared" si="4"/>
        <v>0.3</v>
      </c>
      <c r="K18" s="1">
        <f t="shared" si="5"/>
        <v>0.18237082066869301</v>
      </c>
      <c r="L18" s="1">
        <f t="shared" si="6"/>
        <v>-3.7999999999999972</v>
      </c>
      <c r="M18" s="1">
        <f t="shared" si="7"/>
        <v>0.19223572402239389</v>
      </c>
      <c r="N18" s="1">
        <f t="shared" si="8"/>
        <v>-19.767397653712525</v>
      </c>
      <c r="O18" t="s">
        <v>61</v>
      </c>
    </row>
    <row r="19" spans="1:15" x14ac:dyDescent="0.35">
      <c r="A19" s="12">
        <v>9</v>
      </c>
      <c r="B19" s="11" t="s">
        <v>66</v>
      </c>
      <c r="C19" s="10">
        <v>79.400000000000006</v>
      </c>
      <c r="D19" s="9" t="s">
        <v>121</v>
      </c>
      <c r="E19" s="8" t="str">
        <f t="shared" si="0"/>
        <v>Significantly Different</v>
      </c>
      <c r="G19">
        <f t="shared" si="1"/>
        <v>79.400000000000006</v>
      </c>
      <c r="H19">
        <f t="shared" si="2"/>
        <v>6</v>
      </c>
      <c r="I19" t="str">
        <f t="shared" si="3"/>
        <v>+/-</v>
      </c>
      <c r="J19" t="str">
        <f t="shared" si="4"/>
        <v>0.8</v>
      </c>
      <c r="K19" s="1">
        <f t="shared" si="5"/>
        <v>0.48632218844984804</v>
      </c>
      <c r="L19" s="1">
        <f t="shared" si="6"/>
        <v>-3.6000000000000085</v>
      </c>
      <c r="M19" s="1">
        <f t="shared" si="7"/>
        <v>0.49010685399991183</v>
      </c>
      <c r="N19" s="1">
        <f t="shared" si="8"/>
        <v>-7.3453369823729426</v>
      </c>
      <c r="O19" t="s">
        <v>31</v>
      </c>
    </row>
    <row r="20" spans="1:15" x14ac:dyDescent="0.35">
      <c r="A20" s="12">
        <v>10</v>
      </c>
      <c r="B20" s="11" t="s">
        <v>42</v>
      </c>
      <c r="C20" s="10">
        <v>79.3</v>
      </c>
      <c r="D20" s="13" t="s">
        <v>43</v>
      </c>
      <c r="E20" s="8" t="str">
        <f t="shared" si="0"/>
        <v>Significantly Different</v>
      </c>
      <c r="G20">
        <f t="shared" si="1"/>
        <v>79.3</v>
      </c>
      <c r="H20">
        <f t="shared" si="2"/>
        <v>6</v>
      </c>
      <c r="I20" t="str">
        <f t="shared" si="3"/>
        <v>+/-</v>
      </c>
      <c r="J20" t="str">
        <f t="shared" si="4"/>
        <v>0.4</v>
      </c>
      <c r="K20" s="1">
        <f t="shared" si="5"/>
        <v>0.24316109422492402</v>
      </c>
      <c r="L20" s="1">
        <f t="shared" si="6"/>
        <v>-3.5</v>
      </c>
      <c r="M20" s="1">
        <f t="shared" si="7"/>
        <v>0.25064471888253259</v>
      </c>
      <c r="N20" s="1">
        <f t="shared" si="8"/>
        <v>-13.963988611466869</v>
      </c>
      <c r="O20" t="s">
        <v>53</v>
      </c>
    </row>
    <row r="21" spans="1:15" x14ac:dyDescent="0.35">
      <c r="A21" s="12">
        <v>11</v>
      </c>
      <c r="B21" s="11" t="s">
        <v>40</v>
      </c>
      <c r="C21" s="10">
        <v>79.2</v>
      </c>
      <c r="D21" s="9" t="s">
        <v>118</v>
      </c>
      <c r="E21" s="8" t="str">
        <f t="shared" si="0"/>
        <v>Significantly Different</v>
      </c>
      <c r="G21">
        <f t="shared" si="1"/>
        <v>79.2</v>
      </c>
      <c r="H21">
        <f t="shared" si="2"/>
        <v>6</v>
      </c>
      <c r="I21" t="str">
        <f t="shared" si="3"/>
        <v>+/-</v>
      </c>
      <c r="J21" t="str">
        <f t="shared" si="4"/>
        <v>0.9</v>
      </c>
      <c r="K21" s="1">
        <f t="shared" si="5"/>
        <v>0.54711246200607899</v>
      </c>
      <c r="L21" s="1">
        <f t="shared" si="6"/>
        <v>-3.4000000000000057</v>
      </c>
      <c r="M21" s="1">
        <f t="shared" si="7"/>
        <v>0.55047933970440222</v>
      </c>
      <c r="N21" s="1">
        <f t="shared" si="8"/>
        <v>-6.1764352533661775</v>
      </c>
      <c r="O21" t="s">
        <v>45</v>
      </c>
    </row>
    <row r="22" spans="1:15" x14ac:dyDescent="0.35">
      <c r="A22" s="12">
        <v>12</v>
      </c>
      <c r="B22" s="11" t="s">
        <v>26</v>
      </c>
      <c r="C22" s="10">
        <v>79.099999999999994</v>
      </c>
      <c r="D22" s="9" t="s">
        <v>137</v>
      </c>
      <c r="E22" s="8" t="str">
        <f t="shared" si="0"/>
        <v>Significantly Different</v>
      </c>
      <c r="G22">
        <f t="shared" si="1"/>
        <v>79.099999999999994</v>
      </c>
      <c r="H22">
        <f t="shared" si="2"/>
        <v>6</v>
      </c>
      <c r="I22" t="str">
        <f t="shared" si="3"/>
        <v>+/-</v>
      </c>
      <c r="J22" t="str">
        <f t="shared" si="4"/>
        <v>1.2</v>
      </c>
      <c r="K22" s="1">
        <f t="shared" si="5"/>
        <v>0.72948328267477203</v>
      </c>
      <c r="L22" s="1">
        <f t="shared" si="6"/>
        <v>-3.2999999999999972</v>
      </c>
      <c r="M22" s="1">
        <f t="shared" si="7"/>
        <v>0.73201182849801194</v>
      </c>
      <c r="N22" s="1">
        <f t="shared" si="8"/>
        <v>-4.5081238738602698</v>
      </c>
      <c r="O22" t="s">
        <v>28</v>
      </c>
    </row>
    <row r="23" spans="1:15" x14ac:dyDescent="0.35">
      <c r="A23" s="12">
        <v>13</v>
      </c>
      <c r="B23" s="11" t="s">
        <v>41</v>
      </c>
      <c r="C23" s="10">
        <v>78.8</v>
      </c>
      <c r="D23" s="9" t="s">
        <v>43</v>
      </c>
      <c r="E23" s="8" t="str">
        <f t="shared" si="0"/>
        <v>Significantly Different</v>
      </c>
      <c r="G23">
        <f t="shared" si="1"/>
        <v>78.8</v>
      </c>
      <c r="H23">
        <f t="shared" si="2"/>
        <v>6</v>
      </c>
      <c r="I23" t="str">
        <f t="shared" si="3"/>
        <v>+/-</v>
      </c>
      <c r="J23" t="str">
        <f t="shared" si="4"/>
        <v>0.4</v>
      </c>
      <c r="K23" s="1">
        <f t="shared" si="5"/>
        <v>0.24316109422492402</v>
      </c>
      <c r="L23" s="1">
        <f t="shared" si="6"/>
        <v>-3</v>
      </c>
      <c r="M23" s="1">
        <f t="shared" si="7"/>
        <v>0.25064471888253259</v>
      </c>
      <c r="N23" s="1">
        <f t="shared" si="8"/>
        <v>-11.969133095543031</v>
      </c>
      <c r="O23" t="s">
        <v>81</v>
      </c>
    </row>
    <row r="24" spans="1:15" x14ac:dyDescent="0.35">
      <c r="A24" s="12">
        <v>13</v>
      </c>
      <c r="B24" s="11" t="s">
        <v>70</v>
      </c>
      <c r="C24" s="10">
        <v>78.8</v>
      </c>
      <c r="D24" s="9" t="s">
        <v>27</v>
      </c>
      <c r="E24" s="8" t="str">
        <f t="shared" si="0"/>
        <v>Significantly Different</v>
      </c>
      <c r="G24">
        <f t="shared" si="1"/>
        <v>78.8</v>
      </c>
      <c r="H24">
        <f t="shared" si="2"/>
        <v>6</v>
      </c>
      <c r="I24" t="str">
        <f t="shared" si="3"/>
        <v>+/-</v>
      </c>
      <c r="J24" t="str">
        <f t="shared" si="4"/>
        <v>0.3</v>
      </c>
      <c r="K24" s="1">
        <f t="shared" si="5"/>
        <v>0.18237082066869301</v>
      </c>
      <c r="L24" s="1">
        <f t="shared" si="6"/>
        <v>-3</v>
      </c>
      <c r="M24" s="1">
        <f t="shared" si="7"/>
        <v>0.19223572402239389</v>
      </c>
      <c r="N24" s="1">
        <f t="shared" si="8"/>
        <v>-15.605840252930951</v>
      </c>
      <c r="O24" t="s">
        <v>64</v>
      </c>
    </row>
    <row r="25" spans="1:15" x14ac:dyDescent="0.35">
      <c r="A25" s="12">
        <v>15</v>
      </c>
      <c r="B25" s="11" t="s">
        <v>77</v>
      </c>
      <c r="C25" s="10">
        <v>78.3</v>
      </c>
      <c r="D25" s="9" t="s">
        <v>30</v>
      </c>
      <c r="E25" s="8" t="str">
        <f t="shared" si="0"/>
        <v>Significantly Different</v>
      </c>
      <c r="G25">
        <f t="shared" si="1"/>
        <v>78.3</v>
      </c>
      <c r="H25">
        <f t="shared" si="2"/>
        <v>6</v>
      </c>
      <c r="I25" t="str">
        <f t="shared" si="3"/>
        <v>+/-</v>
      </c>
      <c r="J25" t="str">
        <f t="shared" si="4"/>
        <v>0.5</v>
      </c>
      <c r="K25" s="1">
        <f t="shared" si="5"/>
        <v>0.303951367781155</v>
      </c>
      <c r="L25" s="1">
        <f t="shared" si="6"/>
        <v>-2.5</v>
      </c>
      <c r="M25" s="1">
        <f t="shared" si="7"/>
        <v>0.30997079109986531</v>
      </c>
      <c r="N25" s="1">
        <f t="shared" si="8"/>
        <v>-8.0652760575578188</v>
      </c>
      <c r="O25" t="s">
        <v>80</v>
      </c>
    </row>
    <row r="26" spans="1:15" x14ac:dyDescent="0.35">
      <c r="A26" s="12">
        <v>16</v>
      </c>
      <c r="B26" s="11" t="s">
        <v>47</v>
      </c>
      <c r="C26" s="10">
        <v>78.2</v>
      </c>
      <c r="D26" s="9" t="s">
        <v>27</v>
      </c>
      <c r="E26" s="8" t="str">
        <f t="shared" si="0"/>
        <v>Significantly Different</v>
      </c>
      <c r="G26">
        <f t="shared" si="1"/>
        <v>78.2</v>
      </c>
      <c r="H26">
        <f t="shared" si="2"/>
        <v>6</v>
      </c>
      <c r="I26" t="str">
        <f t="shared" si="3"/>
        <v>+/-</v>
      </c>
      <c r="J26" t="str">
        <f t="shared" si="4"/>
        <v>0.3</v>
      </c>
      <c r="K26" s="1">
        <f t="shared" si="5"/>
        <v>0.18237082066869301</v>
      </c>
      <c r="L26" s="1">
        <f t="shared" si="6"/>
        <v>-2.4000000000000057</v>
      </c>
      <c r="M26" s="1">
        <f t="shared" si="7"/>
        <v>0.19223572402239389</v>
      </c>
      <c r="N26" s="1">
        <f t="shared" si="8"/>
        <v>-12.484672202344791</v>
      </c>
      <c r="O26" t="s">
        <v>79</v>
      </c>
    </row>
    <row r="27" spans="1:15" x14ac:dyDescent="0.35">
      <c r="A27" s="12">
        <v>17</v>
      </c>
      <c r="B27" s="11" t="s">
        <v>65</v>
      </c>
      <c r="C27" s="10">
        <v>78</v>
      </c>
      <c r="D27" s="9" t="s">
        <v>30</v>
      </c>
      <c r="E27" s="8" t="str">
        <f t="shared" si="0"/>
        <v>Significantly Different</v>
      </c>
      <c r="G27">
        <f t="shared" si="1"/>
        <v>78</v>
      </c>
      <c r="H27">
        <f t="shared" si="2"/>
        <v>6</v>
      </c>
      <c r="I27" t="str">
        <f t="shared" si="3"/>
        <v>+/-</v>
      </c>
      <c r="J27" t="str">
        <f t="shared" si="4"/>
        <v>0.5</v>
      </c>
      <c r="K27" s="1">
        <f t="shared" si="5"/>
        <v>0.303951367781155</v>
      </c>
      <c r="L27" s="1">
        <f t="shared" si="6"/>
        <v>-2.2000000000000028</v>
      </c>
      <c r="M27" s="1">
        <f t="shared" si="7"/>
        <v>0.30997079109986531</v>
      </c>
      <c r="N27" s="1">
        <f t="shared" si="8"/>
        <v>-7.0974429306508897</v>
      </c>
      <c r="O27" t="s">
        <v>77</v>
      </c>
    </row>
    <row r="28" spans="1:15" x14ac:dyDescent="0.35">
      <c r="A28" s="12">
        <v>17</v>
      </c>
      <c r="B28" s="11" t="s">
        <v>61</v>
      </c>
      <c r="C28" s="10">
        <v>78</v>
      </c>
      <c r="D28" s="9" t="s">
        <v>122</v>
      </c>
      <c r="E28" s="8" t="str">
        <f t="shared" si="0"/>
        <v>Significantly Different</v>
      </c>
      <c r="G28">
        <f t="shared" si="1"/>
        <v>78</v>
      </c>
      <c r="H28">
        <f t="shared" si="2"/>
        <v>6</v>
      </c>
      <c r="I28" t="str">
        <f t="shared" si="3"/>
        <v>+/-</v>
      </c>
      <c r="J28" t="str">
        <f t="shared" si="4"/>
        <v>1.0</v>
      </c>
      <c r="K28" s="1">
        <f t="shared" si="5"/>
        <v>0.60790273556231</v>
      </c>
      <c r="L28" s="1">
        <f t="shared" si="6"/>
        <v>-2.2000000000000028</v>
      </c>
      <c r="M28" s="1">
        <f t="shared" si="7"/>
        <v>0.61093468821403585</v>
      </c>
      <c r="N28" s="1">
        <f t="shared" si="8"/>
        <v>-3.6010395913699553</v>
      </c>
      <c r="O28" t="s">
        <v>78</v>
      </c>
    </row>
    <row r="29" spans="1:15" x14ac:dyDescent="0.35">
      <c r="A29" s="12">
        <v>17</v>
      </c>
      <c r="B29" s="11" t="s">
        <v>69</v>
      </c>
      <c r="C29" s="10">
        <v>78</v>
      </c>
      <c r="D29" s="9" t="s">
        <v>118</v>
      </c>
      <c r="E29" s="8" t="str">
        <f t="shared" si="0"/>
        <v>Significantly Different</v>
      </c>
      <c r="G29">
        <f t="shared" si="1"/>
        <v>78</v>
      </c>
      <c r="H29">
        <f t="shared" si="2"/>
        <v>6</v>
      </c>
      <c r="I29" t="str">
        <f t="shared" si="3"/>
        <v>+/-</v>
      </c>
      <c r="J29" t="str">
        <f t="shared" si="4"/>
        <v>0.9</v>
      </c>
      <c r="K29" s="1">
        <f t="shared" si="5"/>
        <v>0.54711246200607899</v>
      </c>
      <c r="L29" s="1">
        <f t="shared" si="6"/>
        <v>-2.2000000000000028</v>
      </c>
      <c r="M29" s="1">
        <f t="shared" si="7"/>
        <v>0.55047933970440222</v>
      </c>
      <c r="N29" s="1">
        <f t="shared" si="8"/>
        <v>-3.9965169286487017</v>
      </c>
      <c r="O29" t="s">
        <v>55</v>
      </c>
    </row>
    <row r="30" spans="1:15" x14ac:dyDescent="0.35">
      <c r="A30" s="12">
        <v>20</v>
      </c>
      <c r="B30" s="11" t="s">
        <v>52</v>
      </c>
      <c r="C30" s="10">
        <v>77.7</v>
      </c>
      <c r="D30" s="9" t="s">
        <v>118</v>
      </c>
      <c r="E30" s="8" t="str">
        <f t="shared" si="0"/>
        <v>Significantly Different</v>
      </c>
      <c r="G30">
        <f t="shared" si="1"/>
        <v>77.7</v>
      </c>
      <c r="H30">
        <f t="shared" si="2"/>
        <v>6</v>
      </c>
      <c r="I30" t="str">
        <f t="shared" si="3"/>
        <v>+/-</v>
      </c>
      <c r="J30" t="str">
        <f t="shared" si="4"/>
        <v>0.9</v>
      </c>
      <c r="K30" s="1">
        <f t="shared" si="5"/>
        <v>0.54711246200607899</v>
      </c>
      <c r="L30" s="1">
        <f t="shared" si="6"/>
        <v>-1.9000000000000057</v>
      </c>
      <c r="M30" s="1">
        <f t="shared" si="7"/>
        <v>0.55047933970440222</v>
      </c>
      <c r="N30" s="1">
        <f t="shared" si="8"/>
        <v>-3.4515373474693392</v>
      </c>
      <c r="O30" t="s">
        <v>76</v>
      </c>
    </row>
    <row r="31" spans="1:15" x14ac:dyDescent="0.35">
      <c r="A31" s="12">
        <v>21</v>
      </c>
      <c r="B31" s="11" t="s">
        <v>28</v>
      </c>
      <c r="C31" s="10">
        <v>77.5</v>
      </c>
      <c r="D31" s="9" t="s">
        <v>121</v>
      </c>
      <c r="E31" s="8" t="str">
        <f t="shared" si="0"/>
        <v>Significantly Different</v>
      </c>
      <c r="G31">
        <f t="shared" si="1"/>
        <v>77.5</v>
      </c>
      <c r="H31">
        <f t="shared" si="2"/>
        <v>6</v>
      </c>
      <c r="I31" t="str">
        <f t="shared" si="3"/>
        <v>+/-</v>
      </c>
      <c r="J31" t="str">
        <f t="shared" si="4"/>
        <v>0.8</v>
      </c>
      <c r="K31" s="1">
        <f t="shared" si="5"/>
        <v>0.48632218844984804</v>
      </c>
      <c r="L31" s="1">
        <f t="shared" si="6"/>
        <v>-1.7000000000000028</v>
      </c>
      <c r="M31" s="1">
        <f t="shared" si="7"/>
        <v>0.49010685399991183</v>
      </c>
      <c r="N31" s="1">
        <f t="shared" si="8"/>
        <v>-3.4686313527872201</v>
      </c>
      <c r="O31" t="s">
        <v>41</v>
      </c>
    </row>
    <row r="32" spans="1:15" x14ac:dyDescent="0.35">
      <c r="A32" s="12">
        <v>22</v>
      </c>
      <c r="B32" s="11" t="s">
        <v>64</v>
      </c>
      <c r="C32" s="10">
        <v>77.400000000000006</v>
      </c>
      <c r="D32" s="9" t="s">
        <v>27</v>
      </c>
      <c r="E32" s="8" t="str">
        <f t="shared" si="0"/>
        <v>Significantly Different</v>
      </c>
      <c r="G32">
        <f t="shared" si="1"/>
        <v>77.400000000000006</v>
      </c>
      <c r="H32">
        <f t="shared" si="2"/>
        <v>6</v>
      </c>
      <c r="I32" t="str">
        <f t="shared" si="3"/>
        <v>+/-</v>
      </c>
      <c r="J32" t="str">
        <f t="shared" si="4"/>
        <v>0.3</v>
      </c>
      <c r="K32" s="1">
        <f t="shared" si="5"/>
        <v>0.18237082066869301</v>
      </c>
      <c r="L32" s="1">
        <f t="shared" si="6"/>
        <v>-1.6000000000000085</v>
      </c>
      <c r="M32" s="1">
        <f t="shared" si="7"/>
        <v>0.19223572402239389</v>
      </c>
      <c r="N32" s="1">
        <f t="shared" si="8"/>
        <v>-8.3231148015632179</v>
      </c>
      <c r="O32" t="s">
        <v>70</v>
      </c>
    </row>
    <row r="33" spans="1:15" x14ac:dyDescent="0.35">
      <c r="A33" s="12">
        <v>23</v>
      </c>
      <c r="B33" s="11" t="s">
        <v>59</v>
      </c>
      <c r="C33" s="10">
        <v>77.2</v>
      </c>
      <c r="D33" s="9" t="s">
        <v>129</v>
      </c>
      <c r="E33" s="8" t="str">
        <f t="shared" si="0"/>
        <v>Significantly Different</v>
      </c>
      <c r="G33">
        <f t="shared" si="1"/>
        <v>77.2</v>
      </c>
      <c r="H33">
        <f t="shared" si="2"/>
        <v>6</v>
      </c>
      <c r="I33" t="str">
        <f t="shared" si="3"/>
        <v>+/-</v>
      </c>
      <c r="J33" t="str">
        <f t="shared" si="4"/>
        <v>1.1</v>
      </c>
      <c r="K33" s="1">
        <f t="shared" si="5"/>
        <v>0.66869300911854113</v>
      </c>
      <c r="L33" s="1">
        <f t="shared" si="6"/>
        <v>-1.4000000000000057</v>
      </c>
      <c r="M33" s="1">
        <f t="shared" si="7"/>
        <v>0.67145051776214359</v>
      </c>
      <c r="N33" s="1">
        <f t="shared" si="8"/>
        <v>-2.08503823135921</v>
      </c>
      <c r="O33" t="s">
        <v>75</v>
      </c>
    </row>
    <row r="34" spans="1:15" x14ac:dyDescent="0.35">
      <c r="A34" s="12">
        <v>23</v>
      </c>
      <c r="B34" s="11" t="s">
        <v>76</v>
      </c>
      <c r="C34" s="10">
        <v>77.2</v>
      </c>
      <c r="D34" s="9" t="s">
        <v>118</v>
      </c>
      <c r="E34" s="8" t="str">
        <f t="shared" si="0"/>
        <v>Significantly Different</v>
      </c>
      <c r="G34">
        <f t="shared" si="1"/>
        <v>77.2</v>
      </c>
      <c r="H34">
        <f t="shared" si="2"/>
        <v>6</v>
      </c>
      <c r="I34" t="str">
        <f t="shared" si="3"/>
        <v>+/-</v>
      </c>
      <c r="J34" t="str">
        <f t="shared" si="4"/>
        <v>0.9</v>
      </c>
      <c r="K34" s="1">
        <f t="shared" si="5"/>
        <v>0.54711246200607899</v>
      </c>
      <c r="L34" s="1">
        <f t="shared" si="6"/>
        <v>-1.4000000000000057</v>
      </c>
      <c r="M34" s="1">
        <f t="shared" si="7"/>
        <v>0.55047933970440222</v>
      </c>
      <c r="N34" s="1">
        <f t="shared" si="8"/>
        <v>-2.5432380455037262</v>
      </c>
      <c r="O34" t="s">
        <v>74</v>
      </c>
    </row>
    <row r="35" spans="1:15" x14ac:dyDescent="0.35">
      <c r="A35" s="12">
        <v>25</v>
      </c>
      <c r="B35" s="11" t="s">
        <v>37</v>
      </c>
      <c r="C35" s="10">
        <v>77.099999999999994</v>
      </c>
      <c r="D35" s="9" t="s">
        <v>27</v>
      </c>
      <c r="E35" s="8" t="str">
        <f t="shared" si="0"/>
        <v>Significantly Different</v>
      </c>
      <c r="G35">
        <f t="shared" si="1"/>
        <v>77.099999999999994</v>
      </c>
      <c r="H35">
        <f t="shared" si="2"/>
        <v>6</v>
      </c>
      <c r="I35" t="str">
        <f t="shared" si="3"/>
        <v>+/-</v>
      </c>
      <c r="J35" t="str">
        <f t="shared" si="4"/>
        <v>0.3</v>
      </c>
      <c r="K35" s="1">
        <f t="shared" si="5"/>
        <v>0.18237082066869301</v>
      </c>
      <c r="L35" s="1">
        <f t="shared" si="6"/>
        <v>-1.2999999999999972</v>
      </c>
      <c r="M35" s="1">
        <f t="shared" si="7"/>
        <v>0.19223572402239389</v>
      </c>
      <c r="N35" s="1">
        <f t="shared" si="8"/>
        <v>-6.7625307762700642</v>
      </c>
      <c r="O35" t="s">
        <v>51</v>
      </c>
    </row>
    <row r="36" spans="1:15" x14ac:dyDescent="0.35">
      <c r="A36" s="12">
        <v>26</v>
      </c>
      <c r="B36" s="11" t="s">
        <v>35</v>
      </c>
      <c r="C36" s="10">
        <v>77</v>
      </c>
      <c r="D36" s="9" t="s">
        <v>27</v>
      </c>
      <c r="E36" s="8" t="str">
        <f t="shared" si="0"/>
        <v>Significantly Different</v>
      </c>
      <c r="G36">
        <f t="shared" si="1"/>
        <v>77</v>
      </c>
      <c r="H36">
        <f t="shared" si="2"/>
        <v>6</v>
      </c>
      <c r="I36" t="str">
        <f t="shared" si="3"/>
        <v>+/-</v>
      </c>
      <c r="J36" t="str">
        <f t="shared" si="4"/>
        <v>0.3</v>
      </c>
      <c r="K36" s="1">
        <f t="shared" si="5"/>
        <v>0.18237082066869301</v>
      </c>
      <c r="L36" s="1">
        <f t="shared" si="6"/>
        <v>-1.2000000000000028</v>
      </c>
      <c r="M36" s="1">
        <f t="shared" si="7"/>
        <v>0.19223572402239389</v>
      </c>
      <c r="N36" s="1">
        <f t="shared" si="8"/>
        <v>-6.2423361011723957</v>
      </c>
      <c r="O36" t="s">
        <v>71</v>
      </c>
    </row>
    <row r="37" spans="1:15" x14ac:dyDescent="0.35">
      <c r="A37" s="12">
        <v>27</v>
      </c>
      <c r="B37" s="11" t="s">
        <v>54</v>
      </c>
      <c r="C37" s="10">
        <v>76.599999999999994</v>
      </c>
      <c r="D37" s="9" t="s">
        <v>27</v>
      </c>
      <c r="E37" s="8" t="str">
        <f t="shared" si="0"/>
        <v>Significantly Different</v>
      </c>
      <c r="G37">
        <f t="shared" si="1"/>
        <v>76.599999999999994</v>
      </c>
      <c r="H37">
        <f t="shared" si="2"/>
        <v>6</v>
      </c>
      <c r="I37" t="str">
        <f t="shared" si="3"/>
        <v>+/-</v>
      </c>
      <c r="J37" t="str">
        <f t="shared" si="4"/>
        <v>0.3</v>
      </c>
      <c r="K37" s="1">
        <f t="shared" si="5"/>
        <v>0.18237082066869301</v>
      </c>
      <c r="L37" s="1">
        <f t="shared" si="6"/>
        <v>-0.79999999999999716</v>
      </c>
      <c r="M37" s="1">
        <f t="shared" si="7"/>
        <v>0.19223572402239389</v>
      </c>
      <c r="N37" s="1">
        <f t="shared" si="8"/>
        <v>-4.1615574007815725</v>
      </c>
      <c r="O37" t="s">
        <v>69</v>
      </c>
    </row>
    <row r="38" spans="1:15" x14ac:dyDescent="0.35">
      <c r="A38" s="12">
        <v>28</v>
      </c>
      <c r="B38" s="11" t="s">
        <v>60</v>
      </c>
      <c r="C38" s="10">
        <v>76.3</v>
      </c>
      <c r="D38" s="9" t="s">
        <v>27</v>
      </c>
      <c r="E38" s="8" t="str">
        <f t="shared" si="0"/>
        <v>Significantly Different</v>
      </c>
      <c r="G38">
        <f t="shared" si="1"/>
        <v>76.3</v>
      </c>
      <c r="H38">
        <f t="shared" si="2"/>
        <v>6</v>
      </c>
      <c r="I38" t="str">
        <f t="shared" si="3"/>
        <v>+/-</v>
      </c>
      <c r="J38" t="str">
        <f t="shared" si="4"/>
        <v>0.3</v>
      </c>
      <c r="K38" s="1">
        <f t="shared" si="5"/>
        <v>0.18237082066869301</v>
      </c>
      <c r="L38" s="1">
        <f t="shared" si="6"/>
        <v>-0.5</v>
      </c>
      <c r="M38" s="1">
        <f t="shared" si="7"/>
        <v>0.19223572402239389</v>
      </c>
      <c r="N38" s="1">
        <f t="shared" si="8"/>
        <v>-2.6009733754884921</v>
      </c>
      <c r="O38" t="s">
        <v>68</v>
      </c>
    </row>
    <row r="39" spans="1:15" x14ac:dyDescent="0.35">
      <c r="A39" s="12">
        <v>28</v>
      </c>
      <c r="B39" s="11" t="s">
        <v>56</v>
      </c>
      <c r="C39" s="10">
        <v>76.3</v>
      </c>
      <c r="D39" s="9" t="s">
        <v>30</v>
      </c>
      <c r="E39" s="8" t="str">
        <f t="shared" si="0"/>
        <v>Not Significantly Different</v>
      </c>
      <c r="G39">
        <f t="shared" si="1"/>
        <v>76.3</v>
      </c>
      <c r="H39">
        <f t="shared" si="2"/>
        <v>6</v>
      </c>
      <c r="I39" t="str">
        <f t="shared" si="3"/>
        <v>+/-</v>
      </c>
      <c r="J39" t="str">
        <f t="shared" si="4"/>
        <v>0.5</v>
      </c>
      <c r="K39" s="1">
        <f t="shared" si="5"/>
        <v>0.303951367781155</v>
      </c>
      <c r="L39" s="1">
        <f t="shared" si="6"/>
        <v>-0.5</v>
      </c>
      <c r="M39" s="1">
        <f t="shared" si="7"/>
        <v>0.30997079109986531</v>
      </c>
      <c r="N39" s="1">
        <f t="shared" si="8"/>
        <v>-1.6130552115115637</v>
      </c>
      <c r="O39" t="s">
        <v>44</v>
      </c>
    </row>
    <row r="40" spans="1:15" x14ac:dyDescent="0.35">
      <c r="A40" s="12">
        <v>30</v>
      </c>
      <c r="B40" s="11" t="s">
        <v>80</v>
      </c>
      <c r="C40" s="10">
        <v>76.2</v>
      </c>
      <c r="D40" s="9" t="s">
        <v>43</v>
      </c>
      <c r="E40" s="8" t="str">
        <f t="shared" si="0"/>
        <v>Not Significantly Different</v>
      </c>
      <c r="G40">
        <f t="shared" si="1"/>
        <v>76.2</v>
      </c>
      <c r="H40">
        <f t="shared" si="2"/>
        <v>6</v>
      </c>
      <c r="I40" t="str">
        <f t="shared" si="3"/>
        <v>+/-</v>
      </c>
      <c r="J40" t="str">
        <f t="shared" si="4"/>
        <v>0.4</v>
      </c>
      <c r="K40" s="1">
        <f t="shared" si="5"/>
        <v>0.24316109422492402</v>
      </c>
      <c r="L40" s="1">
        <f t="shared" si="6"/>
        <v>-0.40000000000000568</v>
      </c>
      <c r="M40" s="1">
        <f t="shared" si="7"/>
        <v>0.25064471888253259</v>
      </c>
      <c r="N40" s="1">
        <f t="shared" si="8"/>
        <v>-1.5958844127390934</v>
      </c>
      <c r="O40" t="s">
        <v>66</v>
      </c>
    </row>
    <row r="41" spans="1:15" x14ac:dyDescent="0.35">
      <c r="A41" s="12">
        <v>31</v>
      </c>
      <c r="B41" s="11" t="s">
        <v>71</v>
      </c>
      <c r="C41" s="10">
        <v>76</v>
      </c>
      <c r="D41" s="9" t="s">
        <v>27</v>
      </c>
      <c r="E41" s="8" t="str">
        <f t="shared" si="0"/>
        <v>Not Significantly Different</v>
      </c>
      <c r="G41">
        <f t="shared" si="1"/>
        <v>76</v>
      </c>
      <c r="H41">
        <f t="shared" si="2"/>
        <v>6</v>
      </c>
      <c r="I41" t="str">
        <f t="shared" si="3"/>
        <v>+/-</v>
      </c>
      <c r="J41" t="str">
        <f t="shared" si="4"/>
        <v>0.3</v>
      </c>
      <c r="K41" s="1">
        <f t="shared" si="5"/>
        <v>0.18237082066869301</v>
      </c>
      <c r="L41" s="1">
        <f t="shared" si="6"/>
        <v>-0.20000000000000284</v>
      </c>
      <c r="M41" s="1">
        <f t="shared" si="7"/>
        <v>0.19223572402239389</v>
      </c>
      <c r="N41" s="1">
        <f t="shared" si="8"/>
        <v>-1.0403893501954116</v>
      </c>
      <c r="O41" t="s">
        <v>47</v>
      </c>
    </row>
    <row r="42" spans="1:15" x14ac:dyDescent="0.35">
      <c r="A42" s="12">
        <v>32</v>
      </c>
      <c r="B42" s="11" t="s">
        <v>44</v>
      </c>
      <c r="C42" s="10">
        <v>75.400000000000006</v>
      </c>
      <c r="D42" s="9" t="s">
        <v>109</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75.400000000000006</v>
      </c>
      <c r="H42">
        <f t="shared" ref="H42:H62" si="11">LEN(TRIM(D42))</f>
        <v>6</v>
      </c>
      <c r="I42" t="str">
        <f t="shared" ref="I42:I73" si="12">IF(H42&gt;=3,MID(TRIM(D42),1,3),"NO")</f>
        <v>+/-</v>
      </c>
      <c r="J42" t="str">
        <f t="shared" ref="J42:J73" si="13">IF(TRIM(I42)="+/-",MID(TRIM(D42),4,H42-3),D42)</f>
        <v>0.6</v>
      </c>
      <c r="K42" s="1">
        <f t="shared" ref="K42:K73" si="14">IF(TRIM(J42)="*****",0,IF(ISERROR(VALUE(J42)),"NA",VALUE(J42/$I$4)))</f>
        <v>0.36474164133738601</v>
      </c>
      <c r="L42" s="1">
        <f t="shared" ref="L42:L62" si="15">IF(AND(ISNUMBER(G42),ISNUMBER($I$6)),$I$6-G42,"N/A")</f>
        <v>0.39999999999999147</v>
      </c>
      <c r="M42" s="1">
        <f t="shared" ref="M42:M62" si="16">IF(AND(ISNUMBER(K42),ISNUMBER($I$7)),SQRT(K42^2+($I$7)^2),"N/A")</f>
        <v>0.36977279819442066</v>
      </c>
      <c r="N42" s="1">
        <f t="shared" ref="N42:N73" si="17">IF(AND(ISNUMBER(L42),ISNUMBER(M42),M42&lt;&gt;0),L42/M42,"NA")</f>
        <v>1.0817453364692278</v>
      </c>
      <c r="O42" t="s">
        <v>36</v>
      </c>
    </row>
    <row r="43" spans="1:15" x14ac:dyDescent="0.35">
      <c r="A43" s="12">
        <v>33</v>
      </c>
      <c r="B43" s="11" t="s">
        <v>63</v>
      </c>
      <c r="C43" s="10">
        <v>75.3</v>
      </c>
      <c r="D43" s="9" t="s">
        <v>43</v>
      </c>
      <c r="E43" s="8" t="str">
        <f t="shared" si="9"/>
        <v>Significantly Different</v>
      </c>
      <c r="G43">
        <f t="shared" si="10"/>
        <v>75.3</v>
      </c>
      <c r="H43">
        <f t="shared" si="11"/>
        <v>6</v>
      </c>
      <c r="I43" t="str">
        <f t="shared" si="12"/>
        <v>+/-</v>
      </c>
      <c r="J43" t="str">
        <f t="shared" si="13"/>
        <v>0.4</v>
      </c>
      <c r="K43" s="1">
        <f t="shared" si="14"/>
        <v>0.24316109422492402</v>
      </c>
      <c r="L43" s="1">
        <f t="shared" si="15"/>
        <v>0.5</v>
      </c>
      <c r="M43" s="1">
        <f t="shared" si="16"/>
        <v>0.25064471888253259</v>
      </c>
      <c r="N43" s="1">
        <f t="shared" si="17"/>
        <v>1.9948555159238384</v>
      </c>
      <c r="O43" t="s">
        <v>49</v>
      </c>
    </row>
    <row r="44" spans="1:15" x14ac:dyDescent="0.35">
      <c r="A44" s="12">
        <v>34</v>
      </c>
      <c r="B44" s="11" t="s">
        <v>75</v>
      </c>
      <c r="C44" s="10">
        <v>75.2</v>
      </c>
      <c r="D44" s="9" t="s">
        <v>27</v>
      </c>
      <c r="E44" s="8" t="str">
        <f t="shared" si="9"/>
        <v>Significantly Different</v>
      </c>
      <c r="G44">
        <f t="shared" si="10"/>
        <v>75.2</v>
      </c>
      <c r="H44">
        <f t="shared" si="11"/>
        <v>6</v>
      </c>
      <c r="I44" t="str">
        <f t="shared" si="12"/>
        <v>+/-</v>
      </c>
      <c r="J44" t="str">
        <f t="shared" si="13"/>
        <v>0.3</v>
      </c>
      <c r="K44" s="1">
        <f t="shared" si="14"/>
        <v>0.18237082066869301</v>
      </c>
      <c r="L44" s="1">
        <f t="shared" si="15"/>
        <v>0.59999999999999432</v>
      </c>
      <c r="M44" s="1">
        <f t="shared" si="16"/>
        <v>0.19223572402239389</v>
      </c>
      <c r="N44" s="1">
        <f t="shared" si="17"/>
        <v>3.1211680505861605</v>
      </c>
      <c r="O44" t="s">
        <v>63</v>
      </c>
    </row>
    <row r="45" spans="1:15" x14ac:dyDescent="0.35">
      <c r="A45" s="12">
        <v>35</v>
      </c>
      <c r="B45" s="11" t="s">
        <v>81</v>
      </c>
      <c r="C45" s="10">
        <v>75</v>
      </c>
      <c r="D45" s="9" t="s">
        <v>25</v>
      </c>
      <c r="E45" s="8" t="str">
        <f t="shared" si="9"/>
        <v>Significantly Different</v>
      </c>
      <c r="G45">
        <f t="shared" si="10"/>
        <v>75</v>
      </c>
      <c r="H45">
        <f t="shared" si="11"/>
        <v>6</v>
      </c>
      <c r="I45" t="str">
        <f t="shared" si="12"/>
        <v>+/-</v>
      </c>
      <c r="J45" t="str">
        <f t="shared" si="13"/>
        <v>0.7</v>
      </c>
      <c r="K45" s="1">
        <f t="shared" si="14"/>
        <v>0.42553191489361697</v>
      </c>
      <c r="L45" s="1">
        <f t="shared" si="15"/>
        <v>0.79999999999999716</v>
      </c>
      <c r="M45" s="1">
        <f t="shared" si="16"/>
        <v>0.42985214661796195</v>
      </c>
      <c r="N45" s="1">
        <f t="shared" si="17"/>
        <v>1.8611050480829867</v>
      </c>
      <c r="O45" t="s">
        <v>62</v>
      </c>
    </row>
    <row r="46" spans="1:15" x14ac:dyDescent="0.35">
      <c r="A46" s="12">
        <v>35</v>
      </c>
      <c r="B46" s="11" t="s">
        <v>49</v>
      </c>
      <c r="C46" s="10">
        <v>75</v>
      </c>
      <c r="D46" s="9" t="s">
        <v>38</v>
      </c>
      <c r="E46" s="8" t="str">
        <f t="shared" si="9"/>
        <v>Significantly Different</v>
      </c>
      <c r="G46">
        <f t="shared" si="10"/>
        <v>75</v>
      </c>
      <c r="H46">
        <f t="shared" si="11"/>
        <v>6</v>
      </c>
      <c r="I46" t="str">
        <f t="shared" si="12"/>
        <v>+/-</v>
      </c>
      <c r="J46" t="str">
        <f t="shared" si="13"/>
        <v>0.2</v>
      </c>
      <c r="K46" s="1">
        <f t="shared" si="14"/>
        <v>0.12158054711246201</v>
      </c>
      <c r="L46" s="1">
        <f t="shared" si="15"/>
        <v>0.79999999999999716</v>
      </c>
      <c r="M46" s="1">
        <f t="shared" si="16"/>
        <v>0.1359311840425404</v>
      </c>
      <c r="N46" s="1">
        <f t="shared" si="17"/>
        <v>5.8853309167794263</v>
      </c>
      <c r="O46" t="s">
        <v>60</v>
      </c>
    </row>
    <row r="47" spans="1:15" x14ac:dyDescent="0.35">
      <c r="A47" s="12">
        <v>37</v>
      </c>
      <c r="B47" s="11" t="s">
        <v>39</v>
      </c>
      <c r="C47" s="10">
        <v>74.900000000000006</v>
      </c>
      <c r="D47" s="9" t="s">
        <v>38</v>
      </c>
      <c r="E47" s="8" t="str">
        <f t="shared" si="9"/>
        <v>Significantly Different</v>
      </c>
      <c r="G47">
        <f t="shared" si="10"/>
        <v>74.900000000000006</v>
      </c>
      <c r="H47">
        <f t="shared" si="11"/>
        <v>6</v>
      </c>
      <c r="I47" t="str">
        <f t="shared" si="12"/>
        <v>+/-</v>
      </c>
      <c r="J47" t="str">
        <f t="shared" si="13"/>
        <v>0.2</v>
      </c>
      <c r="K47" s="1">
        <f t="shared" si="14"/>
        <v>0.12158054711246201</v>
      </c>
      <c r="L47" s="1">
        <f t="shared" si="15"/>
        <v>0.89999999999999147</v>
      </c>
      <c r="M47" s="1">
        <f t="shared" si="16"/>
        <v>0.1359311840425404</v>
      </c>
      <c r="N47" s="1">
        <f t="shared" si="17"/>
        <v>6.6209972813768152</v>
      </c>
      <c r="O47" t="s">
        <v>58</v>
      </c>
    </row>
    <row r="48" spans="1:15" x14ac:dyDescent="0.35">
      <c r="A48" s="12">
        <v>38</v>
      </c>
      <c r="B48" s="11" t="s">
        <v>34</v>
      </c>
      <c r="C48" s="10">
        <v>74.8</v>
      </c>
      <c r="D48" s="9" t="s">
        <v>38</v>
      </c>
      <c r="E48" s="8" t="str">
        <f t="shared" si="9"/>
        <v>Significantly Different</v>
      </c>
      <c r="G48">
        <f t="shared" si="10"/>
        <v>74.8</v>
      </c>
      <c r="H48">
        <f t="shared" si="11"/>
        <v>6</v>
      </c>
      <c r="I48" t="str">
        <f t="shared" si="12"/>
        <v>+/-</v>
      </c>
      <c r="J48" t="str">
        <f t="shared" si="13"/>
        <v>0.2</v>
      </c>
      <c r="K48" s="1">
        <f t="shared" si="14"/>
        <v>0.12158054711246201</v>
      </c>
      <c r="L48" s="1">
        <f t="shared" si="15"/>
        <v>1</v>
      </c>
      <c r="M48" s="1">
        <f t="shared" si="16"/>
        <v>0.1359311840425404</v>
      </c>
      <c r="N48" s="1">
        <f t="shared" si="17"/>
        <v>7.3566636459743089</v>
      </c>
      <c r="O48" t="s">
        <v>56</v>
      </c>
    </row>
    <row r="49" spans="1:15" x14ac:dyDescent="0.35">
      <c r="A49" s="12">
        <v>39</v>
      </c>
      <c r="B49" s="11" t="s">
        <v>53</v>
      </c>
      <c r="C49" s="10">
        <v>74.7</v>
      </c>
      <c r="D49" s="9" t="s">
        <v>27</v>
      </c>
      <c r="E49" s="8" t="str">
        <f t="shared" si="9"/>
        <v>Significantly Different</v>
      </c>
      <c r="G49">
        <f t="shared" si="10"/>
        <v>74.7</v>
      </c>
      <c r="H49">
        <f t="shared" si="11"/>
        <v>6</v>
      </c>
      <c r="I49" t="str">
        <f t="shared" si="12"/>
        <v>+/-</v>
      </c>
      <c r="J49" t="str">
        <f t="shared" si="13"/>
        <v>0.3</v>
      </c>
      <c r="K49" s="1">
        <f t="shared" si="14"/>
        <v>0.18237082066869301</v>
      </c>
      <c r="L49" s="1">
        <f t="shared" si="15"/>
        <v>1.0999999999999943</v>
      </c>
      <c r="M49" s="1">
        <f t="shared" si="16"/>
        <v>0.19223572402239389</v>
      </c>
      <c r="N49" s="1">
        <f t="shared" si="17"/>
        <v>5.7221414260746526</v>
      </c>
      <c r="O49" t="s">
        <v>54</v>
      </c>
    </row>
    <row r="50" spans="1:15" x14ac:dyDescent="0.35">
      <c r="A50" s="12">
        <v>40</v>
      </c>
      <c r="B50" s="11" t="s">
        <v>45</v>
      </c>
      <c r="C50" s="10">
        <v>74.599999999999994</v>
      </c>
      <c r="D50" s="9" t="s">
        <v>27</v>
      </c>
      <c r="E50" s="8" t="str">
        <f t="shared" si="9"/>
        <v>Significantly Different</v>
      </c>
      <c r="G50">
        <f t="shared" si="10"/>
        <v>74.599999999999994</v>
      </c>
      <c r="H50">
        <f t="shared" si="11"/>
        <v>6</v>
      </c>
      <c r="I50" t="str">
        <f t="shared" si="12"/>
        <v>+/-</v>
      </c>
      <c r="J50" t="str">
        <f t="shared" si="13"/>
        <v>0.3</v>
      </c>
      <c r="K50" s="1">
        <f t="shared" si="14"/>
        <v>0.18237082066869301</v>
      </c>
      <c r="L50" s="1">
        <f t="shared" si="15"/>
        <v>1.2000000000000028</v>
      </c>
      <c r="M50" s="1">
        <f t="shared" si="16"/>
        <v>0.19223572402239389</v>
      </c>
      <c r="N50" s="1">
        <f t="shared" si="17"/>
        <v>6.2423361011723957</v>
      </c>
      <c r="O50" t="s">
        <v>52</v>
      </c>
    </row>
    <row r="51" spans="1:15" x14ac:dyDescent="0.35">
      <c r="A51" s="12">
        <v>40</v>
      </c>
      <c r="B51" s="11" t="s">
        <v>46</v>
      </c>
      <c r="C51" s="10">
        <v>74.599999999999994</v>
      </c>
      <c r="D51" s="9" t="s">
        <v>43</v>
      </c>
      <c r="E51" s="8" t="str">
        <f t="shared" si="9"/>
        <v>Significantly Different</v>
      </c>
      <c r="G51">
        <f t="shared" si="10"/>
        <v>74.599999999999994</v>
      </c>
      <c r="H51">
        <f t="shared" si="11"/>
        <v>6</v>
      </c>
      <c r="I51" t="str">
        <f t="shared" si="12"/>
        <v>+/-</v>
      </c>
      <c r="J51" t="str">
        <f t="shared" si="13"/>
        <v>0.4</v>
      </c>
      <c r="K51" s="1">
        <f t="shared" si="14"/>
        <v>0.24316109422492402</v>
      </c>
      <c r="L51" s="1">
        <f t="shared" si="15"/>
        <v>1.2000000000000028</v>
      </c>
      <c r="M51" s="1">
        <f t="shared" si="16"/>
        <v>0.25064471888253259</v>
      </c>
      <c r="N51" s="1">
        <f t="shared" si="17"/>
        <v>4.7876532382172234</v>
      </c>
      <c r="O51" t="s">
        <v>50</v>
      </c>
    </row>
    <row r="52" spans="1:15" x14ac:dyDescent="0.35">
      <c r="A52" s="12">
        <v>42</v>
      </c>
      <c r="B52" s="11" t="s">
        <v>57</v>
      </c>
      <c r="C52" s="10">
        <v>74.3</v>
      </c>
      <c r="D52" s="9" t="s">
        <v>43</v>
      </c>
      <c r="E52" s="8" t="str">
        <f t="shared" si="9"/>
        <v>Significantly Different</v>
      </c>
      <c r="G52">
        <f t="shared" si="10"/>
        <v>74.3</v>
      </c>
      <c r="H52">
        <f t="shared" si="11"/>
        <v>6</v>
      </c>
      <c r="I52" t="str">
        <f t="shared" si="12"/>
        <v>+/-</v>
      </c>
      <c r="J52" t="str">
        <f t="shared" si="13"/>
        <v>0.4</v>
      </c>
      <c r="K52" s="1">
        <f t="shared" si="14"/>
        <v>0.24316109422492402</v>
      </c>
      <c r="L52" s="1">
        <f t="shared" si="15"/>
        <v>1.5</v>
      </c>
      <c r="M52" s="1">
        <f t="shared" si="16"/>
        <v>0.25064471888253259</v>
      </c>
      <c r="N52" s="1">
        <f t="shared" si="17"/>
        <v>5.9845665477715153</v>
      </c>
      <c r="O52" t="s">
        <v>48</v>
      </c>
    </row>
    <row r="53" spans="1:15" x14ac:dyDescent="0.35">
      <c r="A53" s="12">
        <v>43</v>
      </c>
      <c r="B53" s="11" t="s">
        <v>50</v>
      </c>
      <c r="C53" s="10">
        <v>74.099999999999994</v>
      </c>
      <c r="D53" s="9" t="s">
        <v>43</v>
      </c>
      <c r="E53" s="8" t="str">
        <f t="shared" si="9"/>
        <v>Significantly Different</v>
      </c>
      <c r="G53">
        <f t="shared" si="10"/>
        <v>74.099999999999994</v>
      </c>
      <c r="H53">
        <f t="shared" si="11"/>
        <v>6</v>
      </c>
      <c r="I53" t="str">
        <f t="shared" si="12"/>
        <v>+/-</v>
      </c>
      <c r="J53" t="str">
        <f t="shared" si="13"/>
        <v>0.4</v>
      </c>
      <c r="K53" s="1">
        <f t="shared" si="14"/>
        <v>0.24316109422492402</v>
      </c>
      <c r="L53" s="1">
        <f t="shared" si="15"/>
        <v>1.7000000000000028</v>
      </c>
      <c r="M53" s="1">
        <f t="shared" si="16"/>
        <v>0.25064471888253259</v>
      </c>
      <c r="N53" s="1">
        <f t="shared" si="17"/>
        <v>6.7825087541410616</v>
      </c>
      <c r="O53" t="s">
        <v>46</v>
      </c>
    </row>
    <row r="54" spans="1:15" x14ac:dyDescent="0.35">
      <c r="A54" s="12">
        <v>44</v>
      </c>
      <c r="B54" s="11" t="s">
        <v>58</v>
      </c>
      <c r="C54" s="10">
        <v>72.2</v>
      </c>
      <c r="D54" s="9" t="s">
        <v>43</v>
      </c>
      <c r="E54" s="8" t="str">
        <f t="shared" si="9"/>
        <v>Significantly Different</v>
      </c>
      <c r="G54">
        <f t="shared" si="10"/>
        <v>72.2</v>
      </c>
      <c r="H54">
        <f t="shared" si="11"/>
        <v>6</v>
      </c>
      <c r="I54" t="str">
        <f t="shared" si="12"/>
        <v>+/-</v>
      </c>
      <c r="J54" t="str">
        <f t="shared" si="13"/>
        <v>0.4</v>
      </c>
      <c r="K54" s="1">
        <f t="shared" si="14"/>
        <v>0.24316109422492402</v>
      </c>
      <c r="L54" s="1">
        <f t="shared" si="15"/>
        <v>3.5999999999999943</v>
      </c>
      <c r="M54" s="1">
        <f t="shared" si="16"/>
        <v>0.25064471888253259</v>
      </c>
      <c r="N54" s="1">
        <f t="shared" si="17"/>
        <v>14.362959714651614</v>
      </c>
      <c r="O54" t="s">
        <v>39</v>
      </c>
    </row>
    <row r="55" spans="1:15" x14ac:dyDescent="0.35">
      <c r="A55" s="12">
        <v>45</v>
      </c>
      <c r="B55" s="11" t="s">
        <v>78</v>
      </c>
      <c r="C55" s="10">
        <v>72</v>
      </c>
      <c r="D55" s="9" t="s">
        <v>43</v>
      </c>
      <c r="E55" s="8" t="str">
        <f t="shared" si="9"/>
        <v>Significantly Different</v>
      </c>
      <c r="G55">
        <f t="shared" si="10"/>
        <v>72</v>
      </c>
      <c r="H55">
        <f t="shared" si="11"/>
        <v>6</v>
      </c>
      <c r="I55" t="str">
        <f t="shared" si="12"/>
        <v>+/-</v>
      </c>
      <c r="J55" t="str">
        <f t="shared" si="13"/>
        <v>0.4</v>
      </c>
      <c r="K55" s="1">
        <f t="shared" si="14"/>
        <v>0.24316109422492402</v>
      </c>
      <c r="L55" s="1">
        <f t="shared" si="15"/>
        <v>3.7999999999999972</v>
      </c>
      <c r="M55" s="1">
        <f t="shared" si="16"/>
        <v>0.25064471888253259</v>
      </c>
      <c r="N55" s="1">
        <f t="shared" si="17"/>
        <v>15.160901921021161</v>
      </c>
      <c r="O55" t="s">
        <v>42</v>
      </c>
    </row>
    <row r="56" spans="1:15" x14ac:dyDescent="0.35">
      <c r="A56" s="12">
        <v>46</v>
      </c>
      <c r="B56" s="11" t="s">
        <v>36</v>
      </c>
      <c r="C56" s="10">
        <v>71.3</v>
      </c>
      <c r="D56" s="9" t="s">
        <v>109</v>
      </c>
      <c r="E56" s="8" t="str">
        <f t="shared" si="9"/>
        <v>Significantly Different</v>
      </c>
      <c r="G56">
        <f t="shared" si="10"/>
        <v>71.3</v>
      </c>
      <c r="H56">
        <f t="shared" si="11"/>
        <v>6</v>
      </c>
      <c r="I56" t="str">
        <f t="shared" si="12"/>
        <v>+/-</v>
      </c>
      <c r="J56" t="str">
        <f t="shared" si="13"/>
        <v>0.6</v>
      </c>
      <c r="K56" s="1">
        <f t="shared" si="14"/>
        <v>0.36474164133738601</v>
      </c>
      <c r="L56" s="1">
        <f t="shared" si="15"/>
        <v>4.5</v>
      </c>
      <c r="M56" s="1">
        <f t="shared" si="16"/>
        <v>0.36977279819442066</v>
      </c>
      <c r="N56" s="1">
        <f t="shared" si="17"/>
        <v>12.169635035279073</v>
      </c>
      <c r="O56" t="s">
        <v>40</v>
      </c>
    </row>
    <row r="57" spans="1:15" x14ac:dyDescent="0.35">
      <c r="A57" s="12">
        <v>47</v>
      </c>
      <c r="B57" s="11" t="s">
        <v>67</v>
      </c>
      <c r="C57" s="10">
        <v>70.7</v>
      </c>
      <c r="D57" s="9" t="s">
        <v>30</v>
      </c>
      <c r="E57" s="8" t="str">
        <f t="shared" si="9"/>
        <v>Significantly Different</v>
      </c>
      <c r="G57">
        <f t="shared" si="10"/>
        <v>70.7</v>
      </c>
      <c r="H57">
        <f t="shared" si="11"/>
        <v>6</v>
      </c>
      <c r="I57" t="str">
        <f t="shared" si="12"/>
        <v>+/-</v>
      </c>
      <c r="J57" t="str">
        <f t="shared" si="13"/>
        <v>0.5</v>
      </c>
      <c r="K57" s="1">
        <f t="shared" si="14"/>
        <v>0.303951367781155</v>
      </c>
      <c r="L57" s="1">
        <f t="shared" si="15"/>
        <v>5.0999999999999943</v>
      </c>
      <c r="M57" s="1">
        <f t="shared" si="16"/>
        <v>0.30997079109986531</v>
      </c>
      <c r="N57" s="1">
        <f t="shared" si="17"/>
        <v>16.453163157417933</v>
      </c>
      <c r="O57" t="s">
        <v>37</v>
      </c>
    </row>
    <row r="58" spans="1:15" x14ac:dyDescent="0.35">
      <c r="A58" s="12">
        <v>48</v>
      </c>
      <c r="B58" s="11" t="s">
        <v>55</v>
      </c>
      <c r="C58" s="10">
        <v>70.599999999999994</v>
      </c>
      <c r="D58" s="9" t="s">
        <v>30</v>
      </c>
      <c r="E58" s="8" t="str">
        <f t="shared" si="9"/>
        <v>Significantly Different</v>
      </c>
      <c r="G58">
        <f t="shared" si="10"/>
        <v>70.599999999999994</v>
      </c>
      <c r="H58">
        <f t="shared" si="11"/>
        <v>6</v>
      </c>
      <c r="I58" t="str">
        <f t="shared" si="12"/>
        <v>+/-</v>
      </c>
      <c r="J58" t="str">
        <f t="shared" si="13"/>
        <v>0.5</v>
      </c>
      <c r="K58" s="1">
        <f t="shared" si="14"/>
        <v>0.303951367781155</v>
      </c>
      <c r="L58" s="1">
        <f t="shared" si="15"/>
        <v>5.2000000000000028</v>
      </c>
      <c r="M58" s="1">
        <f t="shared" si="16"/>
        <v>0.30997079109986531</v>
      </c>
      <c r="N58" s="1">
        <f t="shared" si="17"/>
        <v>16.775774199720274</v>
      </c>
      <c r="O58" t="s">
        <v>35</v>
      </c>
    </row>
    <row r="59" spans="1:15" x14ac:dyDescent="0.35">
      <c r="A59" s="12">
        <v>49</v>
      </c>
      <c r="B59" s="11" t="s">
        <v>72</v>
      </c>
      <c r="C59" s="10">
        <v>69.5</v>
      </c>
      <c r="D59" s="9" t="s">
        <v>109</v>
      </c>
      <c r="E59" s="8" t="str">
        <f t="shared" si="9"/>
        <v>Significantly Different</v>
      </c>
      <c r="G59">
        <f t="shared" si="10"/>
        <v>69.5</v>
      </c>
      <c r="H59">
        <f t="shared" si="11"/>
        <v>6</v>
      </c>
      <c r="I59" t="str">
        <f t="shared" si="12"/>
        <v>+/-</v>
      </c>
      <c r="J59" t="str">
        <f t="shared" si="13"/>
        <v>0.6</v>
      </c>
      <c r="K59" s="1">
        <f t="shared" si="14"/>
        <v>0.36474164133738601</v>
      </c>
      <c r="L59" s="1">
        <f t="shared" si="15"/>
        <v>6.2999999999999972</v>
      </c>
      <c r="M59" s="1">
        <f t="shared" si="16"/>
        <v>0.36977279819442066</v>
      </c>
      <c r="N59" s="1">
        <f t="shared" si="17"/>
        <v>17.037489049390693</v>
      </c>
      <c r="O59" t="s">
        <v>32</v>
      </c>
    </row>
    <row r="60" spans="1:15" x14ac:dyDescent="0.35">
      <c r="A60" s="12">
        <v>50</v>
      </c>
      <c r="B60" s="11" t="s">
        <v>51</v>
      </c>
      <c r="C60" s="10">
        <v>68.599999999999994</v>
      </c>
      <c r="D60" s="9" t="s">
        <v>25</v>
      </c>
      <c r="E60" s="8" t="str">
        <f t="shared" si="9"/>
        <v>Significantly Different</v>
      </c>
      <c r="G60">
        <f t="shared" si="10"/>
        <v>68.599999999999994</v>
      </c>
      <c r="H60">
        <f t="shared" si="11"/>
        <v>6</v>
      </c>
      <c r="I60" t="str">
        <f t="shared" si="12"/>
        <v>+/-</v>
      </c>
      <c r="J60" t="str">
        <f t="shared" si="13"/>
        <v>0.7</v>
      </c>
      <c r="K60" s="1">
        <f t="shared" si="14"/>
        <v>0.42553191489361697</v>
      </c>
      <c r="L60" s="1">
        <f t="shared" si="15"/>
        <v>7.2000000000000028</v>
      </c>
      <c r="M60" s="1">
        <f t="shared" si="16"/>
        <v>0.42985214661796195</v>
      </c>
      <c r="N60" s="1">
        <f t="shared" si="17"/>
        <v>16.749945432746948</v>
      </c>
      <c r="O60" t="s">
        <v>29</v>
      </c>
    </row>
    <row r="61" spans="1:15" x14ac:dyDescent="0.35">
      <c r="A61" s="12">
        <v>51</v>
      </c>
      <c r="B61" s="11" t="s">
        <v>32</v>
      </c>
      <c r="C61" s="10">
        <v>66.3</v>
      </c>
      <c r="D61" s="9" t="s">
        <v>121</v>
      </c>
      <c r="E61" s="8" t="str">
        <f t="shared" si="9"/>
        <v>Significantly Different</v>
      </c>
      <c r="G61">
        <f t="shared" si="10"/>
        <v>66.3</v>
      </c>
      <c r="H61">
        <f t="shared" si="11"/>
        <v>6</v>
      </c>
      <c r="I61" t="str">
        <f t="shared" si="12"/>
        <v>+/-</v>
      </c>
      <c r="J61" t="str">
        <f t="shared" si="13"/>
        <v>0.8</v>
      </c>
      <c r="K61" s="1">
        <f t="shared" si="14"/>
        <v>0.48632218844984804</v>
      </c>
      <c r="L61" s="1">
        <f t="shared" si="15"/>
        <v>9.5</v>
      </c>
      <c r="M61" s="1">
        <f t="shared" si="16"/>
        <v>0.49010685399991183</v>
      </c>
      <c r="N61" s="1">
        <f t="shared" si="17"/>
        <v>19.383528147928551</v>
      </c>
      <c r="O61" t="s">
        <v>26</v>
      </c>
    </row>
    <row r="62" spans="1:15" ht="15" thickBot="1" x14ac:dyDescent="0.4">
      <c r="A62" s="7"/>
      <c r="B62" s="6" t="s">
        <v>24</v>
      </c>
      <c r="C62" s="5">
        <v>61.3</v>
      </c>
      <c r="D62" s="4" t="s">
        <v>109</v>
      </c>
      <c r="E62" s="3" t="str">
        <f t="shared" si="9"/>
        <v>Significantly Different</v>
      </c>
      <c r="G62">
        <f t="shared" si="10"/>
        <v>61.3</v>
      </c>
      <c r="H62">
        <f t="shared" si="11"/>
        <v>6</v>
      </c>
      <c r="I62" t="str">
        <f t="shared" si="12"/>
        <v>+/-</v>
      </c>
      <c r="J62" t="str">
        <f t="shared" si="13"/>
        <v>0.6</v>
      </c>
      <c r="K62" s="1">
        <f t="shared" si="14"/>
        <v>0.36474164133738601</v>
      </c>
      <c r="L62" s="1">
        <f t="shared" si="15"/>
        <v>14.5</v>
      </c>
      <c r="M62" s="1">
        <f t="shared" si="16"/>
        <v>0.36977279819442066</v>
      </c>
      <c r="N62" s="1">
        <f t="shared" si="17"/>
        <v>39.213268447010343</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139" priority="1" operator="equal">
      <formula>"OTHER ERROR"</formula>
    </cfRule>
    <cfRule type="cellIs" dxfId="138" priority="2" operator="equal">
      <formula>"Statistical Test not applicable"</formula>
    </cfRule>
    <cfRule type="cellIs" dxfId="137" priority="3" operator="equal">
      <formula>"Geography Selected"</formula>
    </cfRule>
  </conditionalFormatting>
  <conditionalFormatting sqref="E10:J62">
    <cfRule type="cellIs" dxfId="136" priority="4" operator="equal">
      <formula>"Not Significantly Different"</formula>
    </cfRule>
  </conditionalFormatting>
  <conditionalFormatting sqref="F10:J62">
    <cfRule type="cellIs" dxfId="13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E7A5D0EB-7486-4747-B1EE-733E8505CCC0}">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77F7F6F4-D468-444F-9AEE-7A3CF9C9D841}"/>
    <hyperlink ref="A68" r:id="rId2" xr:uid="{83203E00-AA30-42FA-9A1F-D5658AF38563}"/>
    <hyperlink ref="A66" r:id="rId3" xr:uid="{D7F2A35E-5240-47FA-93FB-77EA12FCFCCF}"/>
    <hyperlink ref="A67" r:id="rId4" xr:uid="{6887CF74-28D5-46AC-B94A-6F8F5EF3BE2F}"/>
  </hyperlinks>
  <pageMargins left="0.7" right="0.7" top="0.75" bottom="0.75" header="0.3" footer="0.3"/>
  <pageSetup orientation="portrait" r:id="rId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668A3-0FD1-44C7-BE2D-B247950FFAF3}">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573</v>
      </c>
    </row>
    <row r="2" spans="1:16" x14ac:dyDescent="0.35">
      <c r="A2" s="26" t="s">
        <v>106</v>
      </c>
      <c r="B2" t="s">
        <v>572</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67.8</v>
      </c>
      <c r="C6" t="s">
        <v>100</v>
      </c>
      <c r="H6" s="14" t="s">
        <v>99</v>
      </c>
      <c r="I6">
        <f>VLOOKUP($B$4,$B$9:$K$62,6,FALSE)</f>
        <v>67.8</v>
      </c>
      <c r="K6" s="15"/>
    </row>
    <row r="7" spans="1:16" ht="15" thickBot="1" x14ac:dyDescent="0.4">
      <c r="A7" s="21" t="s">
        <v>98</v>
      </c>
      <c r="B7" s="20" t="str">
        <f>VLOOKUP($B$4,$B$10:$D$62,3,FALSE)</f>
        <v>+/-0.3</v>
      </c>
      <c r="C7" t="s">
        <v>97</v>
      </c>
      <c r="H7" s="14" t="s">
        <v>96</v>
      </c>
      <c r="I7" s="19">
        <f>VLOOKUP($B$4,$B$9:$K$62,10,FALSE)</f>
        <v>0.18237082066869301</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67.8</v>
      </c>
      <c r="D10" s="9" t="s">
        <v>27</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67.8</v>
      </c>
      <c r="H10">
        <f t="shared" ref="H10:H41" si="2">LEN(TRIM(D10))</f>
        <v>6</v>
      </c>
      <c r="I10" t="str">
        <f t="shared" ref="I10:I41" si="3">IF(H10&gt;=3,MID(TRIM(D10),1,3),"NO")</f>
        <v>+/-</v>
      </c>
      <c r="J10" t="str">
        <f t="shared" ref="J10:J41" si="4">IF(TRIM(I10)="+/-",MID(TRIM(D10),4,H10-3),D10)</f>
        <v>0.3</v>
      </c>
      <c r="K10" s="1">
        <f t="shared" ref="K10:K41" si="5">IF(TRIM(J10)="*****",0,IF(ISERROR(VALUE(J10)),"NA",VALUE(J10/$I$4)))</f>
        <v>0.18237082066869301</v>
      </c>
      <c r="L10" s="1">
        <f t="shared" ref="L10:L41" si="6">IF(AND(ISNUMBER(G10),ISNUMBER($I$6)),$I$6-G10,"N/A")</f>
        <v>0</v>
      </c>
      <c r="M10" s="1">
        <f t="shared" ref="M10:M41" si="7">IF(AND(ISNUMBER(K10),ISNUMBER($I$7)),SQRT(K10^2+($I$7)^2),"N/A")</f>
        <v>0.25791128797077723</v>
      </c>
      <c r="N10" s="1">
        <f t="shared" ref="N10:N41" si="8">IF(AND(ISNUMBER(L10),ISNUMBER(M10),M10&lt;&gt;0),L10/M10,"NA")</f>
        <v>0</v>
      </c>
      <c r="O10" t="s">
        <v>82</v>
      </c>
    </row>
    <row r="11" spans="1:16" x14ac:dyDescent="0.35">
      <c r="A11" s="12">
        <v>1</v>
      </c>
      <c r="B11" s="11" t="s">
        <v>61</v>
      </c>
      <c r="C11" s="10">
        <v>77.400000000000006</v>
      </c>
      <c r="D11" s="13" t="s">
        <v>143</v>
      </c>
      <c r="E11" s="8" t="str">
        <f t="shared" si="0"/>
        <v>Significantly Different</v>
      </c>
      <c r="G11">
        <f t="shared" si="1"/>
        <v>77.400000000000006</v>
      </c>
      <c r="H11">
        <f t="shared" si="2"/>
        <v>6</v>
      </c>
      <c r="I11" t="str">
        <f t="shared" si="3"/>
        <v>+/-</v>
      </c>
      <c r="J11" t="str">
        <f t="shared" si="4"/>
        <v>3.4</v>
      </c>
      <c r="K11" s="1">
        <f t="shared" si="5"/>
        <v>2.0668693009118542</v>
      </c>
      <c r="L11" s="1">
        <f t="shared" si="6"/>
        <v>-9.6000000000000085</v>
      </c>
      <c r="M11" s="1">
        <f t="shared" si="7"/>
        <v>2.0748994730548342</v>
      </c>
      <c r="N11" s="1">
        <f t="shared" si="8"/>
        <v>-4.6267301740002447</v>
      </c>
      <c r="O11" t="s">
        <v>67</v>
      </c>
    </row>
    <row r="12" spans="1:16" x14ac:dyDescent="0.35">
      <c r="A12" s="12">
        <v>2</v>
      </c>
      <c r="B12" s="11" t="s">
        <v>40</v>
      </c>
      <c r="C12" s="10">
        <v>77.099999999999994</v>
      </c>
      <c r="D12" s="9" t="s">
        <v>144</v>
      </c>
      <c r="E12" s="8" t="str">
        <f t="shared" si="0"/>
        <v>Significantly Different</v>
      </c>
      <c r="G12">
        <f t="shared" si="1"/>
        <v>77.099999999999994</v>
      </c>
      <c r="H12">
        <f t="shared" si="2"/>
        <v>6</v>
      </c>
      <c r="I12" t="str">
        <f t="shared" si="3"/>
        <v>+/-</v>
      </c>
      <c r="J12" t="str">
        <f t="shared" si="4"/>
        <v>4.5</v>
      </c>
      <c r="K12" s="1">
        <f t="shared" si="5"/>
        <v>2.735562310030395</v>
      </c>
      <c r="L12" s="1">
        <f t="shared" si="6"/>
        <v>-9.2999999999999972</v>
      </c>
      <c r="M12" s="1">
        <f t="shared" si="7"/>
        <v>2.7416345978795573</v>
      </c>
      <c r="N12" s="1">
        <f t="shared" si="8"/>
        <v>-3.3921369416598512</v>
      </c>
      <c r="O12" t="s">
        <v>59</v>
      </c>
    </row>
    <row r="13" spans="1:16" x14ac:dyDescent="0.35">
      <c r="A13" s="12">
        <v>3</v>
      </c>
      <c r="B13" s="11" t="s">
        <v>79</v>
      </c>
      <c r="C13" s="10">
        <v>76.8</v>
      </c>
      <c r="D13" s="9" t="s">
        <v>136</v>
      </c>
      <c r="E13" s="8" t="str">
        <f t="shared" si="0"/>
        <v>Significantly Different</v>
      </c>
      <c r="G13">
        <f t="shared" si="1"/>
        <v>76.8</v>
      </c>
      <c r="H13">
        <f t="shared" si="2"/>
        <v>6</v>
      </c>
      <c r="I13" t="str">
        <f t="shared" si="3"/>
        <v>+/-</v>
      </c>
      <c r="J13" t="str">
        <f t="shared" si="4"/>
        <v>1.9</v>
      </c>
      <c r="K13" s="1">
        <f t="shared" si="5"/>
        <v>1.1550151975683889</v>
      </c>
      <c r="L13" s="1">
        <f t="shared" si="6"/>
        <v>-9</v>
      </c>
      <c r="M13" s="1">
        <f t="shared" si="7"/>
        <v>1.1693242590681667</v>
      </c>
      <c r="N13" s="1">
        <f t="shared" si="8"/>
        <v>-7.6967530008930893</v>
      </c>
      <c r="O13" t="s">
        <v>57</v>
      </c>
    </row>
    <row r="14" spans="1:16" x14ac:dyDescent="0.35">
      <c r="A14" s="12">
        <v>4</v>
      </c>
      <c r="B14" s="11" t="s">
        <v>48</v>
      </c>
      <c r="C14" s="10">
        <v>76.3</v>
      </c>
      <c r="D14" s="9" t="s">
        <v>159</v>
      </c>
      <c r="E14" s="8" t="str">
        <f t="shared" si="0"/>
        <v>Significantly Different</v>
      </c>
      <c r="G14">
        <f t="shared" si="1"/>
        <v>76.3</v>
      </c>
      <c r="H14">
        <f t="shared" si="2"/>
        <v>6</v>
      </c>
      <c r="I14" t="str">
        <f t="shared" si="3"/>
        <v>+/-</v>
      </c>
      <c r="J14" t="str">
        <f t="shared" si="4"/>
        <v>3.1</v>
      </c>
      <c r="K14" s="1">
        <f t="shared" si="5"/>
        <v>1.884498480243161</v>
      </c>
      <c r="L14" s="1">
        <f t="shared" si="6"/>
        <v>-8.5</v>
      </c>
      <c r="M14" s="1">
        <f t="shared" si="7"/>
        <v>1.8933023103218767</v>
      </c>
      <c r="N14" s="1">
        <f t="shared" si="8"/>
        <v>-4.4895101821087051</v>
      </c>
      <c r="O14" t="s">
        <v>72</v>
      </c>
    </row>
    <row r="15" spans="1:16" x14ac:dyDescent="0.35">
      <c r="A15" s="12">
        <v>5</v>
      </c>
      <c r="B15" s="11" t="s">
        <v>70</v>
      </c>
      <c r="C15" s="10">
        <v>74.7</v>
      </c>
      <c r="D15" s="9" t="s">
        <v>139</v>
      </c>
      <c r="E15" s="8" t="str">
        <f t="shared" si="0"/>
        <v>Significantly Different</v>
      </c>
      <c r="G15">
        <f t="shared" si="1"/>
        <v>74.7</v>
      </c>
      <c r="H15">
        <f t="shared" si="2"/>
        <v>6</v>
      </c>
      <c r="I15" t="str">
        <f t="shared" si="3"/>
        <v>+/-</v>
      </c>
      <c r="J15" t="str">
        <f t="shared" si="4"/>
        <v>1.5</v>
      </c>
      <c r="K15" s="1">
        <f t="shared" si="5"/>
        <v>0.91185410334346506</v>
      </c>
      <c r="L15" s="1">
        <f t="shared" si="6"/>
        <v>-6.9000000000000057</v>
      </c>
      <c r="M15" s="1">
        <f t="shared" si="7"/>
        <v>0.92991237329959608</v>
      </c>
      <c r="N15" s="1">
        <f t="shared" si="8"/>
        <v>-7.4200539729531982</v>
      </c>
      <c r="O15" t="s">
        <v>34</v>
      </c>
    </row>
    <row r="16" spans="1:16" x14ac:dyDescent="0.35">
      <c r="A16" s="12">
        <v>6</v>
      </c>
      <c r="B16" s="11" t="s">
        <v>65</v>
      </c>
      <c r="C16" s="10">
        <v>74.599999999999994</v>
      </c>
      <c r="D16" s="9" t="s">
        <v>141</v>
      </c>
      <c r="E16" s="8" t="str">
        <f t="shared" si="0"/>
        <v>Significantly Different</v>
      </c>
      <c r="G16">
        <f t="shared" si="1"/>
        <v>74.599999999999994</v>
      </c>
      <c r="H16">
        <f t="shared" si="2"/>
        <v>6</v>
      </c>
      <c r="I16" t="str">
        <f t="shared" si="3"/>
        <v>+/-</v>
      </c>
      <c r="J16" t="str">
        <f t="shared" si="4"/>
        <v>2.3</v>
      </c>
      <c r="K16" s="1">
        <f t="shared" si="5"/>
        <v>1.3981762917933129</v>
      </c>
      <c r="L16" s="1">
        <f t="shared" si="6"/>
        <v>-6.7999999999999972</v>
      </c>
      <c r="M16" s="1">
        <f t="shared" si="7"/>
        <v>1.4100198789961338</v>
      </c>
      <c r="N16" s="1">
        <f t="shared" si="8"/>
        <v>-4.8226270432735099</v>
      </c>
      <c r="O16" t="s">
        <v>73</v>
      </c>
    </row>
    <row r="17" spans="1:15" x14ac:dyDescent="0.35">
      <c r="A17" s="12">
        <v>7</v>
      </c>
      <c r="B17" s="11" t="s">
        <v>55</v>
      </c>
      <c r="C17" s="10">
        <v>74.400000000000006</v>
      </c>
      <c r="D17" s="9" t="s">
        <v>154</v>
      </c>
      <c r="E17" s="8" t="str">
        <f t="shared" si="0"/>
        <v>Significantly Different</v>
      </c>
      <c r="G17">
        <f t="shared" si="1"/>
        <v>74.400000000000006</v>
      </c>
      <c r="H17">
        <f t="shared" si="2"/>
        <v>6</v>
      </c>
      <c r="I17" t="str">
        <f t="shared" si="3"/>
        <v>+/-</v>
      </c>
      <c r="J17" t="str">
        <f t="shared" si="4"/>
        <v>2.1</v>
      </c>
      <c r="K17" s="1">
        <f t="shared" si="5"/>
        <v>1.2765957446808511</v>
      </c>
      <c r="L17" s="1">
        <f t="shared" si="6"/>
        <v>-6.6000000000000085</v>
      </c>
      <c r="M17" s="1">
        <f t="shared" si="7"/>
        <v>1.2895564398538861</v>
      </c>
      <c r="N17" s="1">
        <f t="shared" si="8"/>
        <v>-5.1180388822282374</v>
      </c>
      <c r="O17" t="s">
        <v>65</v>
      </c>
    </row>
    <row r="18" spans="1:15" x14ac:dyDescent="0.35">
      <c r="A18" s="12">
        <v>8</v>
      </c>
      <c r="B18" s="11" t="s">
        <v>52</v>
      </c>
      <c r="C18" s="10">
        <v>74.2</v>
      </c>
      <c r="D18" s="9" t="s">
        <v>151</v>
      </c>
      <c r="E18" s="8" t="str">
        <f t="shared" si="0"/>
        <v>Significantly Different</v>
      </c>
      <c r="G18">
        <f t="shared" si="1"/>
        <v>74.2</v>
      </c>
      <c r="H18">
        <f t="shared" si="2"/>
        <v>6</v>
      </c>
      <c r="I18" t="str">
        <f t="shared" si="3"/>
        <v>+/-</v>
      </c>
      <c r="J18" t="str">
        <f t="shared" si="4"/>
        <v>5.0</v>
      </c>
      <c r="K18" s="1">
        <f t="shared" si="5"/>
        <v>3.0395136778115499</v>
      </c>
      <c r="L18" s="1">
        <f t="shared" si="6"/>
        <v>-6.4000000000000057</v>
      </c>
      <c r="M18" s="1">
        <f t="shared" si="7"/>
        <v>3.0449798872627825</v>
      </c>
      <c r="N18" s="1">
        <f t="shared" si="8"/>
        <v>-2.1018201226127458</v>
      </c>
      <c r="O18" t="s">
        <v>61</v>
      </c>
    </row>
    <row r="19" spans="1:15" x14ac:dyDescent="0.35">
      <c r="A19" s="12">
        <v>9</v>
      </c>
      <c r="B19" s="11" t="s">
        <v>26</v>
      </c>
      <c r="C19" s="10">
        <v>73.7</v>
      </c>
      <c r="D19" s="9" t="s">
        <v>166</v>
      </c>
      <c r="E19" s="8" t="str">
        <f t="shared" si="0"/>
        <v>Significantly Different</v>
      </c>
      <c r="G19">
        <f t="shared" si="1"/>
        <v>73.7</v>
      </c>
      <c r="H19">
        <f t="shared" si="2"/>
        <v>6</v>
      </c>
      <c r="I19" t="str">
        <f t="shared" si="3"/>
        <v>+/-</v>
      </c>
      <c r="J19" t="str">
        <f t="shared" si="4"/>
        <v>4.7</v>
      </c>
      <c r="K19" s="1">
        <f t="shared" si="5"/>
        <v>2.8571428571428572</v>
      </c>
      <c r="L19" s="1">
        <f t="shared" si="6"/>
        <v>-5.9000000000000057</v>
      </c>
      <c r="M19" s="1">
        <f t="shared" si="7"/>
        <v>2.8629572861560164</v>
      </c>
      <c r="N19" s="1">
        <f t="shared" si="8"/>
        <v>-2.060806156113391</v>
      </c>
      <c r="O19" t="s">
        <v>31</v>
      </c>
    </row>
    <row r="20" spans="1:15" x14ac:dyDescent="0.35">
      <c r="A20" s="12">
        <v>10</v>
      </c>
      <c r="B20" s="11" t="s">
        <v>31</v>
      </c>
      <c r="C20" s="10">
        <v>73.599999999999994</v>
      </c>
      <c r="D20" s="13" t="s">
        <v>571</v>
      </c>
      <c r="E20" s="8" t="str">
        <f t="shared" si="0"/>
        <v>Not Significantly Different</v>
      </c>
      <c r="G20">
        <f t="shared" si="1"/>
        <v>73.599999999999994</v>
      </c>
      <c r="H20">
        <f t="shared" si="2"/>
        <v>6</v>
      </c>
      <c r="I20" t="str">
        <f t="shared" si="3"/>
        <v>+/-</v>
      </c>
      <c r="J20" t="str">
        <f t="shared" si="4"/>
        <v>6.6</v>
      </c>
      <c r="K20" s="1">
        <f t="shared" si="5"/>
        <v>4.0121580547112456</v>
      </c>
      <c r="L20" s="1">
        <f t="shared" si="6"/>
        <v>-5.7999999999999972</v>
      </c>
      <c r="M20" s="1">
        <f t="shared" si="7"/>
        <v>4.0163007073942687</v>
      </c>
      <c r="N20" s="1">
        <f t="shared" si="8"/>
        <v>-1.4441149760827976</v>
      </c>
      <c r="O20" t="s">
        <v>53</v>
      </c>
    </row>
    <row r="21" spans="1:15" x14ac:dyDescent="0.35">
      <c r="A21" s="12">
        <v>10</v>
      </c>
      <c r="B21" s="11" t="s">
        <v>41</v>
      </c>
      <c r="C21" s="10">
        <v>73.599999999999994</v>
      </c>
      <c r="D21" s="9" t="s">
        <v>152</v>
      </c>
      <c r="E21" s="8" t="str">
        <f t="shared" si="0"/>
        <v>Significantly Different</v>
      </c>
      <c r="G21">
        <f t="shared" si="1"/>
        <v>73.599999999999994</v>
      </c>
      <c r="H21">
        <f t="shared" si="2"/>
        <v>6</v>
      </c>
      <c r="I21" t="str">
        <f t="shared" si="3"/>
        <v>+/-</v>
      </c>
      <c r="J21" t="str">
        <f t="shared" si="4"/>
        <v>1.7</v>
      </c>
      <c r="K21" s="1">
        <f t="shared" si="5"/>
        <v>1.0334346504559271</v>
      </c>
      <c r="L21" s="1">
        <f t="shared" si="6"/>
        <v>-5.7999999999999972</v>
      </c>
      <c r="M21" s="1">
        <f t="shared" si="7"/>
        <v>1.0494028268469344</v>
      </c>
      <c r="N21" s="1">
        <f t="shared" si="8"/>
        <v>-5.5269529027540756</v>
      </c>
      <c r="O21" t="s">
        <v>45</v>
      </c>
    </row>
    <row r="22" spans="1:15" x14ac:dyDescent="0.35">
      <c r="A22" s="12">
        <v>10</v>
      </c>
      <c r="B22" s="11" t="s">
        <v>74</v>
      </c>
      <c r="C22" s="10">
        <v>73.599999999999994</v>
      </c>
      <c r="D22" s="9" t="s">
        <v>135</v>
      </c>
      <c r="E22" s="8" t="str">
        <f t="shared" si="0"/>
        <v>Significantly Different</v>
      </c>
      <c r="G22">
        <f t="shared" si="1"/>
        <v>73.599999999999994</v>
      </c>
      <c r="H22">
        <f t="shared" si="2"/>
        <v>6</v>
      </c>
      <c r="I22" t="str">
        <f t="shared" si="3"/>
        <v>+/-</v>
      </c>
      <c r="J22" t="str">
        <f t="shared" si="4"/>
        <v>1.6</v>
      </c>
      <c r="K22" s="1">
        <f t="shared" si="5"/>
        <v>0.97264437689969607</v>
      </c>
      <c r="L22" s="1">
        <f t="shared" si="6"/>
        <v>-5.7999999999999972</v>
      </c>
      <c r="M22" s="1">
        <f t="shared" si="7"/>
        <v>0.98959395720970866</v>
      </c>
      <c r="N22" s="1">
        <f t="shared" si="8"/>
        <v>-5.860989709712725</v>
      </c>
      <c r="O22" t="s">
        <v>28</v>
      </c>
    </row>
    <row r="23" spans="1:15" x14ac:dyDescent="0.35">
      <c r="A23" s="12">
        <v>13</v>
      </c>
      <c r="B23" s="11" t="s">
        <v>66</v>
      </c>
      <c r="C23" s="10">
        <v>72.8</v>
      </c>
      <c r="D23" s="9" t="s">
        <v>166</v>
      </c>
      <c r="E23" s="8" t="str">
        <f t="shared" si="0"/>
        <v>Significantly Different</v>
      </c>
      <c r="G23">
        <f t="shared" si="1"/>
        <v>72.8</v>
      </c>
      <c r="H23">
        <f t="shared" si="2"/>
        <v>6</v>
      </c>
      <c r="I23" t="str">
        <f t="shared" si="3"/>
        <v>+/-</v>
      </c>
      <c r="J23" t="str">
        <f t="shared" si="4"/>
        <v>4.7</v>
      </c>
      <c r="K23" s="1">
        <f t="shared" si="5"/>
        <v>2.8571428571428572</v>
      </c>
      <c r="L23" s="1">
        <f t="shared" si="6"/>
        <v>-5</v>
      </c>
      <c r="M23" s="1">
        <f t="shared" si="7"/>
        <v>2.8629572861560164</v>
      </c>
      <c r="N23" s="1">
        <f t="shared" si="8"/>
        <v>-1.7464458950113466</v>
      </c>
      <c r="O23" t="s">
        <v>81</v>
      </c>
    </row>
    <row r="24" spans="1:15" x14ac:dyDescent="0.35">
      <c r="A24" s="12">
        <v>14</v>
      </c>
      <c r="B24" s="11" t="s">
        <v>68</v>
      </c>
      <c r="C24" s="10">
        <v>72.7</v>
      </c>
      <c r="D24" s="9" t="s">
        <v>180</v>
      </c>
      <c r="E24" s="8" t="str">
        <f t="shared" si="0"/>
        <v>Significantly Different</v>
      </c>
      <c r="G24">
        <f t="shared" si="1"/>
        <v>72.7</v>
      </c>
      <c r="H24">
        <f t="shared" si="2"/>
        <v>6</v>
      </c>
      <c r="I24" t="str">
        <f t="shared" si="3"/>
        <v>+/-</v>
      </c>
      <c r="J24" t="str">
        <f t="shared" si="4"/>
        <v>2.7</v>
      </c>
      <c r="K24" s="1">
        <f t="shared" si="5"/>
        <v>1.6413373860182372</v>
      </c>
      <c r="L24" s="1">
        <f t="shared" si="6"/>
        <v>-4.9000000000000057</v>
      </c>
      <c r="M24" s="1">
        <f t="shared" si="7"/>
        <v>1.6514380191132068</v>
      </c>
      <c r="N24" s="1">
        <f t="shared" si="8"/>
        <v>-2.9671110530876721</v>
      </c>
      <c r="O24" t="s">
        <v>64</v>
      </c>
    </row>
    <row r="25" spans="1:15" x14ac:dyDescent="0.35">
      <c r="A25" s="12">
        <v>15</v>
      </c>
      <c r="B25" s="11" t="s">
        <v>29</v>
      </c>
      <c r="C25" s="10">
        <v>72.5</v>
      </c>
      <c r="D25" s="9" t="s">
        <v>133</v>
      </c>
      <c r="E25" s="8" t="str">
        <f t="shared" si="0"/>
        <v>Significantly Different</v>
      </c>
      <c r="G25">
        <f t="shared" si="1"/>
        <v>72.5</v>
      </c>
      <c r="H25">
        <f t="shared" si="2"/>
        <v>6</v>
      </c>
      <c r="I25" t="str">
        <f t="shared" si="3"/>
        <v>+/-</v>
      </c>
      <c r="J25" t="str">
        <f t="shared" si="4"/>
        <v>1.4</v>
      </c>
      <c r="K25" s="1">
        <f t="shared" si="5"/>
        <v>0.85106382978723394</v>
      </c>
      <c r="L25" s="1">
        <f t="shared" si="6"/>
        <v>-4.7000000000000028</v>
      </c>
      <c r="M25" s="1">
        <f t="shared" si="7"/>
        <v>0.8703842591657357</v>
      </c>
      <c r="N25" s="1">
        <f t="shared" si="8"/>
        <v>-5.3999138317424977</v>
      </c>
      <c r="O25" t="s">
        <v>80</v>
      </c>
    </row>
    <row r="26" spans="1:15" x14ac:dyDescent="0.35">
      <c r="A26" s="12">
        <v>16</v>
      </c>
      <c r="B26" s="11" t="s">
        <v>76</v>
      </c>
      <c r="C26" s="10">
        <v>72.2</v>
      </c>
      <c r="D26" s="9" t="s">
        <v>157</v>
      </c>
      <c r="E26" s="8" t="str">
        <f t="shared" si="0"/>
        <v>Significantly Different</v>
      </c>
      <c r="G26">
        <f t="shared" si="1"/>
        <v>72.2</v>
      </c>
      <c r="H26">
        <f t="shared" si="2"/>
        <v>6</v>
      </c>
      <c r="I26" t="str">
        <f t="shared" si="3"/>
        <v>+/-</v>
      </c>
      <c r="J26" t="str">
        <f t="shared" si="4"/>
        <v>3.2</v>
      </c>
      <c r="K26" s="1">
        <f t="shared" si="5"/>
        <v>1.9452887537993921</v>
      </c>
      <c r="L26" s="1">
        <f t="shared" si="6"/>
        <v>-4.4000000000000057</v>
      </c>
      <c r="M26" s="1">
        <f t="shared" si="7"/>
        <v>1.9538186844970453</v>
      </c>
      <c r="N26" s="1">
        <f t="shared" si="8"/>
        <v>-2.2520001650678552</v>
      </c>
      <c r="O26" t="s">
        <v>79</v>
      </c>
    </row>
    <row r="27" spans="1:15" x14ac:dyDescent="0.35">
      <c r="A27" s="12">
        <v>17</v>
      </c>
      <c r="B27" s="11" t="s">
        <v>62</v>
      </c>
      <c r="C27" s="10">
        <v>71.2</v>
      </c>
      <c r="D27" s="9" t="s">
        <v>167</v>
      </c>
      <c r="E27" s="8" t="str">
        <f t="shared" si="0"/>
        <v>Not Significantly Different</v>
      </c>
      <c r="G27">
        <f t="shared" si="1"/>
        <v>71.2</v>
      </c>
      <c r="H27">
        <f t="shared" si="2"/>
        <v>6</v>
      </c>
      <c r="I27" t="str">
        <f t="shared" si="3"/>
        <v>+/-</v>
      </c>
      <c r="J27" t="str">
        <f t="shared" si="4"/>
        <v>4.3</v>
      </c>
      <c r="K27" s="1">
        <f t="shared" si="5"/>
        <v>2.6139817629179332</v>
      </c>
      <c r="L27" s="1">
        <f t="shared" si="6"/>
        <v>-3.4000000000000057</v>
      </c>
      <c r="M27" s="1">
        <f t="shared" si="7"/>
        <v>2.620335813039794</v>
      </c>
      <c r="N27" s="1">
        <f t="shared" si="8"/>
        <v>-1.2975436137155796</v>
      </c>
      <c r="O27" t="s">
        <v>77</v>
      </c>
    </row>
    <row r="28" spans="1:15" x14ac:dyDescent="0.35">
      <c r="A28" s="12">
        <v>18</v>
      </c>
      <c r="B28" s="11" t="s">
        <v>64</v>
      </c>
      <c r="C28" s="10">
        <v>71.099999999999994</v>
      </c>
      <c r="D28" s="9" t="s">
        <v>134</v>
      </c>
      <c r="E28" s="8" t="str">
        <f t="shared" si="0"/>
        <v>Significantly Different</v>
      </c>
      <c r="G28">
        <f t="shared" si="1"/>
        <v>71.099999999999994</v>
      </c>
      <c r="H28">
        <f t="shared" si="2"/>
        <v>6</v>
      </c>
      <c r="I28" t="str">
        <f t="shared" si="3"/>
        <v>+/-</v>
      </c>
      <c r="J28" t="str">
        <f t="shared" si="4"/>
        <v>1.3</v>
      </c>
      <c r="K28" s="1">
        <f t="shared" si="5"/>
        <v>0.79027355623100304</v>
      </c>
      <c r="L28" s="1">
        <f t="shared" si="6"/>
        <v>-3.2999999999999972</v>
      </c>
      <c r="M28" s="1">
        <f t="shared" si="7"/>
        <v>0.81104340815357656</v>
      </c>
      <c r="N28" s="1">
        <f t="shared" si="8"/>
        <v>-4.0688327737140302</v>
      </c>
      <c r="O28" t="s">
        <v>78</v>
      </c>
    </row>
    <row r="29" spans="1:15" x14ac:dyDescent="0.35">
      <c r="A29" s="12">
        <v>18</v>
      </c>
      <c r="B29" s="11" t="s">
        <v>54</v>
      </c>
      <c r="C29" s="10">
        <v>71.099999999999994</v>
      </c>
      <c r="D29" s="9" t="s">
        <v>133</v>
      </c>
      <c r="E29" s="8" t="str">
        <f t="shared" si="0"/>
        <v>Significantly Different</v>
      </c>
      <c r="G29">
        <f t="shared" si="1"/>
        <v>71.099999999999994</v>
      </c>
      <c r="H29">
        <f t="shared" si="2"/>
        <v>6</v>
      </c>
      <c r="I29" t="str">
        <f t="shared" si="3"/>
        <v>+/-</v>
      </c>
      <c r="J29" t="str">
        <f t="shared" si="4"/>
        <v>1.4</v>
      </c>
      <c r="K29" s="1">
        <f t="shared" si="5"/>
        <v>0.85106382978723394</v>
      </c>
      <c r="L29" s="1">
        <f t="shared" si="6"/>
        <v>-3.2999999999999972</v>
      </c>
      <c r="M29" s="1">
        <f t="shared" si="7"/>
        <v>0.8703842591657357</v>
      </c>
      <c r="N29" s="1">
        <f t="shared" si="8"/>
        <v>-3.7914288605851523</v>
      </c>
      <c r="O29" t="s">
        <v>55</v>
      </c>
    </row>
    <row r="30" spans="1:15" x14ac:dyDescent="0.35">
      <c r="A30" s="12">
        <v>20</v>
      </c>
      <c r="B30" s="11" t="s">
        <v>71</v>
      </c>
      <c r="C30" s="10">
        <v>71</v>
      </c>
      <c r="D30" s="9" t="s">
        <v>133</v>
      </c>
      <c r="E30" s="8" t="str">
        <f t="shared" si="0"/>
        <v>Significantly Different</v>
      </c>
      <c r="G30">
        <f t="shared" si="1"/>
        <v>71</v>
      </c>
      <c r="H30">
        <f t="shared" si="2"/>
        <v>6</v>
      </c>
      <c r="I30" t="str">
        <f t="shared" si="3"/>
        <v>+/-</v>
      </c>
      <c r="J30" t="str">
        <f t="shared" si="4"/>
        <v>1.4</v>
      </c>
      <c r="K30" s="1">
        <f t="shared" si="5"/>
        <v>0.85106382978723394</v>
      </c>
      <c r="L30" s="1">
        <f t="shared" si="6"/>
        <v>-3.2000000000000028</v>
      </c>
      <c r="M30" s="1">
        <f t="shared" si="7"/>
        <v>0.8703842591657357</v>
      </c>
      <c r="N30" s="1">
        <f t="shared" si="8"/>
        <v>-3.676537076931063</v>
      </c>
      <c r="O30" t="s">
        <v>76</v>
      </c>
    </row>
    <row r="31" spans="1:15" x14ac:dyDescent="0.35">
      <c r="A31" s="12">
        <v>20</v>
      </c>
      <c r="B31" s="11" t="s">
        <v>60</v>
      </c>
      <c r="C31" s="10">
        <v>71</v>
      </c>
      <c r="D31" s="9" t="s">
        <v>137</v>
      </c>
      <c r="E31" s="8" t="str">
        <f t="shared" si="0"/>
        <v>Significantly Different</v>
      </c>
      <c r="G31">
        <f t="shared" si="1"/>
        <v>71</v>
      </c>
      <c r="H31">
        <f t="shared" si="2"/>
        <v>6</v>
      </c>
      <c r="I31" t="str">
        <f t="shared" si="3"/>
        <v>+/-</v>
      </c>
      <c r="J31" t="str">
        <f t="shared" si="4"/>
        <v>1.2</v>
      </c>
      <c r="K31" s="1">
        <f t="shared" si="5"/>
        <v>0.72948328267477203</v>
      </c>
      <c r="L31" s="1">
        <f t="shared" si="6"/>
        <v>-3.2000000000000028</v>
      </c>
      <c r="M31" s="1">
        <f t="shared" si="7"/>
        <v>0.75193415664759766</v>
      </c>
      <c r="N31" s="1">
        <f t="shared" si="8"/>
        <v>-4.2556917673041932</v>
      </c>
      <c r="O31" t="s">
        <v>41</v>
      </c>
    </row>
    <row r="32" spans="1:15" x14ac:dyDescent="0.35">
      <c r="A32" s="12">
        <v>22</v>
      </c>
      <c r="B32" s="11" t="s">
        <v>45</v>
      </c>
      <c r="C32" s="10">
        <v>70.3</v>
      </c>
      <c r="D32" s="9" t="s">
        <v>133</v>
      </c>
      <c r="E32" s="8" t="str">
        <f t="shared" si="0"/>
        <v>Significantly Different</v>
      </c>
      <c r="G32">
        <f t="shared" si="1"/>
        <v>70.3</v>
      </c>
      <c r="H32">
        <f t="shared" si="2"/>
        <v>6</v>
      </c>
      <c r="I32" t="str">
        <f t="shared" si="3"/>
        <v>+/-</v>
      </c>
      <c r="J32" t="str">
        <f t="shared" si="4"/>
        <v>1.4</v>
      </c>
      <c r="K32" s="1">
        <f t="shared" si="5"/>
        <v>0.85106382978723394</v>
      </c>
      <c r="L32" s="1">
        <f t="shared" si="6"/>
        <v>-2.5</v>
      </c>
      <c r="M32" s="1">
        <f t="shared" si="7"/>
        <v>0.8703842591657357</v>
      </c>
      <c r="N32" s="1">
        <f t="shared" si="8"/>
        <v>-2.8722945913523907</v>
      </c>
      <c r="O32" t="s">
        <v>70</v>
      </c>
    </row>
    <row r="33" spans="1:15" x14ac:dyDescent="0.35">
      <c r="A33" s="12">
        <v>23</v>
      </c>
      <c r="B33" s="11" t="s">
        <v>47</v>
      </c>
      <c r="C33" s="10">
        <v>70</v>
      </c>
      <c r="D33" s="9" t="s">
        <v>152</v>
      </c>
      <c r="E33" s="8" t="str">
        <f t="shared" si="0"/>
        <v>Significantly Different</v>
      </c>
      <c r="G33">
        <f t="shared" si="1"/>
        <v>70</v>
      </c>
      <c r="H33">
        <f t="shared" si="2"/>
        <v>6</v>
      </c>
      <c r="I33" t="str">
        <f t="shared" si="3"/>
        <v>+/-</v>
      </c>
      <c r="J33" t="str">
        <f t="shared" si="4"/>
        <v>1.7</v>
      </c>
      <c r="K33" s="1">
        <f t="shared" si="5"/>
        <v>1.0334346504559271</v>
      </c>
      <c r="L33" s="1">
        <f t="shared" si="6"/>
        <v>-2.2000000000000028</v>
      </c>
      <c r="M33" s="1">
        <f t="shared" si="7"/>
        <v>1.0494028268469344</v>
      </c>
      <c r="N33" s="1">
        <f t="shared" si="8"/>
        <v>-2.0964304113894809</v>
      </c>
      <c r="O33" t="s">
        <v>75</v>
      </c>
    </row>
    <row r="34" spans="1:15" x14ac:dyDescent="0.35">
      <c r="A34" s="12">
        <v>24</v>
      </c>
      <c r="B34" s="11" t="s">
        <v>37</v>
      </c>
      <c r="C34" s="10">
        <v>69.599999999999994</v>
      </c>
      <c r="D34" s="9" t="s">
        <v>139</v>
      </c>
      <c r="E34" s="8" t="str">
        <f t="shared" si="0"/>
        <v>Significantly Different</v>
      </c>
      <c r="G34">
        <f t="shared" si="1"/>
        <v>69.599999999999994</v>
      </c>
      <c r="H34">
        <f t="shared" si="2"/>
        <v>6</v>
      </c>
      <c r="I34" t="str">
        <f t="shared" si="3"/>
        <v>+/-</v>
      </c>
      <c r="J34" t="str">
        <f t="shared" si="4"/>
        <v>1.5</v>
      </c>
      <c r="K34" s="1">
        <f t="shared" si="5"/>
        <v>0.91185410334346506</v>
      </c>
      <c r="L34" s="1">
        <f t="shared" si="6"/>
        <v>-1.7999999999999972</v>
      </c>
      <c r="M34" s="1">
        <f t="shared" si="7"/>
        <v>0.92991237329959608</v>
      </c>
      <c r="N34" s="1">
        <f t="shared" si="8"/>
        <v>-1.9356662538138731</v>
      </c>
      <c r="O34" t="s">
        <v>74</v>
      </c>
    </row>
    <row r="35" spans="1:15" x14ac:dyDescent="0.35">
      <c r="A35" s="12">
        <v>25</v>
      </c>
      <c r="B35" s="11" t="s">
        <v>51</v>
      </c>
      <c r="C35" s="10">
        <v>69.5</v>
      </c>
      <c r="D35" s="9" t="s">
        <v>141</v>
      </c>
      <c r="E35" s="8" t="str">
        <f t="shared" si="0"/>
        <v>Not Significantly Different</v>
      </c>
      <c r="G35">
        <f t="shared" si="1"/>
        <v>69.5</v>
      </c>
      <c r="H35">
        <f t="shared" si="2"/>
        <v>6</v>
      </c>
      <c r="I35" t="str">
        <f t="shared" si="3"/>
        <v>+/-</v>
      </c>
      <c r="J35" t="str">
        <f t="shared" si="4"/>
        <v>2.3</v>
      </c>
      <c r="K35" s="1">
        <f t="shared" si="5"/>
        <v>1.3981762917933129</v>
      </c>
      <c r="L35" s="1">
        <f t="shared" si="6"/>
        <v>-1.7000000000000028</v>
      </c>
      <c r="M35" s="1">
        <f t="shared" si="7"/>
        <v>1.4100198789961338</v>
      </c>
      <c r="N35" s="1">
        <f t="shared" si="8"/>
        <v>-1.2056567608183801</v>
      </c>
      <c r="O35" t="s">
        <v>51</v>
      </c>
    </row>
    <row r="36" spans="1:15" x14ac:dyDescent="0.35">
      <c r="A36" s="12">
        <v>26</v>
      </c>
      <c r="B36" s="11" t="s">
        <v>49</v>
      </c>
      <c r="C36" s="10">
        <v>69.400000000000006</v>
      </c>
      <c r="D36" s="9" t="s">
        <v>137</v>
      </c>
      <c r="E36" s="8" t="str">
        <f t="shared" si="0"/>
        <v>Significantly Different</v>
      </c>
      <c r="G36">
        <f t="shared" si="1"/>
        <v>69.400000000000006</v>
      </c>
      <c r="H36">
        <f t="shared" si="2"/>
        <v>6</v>
      </c>
      <c r="I36" t="str">
        <f t="shared" si="3"/>
        <v>+/-</v>
      </c>
      <c r="J36" t="str">
        <f t="shared" si="4"/>
        <v>1.2</v>
      </c>
      <c r="K36" s="1">
        <f t="shared" si="5"/>
        <v>0.72948328267477203</v>
      </c>
      <c r="L36" s="1">
        <f t="shared" si="6"/>
        <v>-1.6000000000000085</v>
      </c>
      <c r="M36" s="1">
        <f t="shared" si="7"/>
        <v>0.75193415664759766</v>
      </c>
      <c r="N36" s="1">
        <f t="shared" si="8"/>
        <v>-2.1278458836521059</v>
      </c>
      <c r="O36" t="s">
        <v>71</v>
      </c>
    </row>
    <row r="37" spans="1:15" x14ac:dyDescent="0.35">
      <c r="A37" s="12">
        <v>27</v>
      </c>
      <c r="B37" s="11" t="s">
        <v>53</v>
      </c>
      <c r="C37" s="10">
        <v>68.900000000000006</v>
      </c>
      <c r="D37" s="9" t="s">
        <v>122</v>
      </c>
      <c r="E37" s="8" t="str">
        <f t="shared" si="0"/>
        <v>Significantly Different</v>
      </c>
      <c r="G37">
        <f t="shared" si="1"/>
        <v>68.900000000000006</v>
      </c>
      <c r="H37">
        <f t="shared" si="2"/>
        <v>6</v>
      </c>
      <c r="I37" t="str">
        <f t="shared" si="3"/>
        <v>+/-</v>
      </c>
      <c r="J37" t="str">
        <f t="shared" si="4"/>
        <v>1.0</v>
      </c>
      <c r="K37" s="1">
        <f t="shared" si="5"/>
        <v>0.60790273556231</v>
      </c>
      <c r="L37" s="1">
        <f t="shared" si="6"/>
        <v>-1.1000000000000085</v>
      </c>
      <c r="M37" s="1">
        <f t="shared" si="7"/>
        <v>0.63466908868757144</v>
      </c>
      <c r="N37" s="1">
        <f t="shared" si="8"/>
        <v>-1.7331866631076869</v>
      </c>
      <c r="O37" t="s">
        <v>69</v>
      </c>
    </row>
    <row r="38" spans="1:15" x14ac:dyDescent="0.35">
      <c r="A38" s="12">
        <v>27</v>
      </c>
      <c r="B38" s="11" t="s">
        <v>50</v>
      </c>
      <c r="C38" s="10">
        <v>68.900000000000006</v>
      </c>
      <c r="D38" s="9" t="s">
        <v>136</v>
      </c>
      <c r="E38" s="8" t="str">
        <f t="shared" si="0"/>
        <v>Not Significantly Different</v>
      </c>
      <c r="G38">
        <f t="shared" si="1"/>
        <v>68.900000000000006</v>
      </c>
      <c r="H38">
        <f t="shared" si="2"/>
        <v>6</v>
      </c>
      <c r="I38" t="str">
        <f t="shared" si="3"/>
        <v>+/-</v>
      </c>
      <c r="J38" t="str">
        <f t="shared" si="4"/>
        <v>1.9</v>
      </c>
      <c r="K38" s="1">
        <f t="shared" si="5"/>
        <v>1.1550151975683889</v>
      </c>
      <c r="L38" s="1">
        <f t="shared" si="6"/>
        <v>-1.1000000000000085</v>
      </c>
      <c r="M38" s="1">
        <f t="shared" si="7"/>
        <v>1.1693242590681667</v>
      </c>
      <c r="N38" s="1">
        <f t="shared" si="8"/>
        <v>-0.94071425566471811</v>
      </c>
      <c r="O38" t="s">
        <v>68</v>
      </c>
    </row>
    <row r="39" spans="1:15" x14ac:dyDescent="0.35">
      <c r="A39" s="12">
        <v>29</v>
      </c>
      <c r="B39" s="11" t="s">
        <v>28</v>
      </c>
      <c r="C39" s="10">
        <v>68.400000000000006</v>
      </c>
      <c r="D39" s="9" t="s">
        <v>237</v>
      </c>
      <c r="E39" s="8" t="str">
        <f t="shared" si="0"/>
        <v>Not Significantly Different</v>
      </c>
      <c r="G39">
        <f t="shared" si="1"/>
        <v>68.400000000000006</v>
      </c>
      <c r="H39">
        <f t="shared" si="2"/>
        <v>6</v>
      </c>
      <c r="I39" t="str">
        <f t="shared" si="3"/>
        <v>+/-</v>
      </c>
      <c r="J39" t="str">
        <f t="shared" si="4"/>
        <v>3.7</v>
      </c>
      <c r="K39" s="1">
        <f t="shared" si="5"/>
        <v>2.2492401215805473</v>
      </c>
      <c r="L39" s="1">
        <f t="shared" si="6"/>
        <v>-0.60000000000000853</v>
      </c>
      <c r="M39" s="1">
        <f t="shared" si="7"/>
        <v>2.2566214216742355</v>
      </c>
      <c r="N39" s="1">
        <f t="shared" si="8"/>
        <v>-0.26588420824032405</v>
      </c>
      <c r="O39" t="s">
        <v>44</v>
      </c>
    </row>
    <row r="40" spans="1:15" x14ac:dyDescent="0.35">
      <c r="A40" s="12">
        <v>30</v>
      </c>
      <c r="B40" s="11" t="s">
        <v>56</v>
      </c>
      <c r="C40" s="10">
        <v>68.2</v>
      </c>
      <c r="D40" s="9" t="s">
        <v>154</v>
      </c>
      <c r="E40" s="8" t="str">
        <f t="shared" si="0"/>
        <v>Not Significantly Different</v>
      </c>
      <c r="G40">
        <f t="shared" si="1"/>
        <v>68.2</v>
      </c>
      <c r="H40">
        <f t="shared" si="2"/>
        <v>6</v>
      </c>
      <c r="I40" t="str">
        <f t="shared" si="3"/>
        <v>+/-</v>
      </c>
      <c r="J40" t="str">
        <f t="shared" si="4"/>
        <v>2.1</v>
      </c>
      <c r="K40" s="1">
        <f t="shared" si="5"/>
        <v>1.2765957446808511</v>
      </c>
      <c r="L40" s="1">
        <f t="shared" si="6"/>
        <v>-0.40000000000000568</v>
      </c>
      <c r="M40" s="1">
        <f t="shared" si="7"/>
        <v>1.2895564398538861</v>
      </c>
      <c r="N40" s="1">
        <f t="shared" si="8"/>
        <v>-0.31018417468050324</v>
      </c>
      <c r="O40" t="s">
        <v>66</v>
      </c>
    </row>
    <row r="41" spans="1:15" x14ac:dyDescent="0.35">
      <c r="A41" s="12">
        <v>31</v>
      </c>
      <c r="B41" s="11" t="s">
        <v>77</v>
      </c>
      <c r="C41" s="10">
        <v>68.099999999999994</v>
      </c>
      <c r="D41" s="9" t="s">
        <v>154</v>
      </c>
      <c r="E41" s="8" t="str">
        <f t="shared" si="0"/>
        <v>Not Significantly Different</v>
      </c>
      <c r="G41">
        <f t="shared" si="1"/>
        <v>68.099999999999994</v>
      </c>
      <c r="H41">
        <f t="shared" si="2"/>
        <v>6</v>
      </c>
      <c r="I41" t="str">
        <f t="shared" si="3"/>
        <v>+/-</v>
      </c>
      <c r="J41" t="str">
        <f t="shared" si="4"/>
        <v>2.1</v>
      </c>
      <c r="K41" s="1">
        <f t="shared" si="5"/>
        <v>1.2765957446808511</v>
      </c>
      <c r="L41" s="1">
        <f t="shared" si="6"/>
        <v>-0.29999999999999716</v>
      </c>
      <c r="M41" s="1">
        <f t="shared" si="7"/>
        <v>1.2895564398538861</v>
      </c>
      <c r="N41" s="1">
        <f t="shared" si="8"/>
        <v>-0.23263813101037192</v>
      </c>
      <c r="O41" t="s">
        <v>47</v>
      </c>
    </row>
    <row r="42" spans="1:15" x14ac:dyDescent="0.35">
      <c r="A42" s="12">
        <v>32</v>
      </c>
      <c r="B42" s="11" t="s">
        <v>63</v>
      </c>
      <c r="C42" s="10">
        <v>67.3</v>
      </c>
      <c r="D42" s="9" t="s">
        <v>133</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67.3</v>
      </c>
      <c r="H42">
        <f t="shared" ref="H42:H62" si="11">LEN(TRIM(D42))</f>
        <v>6</v>
      </c>
      <c r="I42" t="str">
        <f t="shared" ref="I42:I73" si="12">IF(H42&gt;=3,MID(TRIM(D42),1,3),"NO")</f>
        <v>+/-</v>
      </c>
      <c r="J42" t="str">
        <f t="shared" ref="J42:J73" si="13">IF(TRIM(I42)="+/-",MID(TRIM(D42),4,H42-3),D42)</f>
        <v>1.4</v>
      </c>
      <c r="K42" s="1">
        <f t="shared" ref="K42:K73" si="14">IF(TRIM(J42)="*****",0,IF(ISERROR(VALUE(J42)),"NA",VALUE(J42/$I$4)))</f>
        <v>0.85106382978723394</v>
      </c>
      <c r="L42" s="1">
        <f t="shared" ref="L42:L62" si="15">IF(AND(ISNUMBER(G42),ISNUMBER($I$6)),$I$6-G42,"N/A")</f>
        <v>0.5</v>
      </c>
      <c r="M42" s="1">
        <f t="shared" ref="M42:M62" si="16">IF(AND(ISNUMBER(K42),ISNUMBER($I$7)),SQRT(K42^2+($I$7)^2),"N/A")</f>
        <v>0.8703842591657357</v>
      </c>
      <c r="N42" s="1">
        <f t="shared" ref="N42:N73" si="17">IF(AND(ISNUMBER(L42),ISNUMBER(M42),M42&lt;&gt;0),L42/M42,"NA")</f>
        <v>0.57445891827047812</v>
      </c>
      <c r="O42" t="s">
        <v>36</v>
      </c>
    </row>
    <row r="43" spans="1:15" x14ac:dyDescent="0.35">
      <c r="A43" s="12">
        <v>33</v>
      </c>
      <c r="B43" s="11" t="s">
        <v>44</v>
      </c>
      <c r="C43" s="10">
        <v>67.2</v>
      </c>
      <c r="D43" s="9" t="s">
        <v>173</v>
      </c>
      <c r="E43" s="8" t="str">
        <f t="shared" si="9"/>
        <v>Not Significantly Different</v>
      </c>
      <c r="G43">
        <f t="shared" si="10"/>
        <v>67.2</v>
      </c>
      <c r="H43">
        <f t="shared" si="11"/>
        <v>6</v>
      </c>
      <c r="I43" t="str">
        <f t="shared" si="12"/>
        <v>+/-</v>
      </c>
      <c r="J43" t="str">
        <f t="shared" si="13"/>
        <v>2.9</v>
      </c>
      <c r="K43" s="1">
        <f t="shared" si="14"/>
        <v>1.762917933130699</v>
      </c>
      <c r="L43" s="1">
        <f t="shared" si="15"/>
        <v>0.59999999999999432</v>
      </c>
      <c r="M43" s="1">
        <f t="shared" si="16"/>
        <v>1.7723258039043466</v>
      </c>
      <c r="N43" s="1">
        <f t="shared" si="17"/>
        <v>0.33853820707130927</v>
      </c>
      <c r="O43" t="s">
        <v>49</v>
      </c>
    </row>
    <row r="44" spans="1:15" x14ac:dyDescent="0.35">
      <c r="A44" s="12">
        <v>34</v>
      </c>
      <c r="B44" s="11" t="s">
        <v>73</v>
      </c>
      <c r="C44" s="10">
        <v>67.099999999999994</v>
      </c>
      <c r="D44" s="9" t="s">
        <v>154</v>
      </c>
      <c r="E44" s="8" t="str">
        <f t="shared" si="9"/>
        <v>Not Significantly Different</v>
      </c>
      <c r="G44">
        <f t="shared" si="10"/>
        <v>67.099999999999994</v>
      </c>
      <c r="H44">
        <f t="shared" si="11"/>
        <v>6</v>
      </c>
      <c r="I44" t="str">
        <f t="shared" si="12"/>
        <v>+/-</v>
      </c>
      <c r="J44" t="str">
        <f t="shared" si="13"/>
        <v>2.1</v>
      </c>
      <c r="K44" s="1">
        <f t="shared" si="14"/>
        <v>1.2765957446808511</v>
      </c>
      <c r="L44" s="1">
        <f t="shared" si="15"/>
        <v>0.70000000000000284</v>
      </c>
      <c r="M44" s="1">
        <f t="shared" si="16"/>
        <v>1.2895564398538861</v>
      </c>
      <c r="N44" s="1">
        <f t="shared" si="17"/>
        <v>0.5428223056908752</v>
      </c>
      <c r="O44" t="s">
        <v>63</v>
      </c>
    </row>
    <row r="45" spans="1:15" x14ac:dyDescent="0.35">
      <c r="A45" s="12">
        <v>35</v>
      </c>
      <c r="B45" s="11" t="s">
        <v>80</v>
      </c>
      <c r="C45" s="10">
        <v>66.5</v>
      </c>
      <c r="D45" s="9" t="s">
        <v>152</v>
      </c>
      <c r="E45" s="8" t="str">
        <f t="shared" si="9"/>
        <v>Not Significantly Different</v>
      </c>
      <c r="G45">
        <f t="shared" si="10"/>
        <v>66.5</v>
      </c>
      <c r="H45">
        <f t="shared" si="11"/>
        <v>6</v>
      </c>
      <c r="I45" t="str">
        <f t="shared" si="12"/>
        <v>+/-</v>
      </c>
      <c r="J45" t="str">
        <f t="shared" si="13"/>
        <v>1.7</v>
      </c>
      <c r="K45" s="1">
        <f t="shared" si="14"/>
        <v>1.0334346504559271</v>
      </c>
      <c r="L45" s="1">
        <f t="shared" si="15"/>
        <v>1.2999999999999972</v>
      </c>
      <c r="M45" s="1">
        <f t="shared" si="16"/>
        <v>1.0494028268469344</v>
      </c>
      <c r="N45" s="1">
        <f t="shared" si="17"/>
        <v>1.2387997885483253</v>
      </c>
      <c r="O45" t="s">
        <v>62</v>
      </c>
    </row>
    <row r="46" spans="1:15" x14ac:dyDescent="0.35">
      <c r="A46" s="12">
        <v>35</v>
      </c>
      <c r="B46" s="11" t="s">
        <v>69</v>
      </c>
      <c r="C46" s="10">
        <v>66.5</v>
      </c>
      <c r="D46" s="9" t="s">
        <v>238</v>
      </c>
      <c r="E46" s="8" t="str">
        <f t="shared" si="9"/>
        <v>Not Significantly Different</v>
      </c>
      <c r="G46">
        <f t="shared" si="10"/>
        <v>66.5</v>
      </c>
      <c r="H46">
        <f t="shared" si="11"/>
        <v>6</v>
      </c>
      <c r="I46" t="str">
        <f t="shared" si="12"/>
        <v>+/-</v>
      </c>
      <c r="J46" t="str">
        <f t="shared" si="13"/>
        <v>4.1</v>
      </c>
      <c r="K46" s="1">
        <f t="shared" si="14"/>
        <v>2.4924012158054709</v>
      </c>
      <c r="L46" s="1">
        <f t="shared" si="15"/>
        <v>1.2999999999999972</v>
      </c>
      <c r="M46" s="1">
        <f t="shared" si="16"/>
        <v>2.4990644122911201</v>
      </c>
      <c r="N46" s="1">
        <f t="shared" si="17"/>
        <v>0.52019467509769735</v>
      </c>
      <c r="O46" t="s">
        <v>60</v>
      </c>
    </row>
    <row r="47" spans="1:15" x14ac:dyDescent="0.35">
      <c r="A47" s="12">
        <v>37</v>
      </c>
      <c r="B47" s="11" t="s">
        <v>75</v>
      </c>
      <c r="C47" s="10">
        <v>66.3</v>
      </c>
      <c r="D47" s="9" t="s">
        <v>137</v>
      </c>
      <c r="E47" s="8" t="str">
        <f t="shared" si="9"/>
        <v>Significantly Different</v>
      </c>
      <c r="G47">
        <f t="shared" si="10"/>
        <v>66.3</v>
      </c>
      <c r="H47">
        <f t="shared" si="11"/>
        <v>6</v>
      </c>
      <c r="I47" t="str">
        <f t="shared" si="12"/>
        <v>+/-</v>
      </c>
      <c r="J47" t="str">
        <f t="shared" si="13"/>
        <v>1.2</v>
      </c>
      <c r="K47" s="1">
        <f t="shared" si="14"/>
        <v>0.72948328267477203</v>
      </c>
      <c r="L47" s="1">
        <f t="shared" si="15"/>
        <v>1.5</v>
      </c>
      <c r="M47" s="1">
        <f t="shared" si="16"/>
        <v>0.75193415664759766</v>
      </c>
      <c r="N47" s="1">
        <f t="shared" si="17"/>
        <v>1.9948555159238388</v>
      </c>
      <c r="O47" t="s">
        <v>58</v>
      </c>
    </row>
    <row r="48" spans="1:15" x14ac:dyDescent="0.35">
      <c r="A48" s="12">
        <v>38</v>
      </c>
      <c r="B48" s="11" t="s">
        <v>67</v>
      </c>
      <c r="C48" s="10">
        <v>66.2</v>
      </c>
      <c r="D48" s="9" t="s">
        <v>150</v>
      </c>
      <c r="E48" s="8" t="str">
        <f t="shared" si="9"/>
        <v>Not Significantly Different</v>
      </c>
      <c r="G48">
        <f t="shared" si="10"/>
        <v>66.2</v>
      </c>
      <c r="H48">
        <f t="shared" si="11"/>
        <v>6</v>
      </c>
      <c r="I48" t="str">
        <f t="shared" si="12"/>
        <v>+/-</v>
      </c>
      <c r="J48" t="str">
        <f t="shared" si="13"/>
        <v>2.0</v>
      </c>
      <c r="K48" s="1">
        <f t="shared" si="14"/>
        <v>1.21580547112462</v>
      </c>
      <c r="L48" s="1">
        <f t="shared" si="15"/>
        <v>1.5999999999999943</v>
      </c>
      <c r="M48" s="1">
        <f t="shared" si="16"/>
        <v>1.2294071985505584</v>
      </c>
      <c r="N48" s="1">
        <f t="shared" si="17"/>
        <v>1.301440240374675</v>
      </c>
      <c r="O48" t="s">
        <v>56</v>
      </c>
    </row>
    <row r="49" spans="1:15" x14ac:dyDescent="0.35">
      <c r="A49" s="12">
        <v>38</v>
      </c>
      <c r="B49" s="11" t="s">
        <v>34</v>
      </c>
      <c r="C49" s="10">
        <v>66.2</v>
      </c>
      <c r="D49" s="9" t="s">
        <v>25</v>
      </c>
      <c r="E49" s="8" t="str">
        <f t="shared" si="9"/>
        <v>Significantly Different</v>
      </c>
      <c r="G49">
        <f t="shared" si="10"/>
        <v>66.2</v>
      </c>
      <c r="H49">
        <f t="shared" si="11"/>
        <v>6</v>
      </c>
      <c r="I49" t="str">
        <f t="shared" si="12"/>
        <v>+/-</v>
      </c>
      <c r="J49" t="str">
        <f t="shared" si="13"/>
        <v>0.7</v>
      </c>
      <c r="K49" s="1">
        <f t="shared" si="14"/>
        <v>0.42553191489361697</v>
      </c>
      <c r="L49" s="1">
        <f t="shared" si="15"/>
        <v>1.5999999999999943</v>
      </c>
      <c r="M49" s="1">
        <f t="shared" si="16"/>
        <v>0.46296493044765397</v>
      </c>
      <c r="N49" s="1">
        <f t="shared" si="17"/>
        <v>3.4559853128678855</v>
      </c>
      <c r="O49" t="s">
        <v>54</v>
      </c>
    </row>
    <row r="50" spans="1:15" x14ac:dyDescent="0.35">
      <c r="A50" s="12">
        <v>40</v>
      </c>
      <c r="B50" s="11" t="s">
        <v>78</v>
      </c>
      <c r="C50" s="10">
        <v>65.099999999999994</v>
      </c>
      <c r="D50" s="9" t="s">
        <v>150</v>
      </c>
      <c r="E50" s="8" t="str">
        <f t="shared" si="9"/>
        <v>Significantly Different</v>
      </c>
      <c r="G50">
        <f t="shared" si="10"/>
        <v>65.099999999999994</v>
      </c>
      <c r="H50">
        <f t="shared" si="11"/>
        <v>6</v>
      </c>
      <c r="I50" t="str">
        <f t="shared" si="12"/>
        <v>+/-</v>
      </c>
      <c r="J50" t="str">
        <f t="shared" si="13"/>
        <v>2.0</v>
      </c>
      <c r="K50" s="1">
        <f t="shared" si="14"/>
        <v>1.21580547112462</v>
      </c>
      <c r="L50" s="1">
        <f t="shared" si="15"/>
        <v>2.7000000000000028</v>
      </c>
      <c r="M50" s="1">
        <f t="shared" si="16"/>
        <v>1.2294071985505584</v>
      </c>
      <c r="N50" s="1">
        <f t="shared" si="17"/>
        <v>2.196180405632274</v>
      </c>
      <c r="O50" t="s">
        <v>52</v>
      </c>
    </row>
    <row r="51" spans="1:15" x14ac:dyDescent="0.35">
      <c r="A51" s="12">
        <v>41</v>
      </c>
      <c r="B51" s="11" t="s">
        <v>46</v>
      </c>
      <c r="C51" s="10">
        <v>64.8</v>
      </c>
      <c r="D51" s="9" t="s">
        <v>152</v>
      </c>
      <c r="E51" s="8" t="str">
        <f t="shared" si="9"/>
        <v>Significantly Different</v>
      </c>
      <c r="G51">
        <f t="shared" si="10"/>
        <v>64.8</v>
      </c>
      <c r="H51">
        <f t="shared" si="11"/>
        <v>6</v>
      </c>
      <c r="I51" t="str">
        <f t="shared" si="12"/>
        <v>+/-</v>
      </c>
      <c r="J51" t="str">
        <f t="shared" si="13"/>
        <v>1.7</v>
      </c>
      <c r="K51" s="1">
        <f t="shared" si="14"/>
        <v>1.0334346504559271</v>
      </c>
      <c r="L51" s="1">
        <f t="shared" si="15"/>
        <v>3</v>
      </c>
      <c r="M51" s="1">
        <f t="shared" si="16"/>
        <v>1.0494028268469344</v>
      </c>
      <c r="N51" s="1">
        <f t="shared" si="17"/>
        <v>2.858768742803834</v>
      </c>
      <c r="O51" t="s">
        <v>50</v>
      </c>
    </row>
    <row r="52" spans="1:15" x14ac:dyDescent="0.35">
      <c r="A52" s="12">
        <v>42</v>
      </c>
      <c r="B52" s="11" t="s">
        <v>58</v>
      </c>
      <c r="C52" s="10">
        <v>64.5</v>
      </c>
      <c r="D52" s="9" t="s">
        <v>135</v>
      </c>
      <c r="E52" s="8" t="str">
        <f t="shared" si="9"/>
        <v>Significantly Different</v>
      </c>
      <c r="G52">
        <f t="shared" si="10"/>
        <v>64.5</v>
      </c>
      <c r="H52">
        <f t="shared" si="11"/>
        <v>6</v>
      </c>
      <c r="I52" t="str">
        <f t="shared" si="12"/>
        <v>+/-</v>
      </c>
      <c r="J52" t="str">
        <f t="shared" si="13"/>
        <v>1.6</v>
      </c>
      <c r="K52" s="1">
        <f t="shared" si="14"/>
        <v>0.97264437689969607</v>
      </c>
      <c r="L52" s="1">
        <f t="shared" si="15"/>
        <v>3.2999999999999972</v>
      </c>
      <c r="M52" s="1">
        <f t="shared" si="16"/>
        <v>0.98959395720970866</v>
      </c>
      <c r="N52" s="1">
        <f t="shared" si="17"/>
        <v>3.3347010417331009</v>
      </c>
      <c r="O52" t="s">
        <v>48</v>
      </c>
    </row>
    <row r="53" spans="1:15" x14ac:dyDescent="0.35">
      <c r="A53" s="12">
        <v>43</v>
      </c>
      <c r="B53" s="11" t="s">
        <v>32</v>
      </c>
      <c r="C53" s="10">
        <v>64.400000000000006</v>
      </c>
      <c r="D53" s="9" t="s">
        <v>157</v>
      </c>
      <c r="E53" s="8" t="str">
        <f t="shared" si="9"/>
        <v>Significantly Different</v>
      </c>
      <c r="G53">
        <f t="shared" si="10"/>
        <v>64.400000000000006</v>
      </c>
      <c r="H53">
        <f t="shared" si="11"/>
        <v>6</v>
      </c>
      <c r="I53" t="str">
        <f t="shared" si="12"/>
        <v>+/-</v>
      </c>
      <c r="J53" t="str">
        <f t="shared" si="13"/>
        <v>3.2</v>
      </c>
      <c r="K53" s="1">
        <f t="shared" si="14"/>
        <v>1.9452887537993921</v>
      </c>
      <c r="L53" s="1">
        <f t="shared" si="15"/>
        <v>3.3999999999999915</v>
      </c>
      <c r="M53" s="1">
        <f t="shared" si="16"/>
        <v>1.9538186844970453</v>
      </c>
      <c r="N53" s="1">
        <f t="shared" si="17"/>
        <v>1.7401819457342451</v>
      </c>
      <c r="O53" t="s">
        <v>46</v>
      </c>
    </row>
    <row r="54" spans="1:15" x14ac:dyDescent="0.35">
      <c r="A54" s="12">
        <v>44</v>
      </c>
      <c r="B54" s="11" t="s">
        <v>36</v>
      </c>
      <c r="C54" s="10">
        <v>63.8</v>
      </c>
      <c r="D54" s="9" t="s">
        <v>178</v>
      </c>
      <c r="E54" s="8" t="str">
        <f t="shared" si="9"/>
        <v>Significantly Different</v>
      </c>
      <c r="G54">
        <f t="shared" si="10"/>
        <v>63.8</v>
      </c>
      <c r="H54">
        <f t="shared" si="11"/>
        <v>6</v>
      </c>
      <c r="I54" t="str">
        <f t="shared" si="12"/>
        <v>+/-</v>
      </c>
      <c r="J54" t="str">
        <f t="shared" si="13"/>
        <v>3.5</v>
      </c>
      <c r="K54" s="1">
        <f t="shared" si="14"/>
        <v>2.1276595744680851</v>
      </c>
      <c r="L54" s="1">
        <f t="shared" si="15"/>
        <v>4</v>
      </c>
      <c r="M54" s="1">
        <f t="shared" si="16"/>
        <v>2.1354611635562666</v>
      </c>
      <c r="N54" s="1">
        <f t="shared" si="17"/>
        <v>1.8731317001984922</v>
      </c>
      <c r="O54" t="s">
        <v>39</v>
      </c>
    </row>
    <row r="55" spans="1:15" x14ac:dyDescent="0.35">
      <c r="A55" s="12">
        <v>45</v>
      </c>
      <c r="B55" s="11" t="s">
        <v>57</v>
      </c>
      <c r="C55" s="10">
        <v>63.1</v>
      </c>
      <c r="D55" s="9" t="s">
        <v>136</v>
      </c>
      <c r="E55" s="8" t="str">
        <f t="shared" si="9"/>
        <v>Significantly Different</v>
      </c>
      <c r="G55">
        <f t="shared" si="10"/>
        <v>63.1</v>
      </c>
      <c r="H55">
        <f t="shared" si="11"/>
        <v>6</v>
      </c>
      <c r="I55" t="str">
        <f t="shared" si="12"/>
        <v>+/-</v>
      </c>
      <c r="J55" t="str">
        <f t="shared" si="13"/>
        <v>1.9</v>
      </c>
      <c r="K55" s="1">
        <f t="shared" si="14"/>
        <v>1.1550151975683889</v>
      </c>
      <c r="L55" s="1">
        <f t="shared" si="15"/>
        <v>4.6999999999999957</v>
      </c>
      <c r="M55" s="1">
        <f t="shared" si="16"/>
        <v>1.1693242590681667</v>
      </c>
      <c r="N55" s="1">
        <f t="shared" si="17"/>
        <v>4.0194154560219424</v>
      </c>
      <c r="O55" t="s">
        <v>42</v>
      </c>
    </row>
    <row r="56" spans="1:15" x14ac:dyDescent="0.35">
      <c r="A56" s="12">
        <v>45</v>
      </c>
      <c r="B56" s="11" t="s">
        <v>72</v>
      </c>
      <c r="C56" s="10">
        <v>63.1</v>
      </c>
      <c r="D56" s="9" t="s">
        <v>180</v>
      </c>
      <c r="E56" s="8" t="str">
        <f t="shared" si="9"/>
        <v>Significantly Different</v>
      </c>
      <c r="G56">
        <f t="shared" si="10"/>
        <v>63.1</v>
      </c>
      <c r="H56">
        <f t="shared" si="11"/>
        <v>6</v>
      </c>
      <c r="I56" t="str">
        <f t="shared" si="12"/>
        <v>+/-</v>
      </c>
      <c r="J56" t="str">
        <f t="shared" si="13"/>
        <v>2.7</v>
      </c>
      <c r="K56" s="1">
        <f t="shared" si="14"/>
        <v>1.6413373860182372</v>
      </c>
      <c r="L56" s="1">
        <f t="shared" si="15"/>
        <v>4.6999999999999957</v>
      </c>
      <c r="M56" s="1">
        <f t="shared" si="16"/>
        <v>1.6514380191132068</v>
      </c>
      <c r="N56" s="1">
        <f t="shared" si="17"/>
        <v>2.846004479492251</v>
      </c>
      <c r="O56" t="s">
        <v>40</v>
      </c>
    </row>
    <row r="57" spans="1:15" x14ac:dyDescent="0.35">
      <c r="A57" s="12">
        <v>47</v>
      </c>
      <c r="B57" s="11" t="s">
        <v>35</v>
      </c>
      <c r="C57" s="10">
        <v>62.6</v>
      </c>
      <c r="D57" s="9" t="s">
        <v>139</v>
      </c>
      <c r="E57" s="8" t="str">
        <f t="shared" si="9"/>
        <v>Significantly Different</v>
      </c>
      <c r="G57">
        <f t="shared" si="10"/>
        <v>62.6</v>
      </c>
      <c r="H57">
        <f t="shared" si="11"/>
        <v>6</v>
      </c>
      <c r="I57" t="str">
        <f t="shared" si="12"/>
        <v>+/-</v>
      </c>
      <c r="J57" t="str">
        <f t="shared" si="13"/>
        <v>1.5</v>
      </c>
      <c r="K57" s="1">
        <f t="shared" si="14"/>
        <v>0.91185410334346506</v>
      </c>
      <c r="L57" s="1">
        <f t="shared" si="15"/>
        <v>5.1999999999999957</v>
      </c>
      <c r="M57" s="1">
        <f t="shared" si="16"/>
        <v>0.92991237329959608</v>
      </c>
      <c r="N57" s="1">
        <f t="shared" si="17"/>
        <v>5.5919247332400825</v>
      </c>
      <c r="O57" t="s">
        <v>37</v>
      </c>
    </row>
    <row r="58" spans="1:15" x14ac:dyDescent="0.35">
      <c r="A58" s="12">
        <v>48</v>
      </c>
      <c r="B58" s="11" t="s">
        <v>39</v>
      </c>
      <c r="C58" s="10">
        <v>61.8</v>
      </c>
      <c r="D58" s="9" t="s">
        <v>118</v>
      </c>
      <c r="E58" s="8" t="str">
        <f t="shared" si="9"/>
        <v>Significantly Different</v>
      </c>
      <c r="G58">
        <f t="shared" si="10"/>
        <v>61.8</v>
      </c>
      <c r="H58">
        <f t="shared" si="11"/>
        <v>6</v>
      </c>
      <c r="I58" t="str">
        <f t="shared" si="12"/>
        <v>+/-</v>
      </c>
      <c r="J58" t="str">
        <f t="shared" si="13"/>
        <v>0.9</v>
      </c>
      <c r="K58" s="1">
        <f t="shared" si="14"/>
        <v>0.54711246200607899</v>
      </c>
      <c r="L58" s="1">
        <f t="shared" si="15"/>
        <v>6</v>
      </c>
      <c r="M58" s="1">
        <f t="shared" si="16"/>
        <v>0.57670717206718158</v>
      </c>
      <c r="N58" s="1">
        <f t="shared" si="17"/>
        <v>10.403893501953968</v>
      </c>
      <c r="O58" t="s">
        <v>35</v>
      </c>
    </row>
    <row r="59" spans="1:15" x14ac:dyDescent="0.35">
      <c r="A59" s="12">
        <v>49</v>
      </c>
      <c r="B59" s="11" t="s">
        <v>59</v>
      </c>
      <c r="C59" s="10">
        <v>58.7</v>
      </c>
      <c r="D59" s="9" t="s">
        <v>238</v>
      </c>
      <c r="E59" s="8" t="str">
        <f t="shared" si="9"/>
        <v>Significantly Different</v>
      </c>
      <c r="G59">
        <f t="shared" si="10"/>
        <v>58.7</v>
      </c>
      <c r="H59">
        <f t="shared" si="11"/>
        <v>6</v>
      </c>
      <c r="I59" t="str">
        <f t="shared" si="12"/>
        <v>+/-</v>
      </c>
      <c r="J59" t="str">
        <f t="shared" si="13"/>
        <v>4.1</v>
      </c>
      <c r="K59" s="1">
        <f t="shared" si="14"/>
        <v>2.4924012158054709</v>
      </c>
      <c r="L59" s="1">
        <f t="shared" si="15"/>
        <v>9.0999999999999943</v>
      </c>
      <c r="M59" s="1">
        <f t="shared" si="16"/>
        <v>2.4990644122911201</v>
      </c>
      <c r="N59" s="1">
        <f t="shared" si="17"/>
        <v>3.6413627256838872</v>
      </c>
      <c r="O59" t="s">
        <v>32</v>
      </c>
    </row>
    <row r="60" spans="1:15" x14ac:dyDescent="0.35">
      <c r="A60" s="12">
        <v>50</v>
      </c>
      <c r="B60" s="11" t="s">
        <v>81</v>
      </c>
      <c r="C60" s="10">
        <v>58</v>
      </c>
      <c r="D60" s="9" t="s">
        <v>170</v>
      </c>
      <c r="E60" s="8" t="str">
        <f t="shared" si="9"/>
        <v>Significantly Different</v>
      </c>
      <c r="G60">
        <f t="shared" si="10"/>
        <v>58</v>
      </c>
      <c r="H60">
        <f t="shared" si="11"/>
        <v>6</v>
      </c>
      <c r="I60" t="str">
        <f t="shared" si="12"/>
        <v>+/-</v>
      </c>
      <c r="J60" t="str">
        <f t="shared" si="13"/>
        <v>2.2</v>
      </c>
      <c r="K60" s="1">
        <f t="shared" si="14"/>
        <v>1.3373860182370823</v>
      </c>
      <c r="L60" s="1">
        <f t="shared" si="15"/>
        <v>9.7999999999999972</v>
      </c>
      <c r="M60" s="1">
        <f t="shared" si="16"/>
        <v>1.3497631192203356</v>
      </c>
      <c r="N60" s="1">
        <f t="shared" si="17"/>
        <v>7.2605332450191531</v>
      </c>
      <c r="O60" t="s">
        <v>29</v>
      </c>
    </row>
    <row r="61" spans="1:15" x14ac:dyDescent="0.35">
      <c r="A61" s="12">
        <v>51</v>
      </c>
      <c r="B61" s="11" t="s">
        <v>42</v>
      </c>
      <c r="C61" s="10">
        <v>54.6</v>
      </c>
      <c r="D61" s="9" t="s">
        <v>141</v>
      </c>
      <c r="E61" s="8" t="str">
        <f t="shared" si="9"/>
        <v>Significantly Different</v>
      </c>
      <c r="G61">
        <f t="shared" si="10"/>
        <v>54.6</v>
      </c>
      <c r="H61">
        <f t="shared" si="11"/>
        <v>6</v>
      </c>
      <c r="I61" t="str">
        <f t="shared" si="12"/>
        <v>+/-</v>
      </c>
      <c r="J61" t="str">
        <f t="shared" si="13"/>
        <v>2.3</v>
      </c>
      <c r="K61" s="1">
        <f t="shared" si="14"/>
        <v>1.3981762917933129</v>
      </c>
      <c r="L61" s="1">
        <f t="shared" si="15"/>
        <v>13.199999999999996</v>
      </c>
      <c r="M61" s="1">
        <f t="shared" si="16"/>
        <v>1.4100198789961338</v>
      </c>
      <c r="N61" s="1">
        <f t="shared" si="17"/>
        <v>9.36157014282505</v>
      </c>
      <c r="O61" t="s">
        <v>26</v>
      </c>
    </row>
    <row r="62" spans="1:15" ht="15" thickBot="1" x14ac:dyDescent="0.4">
      <c r="A62" s="7"/>
      <c r="B62" s="6" t="s">
        <v>24</v>
      </c>
      <c r="C62" s="5">
        <v>65.900000000000006</v>
      </c>
      <c r="D62" s="4" t="s">
        <v>157</v>
      </c>
      <c r="E62" s="3" t="str">
        <f t="shared" si="9"/>
        <v>Not Significantly Different</v>
      </c>
      <c r="G62">
        <f t="shared" si="10"/>
        <v>65.900000000000006</v>
      </c>
      <c r="H62">
        <f t="shared" si="11"/>
        <v>6</v>
      </c>
      <c r="I62" t="str">
        <f t="shared" si="12"/>
        <v>+/-</v>
      </c>
      <c r="J62" t="str">
        <f t="shared" si="13"/>
        <v>3.2</v>
      </c>
      <c r="K62" s="1">
        <f t="shared" si="14"/>
        <v>1.9452887537993921</v>
      </c>
      <c r="L62" s="1">
        <f t="shared" si="15"/>
        <v>1.8999999999999915</v>
      </c>
      <c r="M62" s="1">
        <f t="shared" si="16"/>
        <v>1.9538186844970453</v>
      </c>
      <c r="N62" s="1">
        <f t="shared" si="17"/>
        <v>0.97245461673384093</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134" priority="1" operator="equal">
      <formula>"OTHER ERROR"</formula>
    </cfRule>
    <cfRule type="cellIs" dxfId="133" priority="2" operator="equal">
      <formula>"Statistical Test not applicable"</formula>
    </cfRule>
    <cfRule type="cellIs" dxfId="132" priority="3" operator="equal">
      <formula>"Geography Selected"</formula>
    </cfRule>
  </conditionalFormatting>
  <conditionalFormatting sqref="E10:J62">
    <cfRule type="cellIs" dxfId="131" priority="4" operator="equal">
      <formula>"Not Significantly Different"</formula>
    </cfRule>
  </conditionalFormatting>
  <conditionalFormatting sqref="F10:J62">
    <cfRule type="cellIs" dxfId="13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8B4E00F9-9167-4B6A-816F-09D577344978}">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6D2C1035-2661-4D9B-8BBF-5485A67F4FA3}"/>
    <hyperlink ref="A68" r:id="rId2" xr:uid="{E4A6EEF1-7BDD-479D-8210-3A1673E7D37C}"/>
    <hyperlink ref="A66" r:id="rId3" xr:uid="{49A2FC43-90F2-419F-9388-16B373A93452}"/>
    <hyperlink ref="A67" r:id="rId4" xr:uid="{84E425EF-D682-4DA4-89F2-8C09676162B0}"/>
  </hyperlinks>
  <pageMargins left="0.7" right="0.7" top="0.75" bottom="0.75" header="0.3" footer="0.3"/>
  <pageSetup orientation="portrait" r:id="rId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CDAFE-0464-4EBB-88EF-5C10C574D1A3}">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575</v>
      </c>
    </row>
    <row r="2" spans="1:16" x14ac:dyDescent="0.35">
      <c r="A2" s="26" t="s">
        <v>106</v>
      </c>
      <c r="B2" t="s">
        <v>574</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72.3</v>
      </c>
      <c r="C6" t="s">
        <v>100</v>
      </c>
      <c r="H6" s="14" t="s">
        <v>99</v>
      </c>
      <c r="I6">
        <f>VLOOKUP($B$4,$B$9:$K$62,6,FALSE)</f>
        <v>72.3</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72.3</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72.3</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62</v>
      </c>
      <c r="C11" s="10">
        <v>79.2</v>
      </c>
      <c r="D11" s="13" t="s">
        <v>122</v>
      </c>
      <c r="E11" s="8" t="str">
        <f t="shared" si="0"/>
        <v>Significantly Different</v>
      </c>
      <c r="G11">
        <f t="shared" si="1"/>
        <v>79.2</v>
      </c>
      <c r="H11">
        <f t="shared" si="2"/>
        <v>6</v>
      </c>
      <c r="I11" t="str">
        <f t="shared" si="3"/>
        <v>+/-</v>
      </c>
      <c r="J11" t="str">
        <f t="shared" si="4"/>
        <v>1.0</v>
      </c>
      <c r="K11" s="1">
        <f t="shared" si="5"/>
        <v>0.60790273556231</v>
      </c>
      <c r="L11" s="1">
        <f t="shared" si="6"/>
        <v>-6.9000000000000057</v>
      </c>
      <c r="M11" s="1">
        <f t="shared" si="7"/>
        <v>0.61093468821403585</v>
      </c>
      <c r="N11" s="1">
        <f t="shared" si="8"/>
        <v>-11.294169627478492</v>
      </c>
      <c r="O11" t="s">
        <v>67</v>
      </c>
    </row>
    <row r="12" spans="1:16" x14ac:dyDescent="0.35">
      <c r="A12" s="12">
        <v>2</v>
      </c>
      <c r="B12" s="11" t="s">
        <v>74</v>
      </c>
      <c r="C12" s="10">
        <v>79.099999999999994</v>
      </c>
      <c r="D12" s="9" t="s">
        <v>43</v>
      </c>
      <c r="E12" s="8" t="str">
        <f t="shared" si="0"/>
        <v>Significantly Different</v>
      </c>
      <c r="G12">
        <f t="shared" si="1"/>
        <v>79.099999999999994</v>
      </c>
      <c r="H12">
        <f t="shared" si="2"/>
        <v>6</v>
      </c>
      <c r="I12" t="str">
        <f t="shared" si="3"/>
        <v>+/-</v>
      </c>
      <c r="J12" t="str">
        <f t="shared" si="4"/>
        <v>0.4</v>
      </c>
      <c r="K12" s="1">
        <f t="shared" si="5"/>
        <v>0.24316109422492402</v>
      </c>
      <c r="L12" s="1">
        <f t="shared" si="6"/>
        <v>-6.7999999999999972</v>
      </c>
      <c r="M12" s="1">
        <f t="shared" si="7"/>
        <v>0.25064471888253259</v>
      </c>
      <c r="N12" s="1">
        <f t="shared" si="8"/>
        <v>-27.130035016564193</v>
      </c>
      <c r="O12" t="s">
        <v>59</v>
      </c>
    </row>
    <row r="13" spans="1:16" x14ac:dyDescent="0.35">
      <c r="A13" s="12">
        <v>2</v>
      </c>
      <c r="B13" s="11" t="s">
        <v>68</v>
      </c>
      <c r="C13" s="10">
        <v>79.099999999999994</v>
      </c>
      <c r="D13" s="9" t="s">
        <v>109</v>
      </c>
      <c r="E13" s="8" t="str">
        <f t="shared" si="0"/>
        <v>Significantly Different</v>
      </c>
      <c r="G13">
        <f t="shared" si="1"/>
        <v>79.099999999999994</v>
      </c>
      <c r="H13">
        <f t="shared" si="2"/>
        <v>6</v>
      </c>
      <c r="I13" t="str">
        <f t="shared" si="3"/>
        <v>+/-</v>
      </c>
      <c r="J13" t="str">
        <f t="shared" si="4"/>
        <v>0.6</v>
      </c>
      <c r="K13" s="1">
        <f t="shared" si="5"/>
        <v>0.36474164133738601</v>
      </c>
      <c r="L13" s="1">
        <f t="shared" si="6"/>
        <v>-6.7999999999999972</v>
      </c>
      <c r="M13" s="1">
        <f t="shared" si="7"/>
        <v>0.36977279819442066</v>
      </c>
      <c r="N13" s="1">
        <f t="shared" si="8"/>
        <v>-18.389670719977257</v>
      </c>
      <c r="O13" t="s">
        <v>57</v>
      </c>
    </row>
    <row r="14" spans="1:16" x14ac:dyDescent="0.35">
      <c r="A14" s="12">
        <v>4</v>
      </c>
      <c r="B14" s="11" t="s">
        <v>79</v>
      </c>
      <c r="C14" s="10">
        <v>78.400000000000006</v>
      </c>
      <c r="D14" s="9" t="s">
        <v>43</v>
      </c>
      <c r="E14" s="8" t="str">
        <f t="shared" si="0"/>
        <v>Significantly Different</v>
      </c>
      <c r="G14">
        <f t="shared" si="1"/>
        <v>78.400000000000006</v>
      </c>
      <c r="H14">
        <f t="shared" si="2"/>
        <v>6</v>
      </c>
      <c r="I14" t="str">
        <f t="shared" si="3"/>
        <v>+/-</v>
      </c>
      <c r="J14" t="str">
        <f t="shared" si="4"/>
        <v>0.4</v>
      </c>
      <c r="K14" s="1">
        <f t="shared" si="5"/>
        <v>0.24316109422492402</v>
      </c>
      <c r="L14" s="1">
        <f t="shared" si="6"/>
        <v>-6.1000000000000085</v>
      </c>
      <c r="M14" s="1">
        <f t="shared" si="7"/>
        <v>0.25064471888253259</v>
      </c>
      <c r="N14" s="1">
        <f t="shared" si="8"/>
        <v>-24.337237294270864</v>
      </c>
      <c r="O14" t="s">
        <v>72</v>
      </c>
    </row>
    <row r="15" spans="1:16" x14ac:dyDescent="0.35">
      <c r="A15" s="12">
        <v>5</v>
      </c>
      <c r="B15" s="11" t="s">
        <v>48</v>
      </c>
      <c r="C15" s="10">
        <v>77.8</v>
      </c>
      <c r="D15" s="9" t="s">
        <v>25</v>
      </c>
      <c r="E15" s="8" t="str">
        <f t="shared" si="0"/>
        <v>Significantly Different</v>
      </c>
      <c r="G15">
        <f t="shared" si="1"/>
        <v>77.8</v>
      </c>
      <c r="H15">
        <f t="shared" si="2"/>
        <v>6</v>
      </c>
      <c r="I15" t="str">
        <f t="shared" si="3"/>
        <v>+/-</v>
      </c>
      <c r="J15" t="str">
        <f t="shared" si="4"/>
        <v>0.7</v>
      </c>
      <c r="K15" s="1">
        <f t="shared" si="5"/>
        <v>0.42553191489361697</v>
      </c>
      <c r="L15" s="1">
        <f t="shared" si="6"/>
        <v>-5.5</v>
      </c>
      <c r="M15" s="1">
        <f t="shared" si="7"/>
        <v>0.42985214661796195</v>
      </c>
      <c r="N15" s="1">
        <f t="shared" si="8"/>
        <v>-12.795097205570579</v>
      </c>
      <c r="O15" t="s">
        <v>34</v>
      </c>
    </row>
    <row r="16" spans="1:16" x14ac:dyDescent="0.35">
      <c r="A16" s="12">
        <v>6</v>
      </c>
      <c r="B16" s="11" t="s">
        <v>66</v>
      </c>
      <c r="C16" s="10">
        <v>77.3</v>
      </c>
      <c r="D16" s="9" t="s">
        <v>118</v>
      </c>
      <c r="E16" s="8" t="str">
        <f t="shared" si="0"/>
        <v>Significantly Different</v>
      </c>
      <c r="G16">
        <f t="shared" si="1"/>
        <v>77.3</v>
      </c>
      <c r="H16">
        <f t="shared" si="2"/>
        <v>6</v>
      </c>
      <c r="I16" t="str">
        <f t="shared" si="3"/>
        <v>+/-</v>
      </c>
      <c r="J16" t="str">
        <f t="shared" si="4"/>
        <v>0.9</v>
      </c>
      <c r="K16" s="1">
        <f t="shared" si="5"/>
        <v>0.54711246200607899</v>
      </c>
      <c r="L16" s="1">
        <f t="shared" si="6"/>
        <v>-5</v>
      </c>
      <c r="M16" s="1">
        <f t="shared" si="7"/>
        <v>0.55047933970440222</v>
      </c>
      <c r="N16" s="1">
        <f t="shared" si="8"/>
        <v>-9.0829930196561293</v>
      </c>
      <c r="O16" t="s">
        <v>73</v>
      </c>
    </row>
    <row r="17" spans="1:15" x14ac:dyDescent="0.35">
      <c r="A17" s="12">
        <v>6</v>
      </c>
      <c r="B17" s="11" t="s">
        <v>29</v>
      </c>
      <c r="C17" s="10">
        <v>77.3</v>
      </c>
      <c r="D17" s="9" t="s">
        <v>43</v>
      </c>
      <c r="E17" s="8" t="str">
        <f t="shared" si="0"/>
        <v>Significantly Different</v>
      </c>
      <c r="G17">
        <f t="shared" si="1"/>
        <v>77.3</v>
      </c>
      <c r="H17">
        <f t="shared" si="2"/>
        <v>6</v>
      </c>
      <c r="I17" t="str">
        <f t="shared" si="3"/>
        <v>+/-</v>
      </c>
      <c r="J17" t="str">
        <f t="shared" si="4"/>
        <v>0.4</v>
      </c>
      <c r="K17" s="1">
        <f t="shared" si="5"/>
        <v>0.24316109422492402</v>
      </c>
      <c r="L17" s="1">
        <f t="shared" si="6"/>
        <v>-5</v>
      </c>
      <c r="M17" s="1">
        <f t="shared" si="7"/>
        <v>0.25064471888253259</v>
      </c>
      <c r="N17" s="1">
        <f t="shared" si="8"/>
        <v>-19.948555159238385</v>
      </c>
      <c r="O17" t="s">
        <v>65</v>
      </c>
    </row>
    <row r="18" spans="1:15" x14ac:dyDescent="0.35">
      <c r="A18" s="12">
        <v>8</v>
      </c>
      <c r="B18" s="11" t="s">
        <v>73</v>
      </c>
      <c r="C18" s="10">
        <v>77.2</v>
      </c>
      <c r="D18" s="9" t="s">
        <v>43</v>
      </c>
      <c r="E18" s="8" t="str">
        <f t="shared" si="0"/>
        <v>Significantly Different</v>
      </c>
      <c r="G18">
        <f t="shared" si="1"/>
        <v>77.2</v>
      </c>
      <c r="H18">
        <f t="shared" si="2"/>
        <v>6</v>
      </c>
      <c r="I18" t="str">
        <f t="shared" si="3"/>
        <v>+/-</v>
      </c>
      <c r="J18" t="str">
        <f t="shared" si="4"/>
        <v>0.4</v>
      </c>
      <c r="K18" s="1">
        <f t="shared" si="5"/>
        <v>0.24316109422492402</v>
      </c>
      <c r="L18" s="1">
        <f t="shared" si="6"/>
        <v>-4.9000000000000057</v>
      </c>
      <c r="M18" s="1">
        <f t="shared" si="7"/>
        <v>0.25064471888253259</v>
      </c>
      <c r="N18" s="1">
        <f t="shared" si="8"/>
        <v>-19.549584056053639</v>
      </c>
      <c r="O18" t="s">
        <v>61</v>
      </c>
    </row>
    <row r="19" spans="1:15" x14ac:dyDescent="0.35">
      <c r="A19" s="12">
        <v>9</v>
      </c>
      <c r="B19" s="11" t="s">
        <v>42</v>
      </c>
      <c r="C19" s="10">
        <v>77.099999999999994</v>
      </c>
      <c r="D19" s="9" t="s">
        <v>43</v>
      </c>
      <c r="E19" s="8" t="str">
        <f t="shared" si="0"/>
        <v>Significantly Different</v>
      </c>
      <c r="G19">
        <f t="shared" si="1"/>
        <v>77.099999999999994</v>
      </c>
      <c r="H19">
        <f t="shared" si="2"/>
        <v>6</v>
      </c>
      <c r="I19" t="str">
        <f t="shared" si="3"/>
        <v>+/-</v>
      </c>
      <c r="J19" t="str">
        <f t="shared" si="4"/>
        <v>0.4</v>
      </c>
      <c r="K19" s="1">
        <f t="shared" si="5"/>
        <v>0.24316109422492402</v>
      </c>
      <c r="L19" s="1">
        <f t="shared" si="6"/>
        <v>-4.7999999999999972</v>
      </c>
      <c r="M19" s="1">
        <f t="shared" si="7"/>
        <v>0.25064471888253259</v>
      </c>
      <c r="N19" s="1">
        <f t="shared" si="8"/>
        <v>-19.150612952868837</v>
      </c>
      <c r="O19" t="s">
        <v>31</v>
      </c>
    </row>
    <row r="20" spans="1:15" x14ac:dyDescent="0.35">
      <c r="A20" s="12">
        <v>10</v>
      </c>
      <c r="B20" s="11" t="s">
        <v>40</v>
      </c>
      <c r="C20" s="10">
        <v>76.900000000000006</v>
      </c>
      <c r="D20" s="13" t="s">
        <v>122</v>
      </c>
      <c r="E20" s="8" t="str">
        <f t="shared" si="0"/>
        <v>Significantly Different</v>
      </c>
      <c r="G20">
        <f t="shared" si="1"/>
        <v>76.900000000000006</v>
      </c>
      <c r="H20">
        <f t="shared" si="2"/>
        <v>6</v>
      </c>
      <c r="I20" t="str">
        <f t="shared" si="3"/>
        <v>+/-</v>
      </c>
      <c r="J20" t="str">
        <f t="shared" si="4"/>
        <v>1.0</v>
      </c>
      <c r="K20" s="1">
        <f t="shared" si="5"/>
        <v>0.60790273556231</v>
      </c>
      <c r="L20" s="1">
        <f t="shared" si="6"/>
        <v>-4.6000000000000085</v>
      </c>
      <c r="M20" s="1">
        <f t="shared" si="7"/>
        <v>0.61093468821403585</v>
      </c>
      <c r="N20" s="1">
        <f t="shared" si="8"/>
        <v>-7.5294464183190017</v>
      </c>
      <c r="O20" t="s">
        <v>53</v>
      </c>
    </row>
    <row r="21" spans="1:15" x14ac:dyDescent="0.35">
      <c r="A21" s="12">
        <v>11</v>
      </c>
      <c r="B21" s="11" t="s">
        <v>31</v>
      </c>
      <c r="C21" s="10">
        <v>76.099999999999994</v>
      </c>
      <c r="D21" s="9" t="s">
        <v>133</v>
      </c>
      <c r="E21" s="8" t="str">
        <f t="shared" si="0"/>
        <v>Significantly Different</v>
      </c>
      <c r="G21">
        <f t="shared" si="1"/>
        <v>76.099999999999994</v>
      </c>
      <c r="H21">
        <f t="shared" si="2"/>
        <v>6</v>
      </c>
      <c r="I21" t="str">
        <f t="shared" si="3"/>
        <v>+/-</v>
      </c>
      <c r="J21" t="str">
        <f t="shared" si="4"/>
        <v>1.4</v>
      </c>
      <c r="K21" s="1">
        <f t="shared" si="5"/>
        <v>0.85106382978723394</v>
      </c>
      <c r="L21" s="1">
        <f t="shared" si="6"/>
        <v>-3.7999999999999972</v>
      </c>
      <c r="M21" s="1">
        <f t="shared" si="7"/>
        <v>0.85323214879137987</v>
      </c>
      <c r="N21" s="1">
        <f t="shared" si="8"/>
        <v>-4.4536530947442285</v>
      </c>
      <c r="O21" t="s">
        <v>45</v>
      </c>
    </row>
    <row r="22" spans="1:15" x14ac:dyDescent="0.35">
      <c r="A22" s="12">
        <v>12</v>
      </c>
      <c r="B22" s="11" t="s">
        <v>26</v>
      </c>
      <c r="C22" s="10">
        <v>75.8</v>
      </c>
      <c r="D22" s="9" t="s">
        <v>133</v>
      </c>
      <c r="E22" s="8" t="str">
        <f t="shared" si="0"/>
        <v>Significantly Different</v>
      </c>
      <c r="G22">
        <f t="shared" si="1"/>
        <v>75.8</v>
      </c>
      <c r="H22">
        <f t="shared" si="2"/>
        <v>6</v>
      </c>
      <c r="I22" t="str">
        <f t="shared" si="3"/>
        <v>+/-</v>
      </c>
      <c r="J22" t="str">
        <f t="shared" si="4"/>
        <v>1.4</v>
      </c>
      <c r="K22" s="1">
        <f t="shared" si="5"/>
        <v>0.85106382978723394</v>
      </c>
      <c r="L22" s="1">
        <f t="shared" si="6"/>
        <v>-3.5</v>
      </c>
      <c r="M22" s="1">
        <f t="shared" si="7"/>
        <v>0.85323214879137987</v>
      </c>
      <c r="N22" s="1">
        <f t="shared" si="8"/>
        <v>-4.1020489030538982</v>
      </c>
      <c r="O22" t="s">
        <v>28</v>
      </c>
    </row>
    <row r="23" spans="1:15" x14ac:dyDescent="0.35">
      <c r="A23" s="12">
        <v>13</v>
      </c>
      <c r="B23" s="11" t="s">
        <v>70</v>
      </c>
      <c r="C23" s="10">
        <v>75.5</v>
      </c>
      <c r="D23" s="9" t="s">
        <v>43</v>
      </c>
      <c r="E23" s="8" t="str">
        <f t="shared" si="0"/>
        <v>Significantly Different</v>
      </c>
      <c r="G23">
        <f t="shared" si="1"/>
        <v>75.5</v>
      </c>
      <c r="H23">
        <f t="shared" si="2"/>
        <v>6</v>
      </c>
      <c r="I23" t="str">
        <f t="shared" si="3"/>
        <v>+/-</v>
      </c>
      <c r="J23" t="str">
        <f t="shared" si="4"/>
        <v>0.4</v>
      </c>
      <c r="K23" s="1">
        <f t="shared" si="5"/>
        <v>0.24316109422492402</v>
      </c>
      <c r="L23" s="1">
        <f t="shared" si="6"/>
        <v>-3.2000000000000028</v>
      </c>
      <c r="M23" s="1">
        <f t="shared" si="7"/>
        <v>0.25064471888253259</v>
      </c>
      <c r="N23" s="1">
        <f t="shared" si="8"/>
        <v>-12.767075301912577</v>
      </c>
      <c r="O23" t="s">
        <v>81</v>
      </c>
    </row>
    <row r="24" spans="1:15" x14ac:dyDescent="0.35">
      <c r="A24" s="12">
        <v>14</v>
      </c>
      <c r="B24" s="11" t="s">
        <v>41</v>
      </c>
      <c r="C24" s="10">
        <v>75.400000000000006</v>
      </c>
      <c r="D24" s="9" t="s">
        <v>43</v>
      </c>
      <c r="E24" s="8" t="str">
        <f t="shared" si="0"/>
        <v>Significantly Different</v>
      </c>
      <c r="G24">
        <f t="shared" si="1"/>
        <v>75.400000000000006</v>
      </c>
      <c r="H24">
        <f t="shared" si="2"/>
        <v>6</v>
      </c>
      <c r="I24" t="str">
        <f t="shared" si="3"/>
        <v>+/-</v>
      </c>
      <c r="J24" t="str">
        <f t="shared" si="4"/>
        <v>0.4</v>
      </c>
      <c r="K24" s="1">
        <f t="shared" si="5"/>
        <v>0.24316109422492402</v>
      </c>
      <c r="L24" s="1">
        <f t="shared" si="6"/>
        <v>-3.1000000000000085</v>
      </c>
      <c r="M24" s="1">
        <f t="shared" si="7"/>
        <v>0.25064471888253259</v>
      </c>
      <c r="N24" s="1">
        <f t="shared" si="8"/>
        <v>-12.368104198727833</v>
      </c>
      <c r="O24" t="s">
        <v>64</v>
      </c>
    </row>
    <row r="25" spans="1:15" x14ac:dyDescent="0.35">
      <c r="A25" s="12">
        <v>14</v>
      </c>
      <c r="B25" s="11" t="s">
        <v>69</v>
      </c>
      <c r="C25" s="10">
        <v>75.400000000000006</v>
      </c>
      <c r="D25" s="9" t="s">
        <v>118</v>
      </c>
      <c r="E25" s="8" t="str">
        <f t="shared" si="0"/>
        <v>Significantly Different</v>
      </c>
      <c r="G25">
        <f t="shared" si="1"/>
        <v>75.400000000000006</v>
      </c>
      <c r="H25">
        <f t="shared" si="2"/>
        <v>6</v>
      </c>
      <c r="I25" t="str">
        <f t="shared" si="3"/>
        <v>+/-</v>
      </c>
      <c r="J25" t="str">
        <f t="shared" si="4"/>
        <v>0.9</v>
      </c>
      <c r="K25" s="1">
        <f t="shared" si="5"/>
        <v>0.54711246200607899</v>
      </c>
      <c r="L25" s="1">
        <f t="shared" si="6"/>
        <v>-3.1000000000000085</v>
      </c>
      <c r="M25" s="1">
        <f t="shared" si="7"/>
        <v>0.55047933970440222</v>
      </c>
      <c r="N25" s="1">
        <f t="shared" si="8"/>
        <v>-5.6314556721868154</v>
      </c>
      <c r="O25" t="s">
        <v>80</v>
      </c>
    </row>
    <row r="26" spans="1:15" x14ac:dyDescent="0.35">
      <c r="A26" s="12">
        <v>16</v>
      </c>
      <c r="B26" s="11" t="s">
        <v>77</v>
      </c>
      <c r="C26" s="10">
        <v>75.099999999999994</v>
      </c>
      <c r="D26" s="9" t="s">
        <v>109</v>
      </c>
      <c r="E26" s="8" t="str">
        <f t="shared" si="0"/>
        <v>Significantly Different</v>
      </c>
      <c r="G26">
        <f t="shared" si="1"/>
        <v>75.099999999999994</v>
      </c>
      <c r="H26">
        <f t="shared" si="2"/>
        <v>6</v>
      </c>
      <c r="I26" t="str">
        <f t="shared" si="3"/>
        <v>+/-</v>
      </c>
      <c r="J26" t="str">
        <f t="shared" si="4"/>
        <v>0.6</v>
      </c>
      <c r="K26" s="1">
        <f t="shared" si="5"/>
        <v>0.36474164133738601</v>
      </c>
      <c r="L26" s="1">
        <f t="shared" si="6"/>
        <v>-2.7999999999999972</v>
      </c>
      <c r="M26" s="1">
        <f t="shared" si="7"/>
        <v>0.36977279819442066</v>
      </c>
      <c r="N26" s="1">
        <f t="shared" si="8"/>
        <v>-7.5722173552847485</v>
      </c>
      <c r="O26" t="s">
        <v>79</v>
      </c>
    </row>
    <row r="27" spans="1:15" x14ac:dyDescent="0.35">
      <c r="A27" s="12">
        <v>17</v>
      </c>
      <c r="B27" s="11" t="s">
        <v>76</v>
      </c>
      <c r="C27" s="10">
        <v>74.5</v>
      </c>
      <c r="D27" s="9" t="s">
        <v>118</v>
      </c>
      <c r="E27" s="8" t="str">
        <f t="shared" si="0"/>
        <v>Significantly Different</v>
      </c>
      <c r="G27">
        <f t="shared" si="1"/>
        <v>74.5</v>
      </c>
      <c r="H27">
        <f t="shared" si="2"/>
        <v>6</v>
      </c>
      <c r="I27" t="str">
        <f t="shared" si="3"/>
        <v>+/-</v>
      </c>
      <c r="J27" t="str">
        <f t="shared" si="4"/>
        <v>0.9</v>
      </c>
      <c r="K27" s="1">
        <f t="shared" si="5"/>
        <v>0.54711246200607899</v>
      </c>
      <c r="L27" s="1">
        <f t="shared" si="6"/>
        <v>-2.2000000000000028</v>
      </c>
      <c r="M27" s="1">
        <f t="shared" si="7"/>
        <v>0.55047933970440222</v>
      </c>
      <c r="N27" s="1">
        <f t="shared" si="8"/>
        <v>-3.9965169286487017</v>
      </c>
      <c r="O27" t="s">
        <v>77</v>
      </c>
    </row>
    <row r="28" spans="1:15" x14ac:dyDescent="0.35">
      <c r="A28" s="12">
        <v>18</v>
      </c>
      <c r="B28" s="11" t="s">
        <v>61</v>
      </c>
      <c r="C28" s="10">
        <v>74.3</v>
      </c>
      <c r="D28" s="9" t="s">
        <v>129</v>
      </c>
      <c r="E28" s="8" t="str">
        <f t="shared" si="0"/>
        <v>Significantly Different</v>
      </c>
      <c r="G28">
        <f t="shared" si="1"/>
        <v>74.3</v>
      </c>
      <c r="H28">
        <f t="shared" si="2"/>
        <v>6</v>
      </c>
      <c r="I28" t="str">
        <f t="shared" si="3"/>
        <v>+/-</v>
      </c>
      <c r="J28" t="str">
        <f t="shared" si="4"/>
        <v>1.1</v>
      </c>
      <c r="K28" s="1">
        <f t="shared" si="5"/>
        <v>0.66869300911854113</v>
      </c>
      <c r="L28" s="1">
        <f t="shared" si="6"/>
        <v>-2</v>
      </c>
      <c r="M28" s="1">
        <f t="shared" si="7"/>
        <v>0.67145051776214359</v>
      </c>
      <c r="N28" s="1">
        <f t="shared" si="8"/>
        <v>-2.9786260447988595</v>
      </c>
      <c r="O28" t="s">
        <v>78</v>
      </c>
    </row>
    <row r="29" spans="1:15" x14ac:dyDescent="0.35">
      <c r="A29" s="12">
        <v>19</v>
      </c>
      <c r="B29" s="11" t="s">
        <v>65</v>
      </c>
      <c r="C29" s="10">
        <v>74.2</v>
      </c>
      <c r="D29" s="9" t="s">
        <v>30</v>
      </c>
      <c r="E29" s="8" t="str">
        <f t="shared" si="0"/>
        <v>Significantly Different</v>
      </c>
      <c r="G29">
        <f t="shared" si="1"/>
        <v>74.2</v>
      </c>
      <c r="H29">
        <f t="shared" si="2"/>
        <v>6</v>
      </c>
      <c r="I29" t="str">
        <f t="shared" si="3"/>
        <v>+/-</v>
      </c>
      <c r="J29" t="str">
        <f t="shared" si="4"/>
        <v>0.5</v>
      </c>
      <c r="K29" s="1">
        <f t="shared" si="5"/>
        <v>0.303951367781155</v>
      </c>
      <c r="L29" s="1">
        <f t="shared" si="6"/>
        <v>-1.9000000000000057</v>
      </c>
      <c r="M29" s="1">
        <f t="shared" si="7"/>
        <v>0.30997079109986531</v>
      </c>
      <c r="N29" s="1">
        <f t="shared" si="8"/>
        <v>-6.1296098037439606</v>
      </c>
      <c r="O29" t="s">
        <v>55</v>
      </c>
    </row>
    <row r="30" spans="1:15" x14ac:dyDescent="0.35">
      <c r="A30" s="12">
        <v>20</v>
      </c>
      <c r="B30" s="11" t="s">
        <v>47</v>
      </c>
      <c r="C30" s="10">
        <v>74.099999999999994</v>
      </c>
      <c r="D30" s="9" t="s">
        <v>27</v>
      </c>
      <c r="E30" s="8" t="str">
        <f t="shared" si="0"/>
        <v>Significantly Different</v>
      </c>
      <c r="G30">
        <f t="shared" si="1"/>
        <v>74.099999999999994</v>
      </c>
      <c r="H30">
        <f t="shared" si="2"/>
        <v>6</v>
      </c>
      <c r="I30" t="str">
        <f t="shared" si="3"/>
        <v>+/-</v>
      </c>
      <c r="J30" t="str">
        <f t="shared" si="4"/>
        <v>0.3</v>
      </c>
      <c r="K30" s="1">
        <f t="shared" si="5"/>
        <v>0.18237082066869301</v>
      </c>
      <c r="L30" s="1">
        <f t="shared" si="6"/>
        <v>-1.7999999999999972</v>
      </c>
      <c r="M30" s="1">
        <f t="shared" si="7"/>
        <v>0.19223572402239389</v>
      </c>
      <c r="N30" s="1">
        <f t="shared" si="8"/>
        <v>-9.3635041517585567</v>
      </c>
      <c r="O30" t="s">
        <v>76</v>
      </c>
    </row>
    <row r="31" spans="1:15" x14ac:dyDescent="0.35">
      <c r="A31" s="12">
        <v>21</v>
      </c>
      <c r="B31" s="11" t="s">
        <v>52</v>
      </c>
      <c r="C31" s="10">
        <v>74</v>
      </c>
      <c r="D31" s="9" t="s">
        <v>122</v>
      </c>
      <c r="E31" s="8" t="str">
        <f t="shared" si="0"/>
        <v>Significantly Different</v>
      </c>
      <c r="G31">
        <f t="shared" si="1"/>
        <v>74</v>
      </c>
      <c r="H31">
        <f t="shared" si="2"/>
        <v>6</v>
      </c>
      <c r="I31" t="str">
        <f t="shared" si="3"/>
        <v>+/-</v>
      </c>
      <c r="J31" t="str">
        <f t="shared" si="4"/>
        <v>1.0</v>
      </c>
      <c r="K31" s="1">
        <f t="shared" si="5"/>
        <v>0.60790273556231</v>
      </c>
      <c r="L31" s="1">
        <f t="shared" si="6"/>
        <v>-1.7000000000000028</v>
      </c>
      <c r="M31" s="1">
        <f t="shared" si="7"/>
        <v>0.61093468821403585</v>
      </c>
      <c r="N31" s="1">
        <f t="shared" si="8"/>
        <v>-2.7826215024222396</v>
      </c>
      <c r="O31" t="s">
        <v>41</v>
      </c>
    </row>
    <row r="32" spans="1:15" x14ac:dyDescent="0.35">
      <c r="A32" s="12">
        <v>22</v>
      </c>
      <c r="B32" s="11" t="s">
        <v>64</v>
      </c>
      <c r="C32" s="10">
        <v>73.599999999999994</v>
      </c>
      <c r="D32" s="9" t="s">
        <v>27</v>
      </c>
      <c r="E32" s="8" t="str">
        <f t="shared" si="0"/>
        <v>Significantly Different</v>
      </c>
      <c r="G32">
        <f t="shared" si="1"/>
        <v>73.599999999999994</v>
      </c>
      <c r="H32">
        <f t="shared" si="2"/>
        <v>6</v>
      </c>
      <c r="I32" t="str">
        <f t="shared" si="3"/>
        <v>+/-</v>
      </c>
      <c r="J32" t="str">
        <f t="shared" si="4"/>
        <v>0.3</v>
      </c>
      <c r="K32" s="1">
        <f t="shared" si="5"/>
        <v>0.18237082066869301</v>
      </c>
      <c r="L32" s="1">
        <f t="shared" si="6"/>
        <v>-1.2999999999999972</v>
      </c>
      <c r="M32" s="1">
        <f t="shared" si="7"/>
        <v>0.19223572402239389</v>
      </c>
      <c r="N32" s="1">
        <f t="shared" si="8"/>
        <v>-6.7625307762700642</v>
      </c>
      <c r="O32" t="s">
        <v>70</v>
      </c>
    </row>
    <row r="33" spans="1:15" x14ac:dyDescent="0.35">
      <c r="A33" s="12">
        <v>22</v>
      </c>
      <c r="B33" s="11" t="s">
        <v>37</v>
      </c>
      <c r="C33" s="10">
        <v>73.599999999999994</v>
      </c>
      <c r="D33" s="9" t="s">
        <v>27</v>
      </c>
      <c r="E33" s="8" t="str">
        <f t="shared" si="0"/>
        <v>Significantly Different</v>
      </c>
      <c r="G33">
        <f t="shared" si="1"/>
        <v>73.599999999999994</v>
      </c>
      <c r="H33">
        <f t="shared" si="2"/>
        <v>6</v>
      </c>
      <c r="I33" t="str">
        <f t="shared" si="3"/>
        <v>+/-</v>
      </c>
      <c r="J33" t="str">
        <f t="shared" si="4"/>
        <v>0.3</v>
      </c>
      <c r="K33" s="1">
        <f t="shared" si="5"/>
        <v>0.18237082066869301</v>
      </c>
      <c r="L33" s="1">
        <f t="shared" si="6"/>
        <v>-1.2999999999999972</v>
      </c>
      <c r="M33" s="1">
        <f t="shared" si="7"/>
        <v>0.19223572402239389</v>
      </c>
      <c r="N33" s="1">
        <f t="shared" si="8"/>
        <v>-6.7625307762700642</v>
      </c>
      <c r="O33" t="s">
        <v>75</v>
      </c>
    </row>
    <row r="34" spans="1:15" x14ac:dyDescent="0.35">
      <c r="A34" s="12">
        <v>24</v>
      </c>
      <c r="B34" s="11" t="s">
        <v>35</v>
      </c>
      <c r="C34" s="10">
        <v>73.5</v>
      </c>
      <c r="D34" s="9" t="s">
        <v>43</v>
      </c>
      <c r="E34" s="8" t="str">
        <f t="shared" si="0"/>
        <v>Significantly Different</v>
      </c>
      <c r="G34">
        <f t="shared" si="1"/>
        <v>73.5</v>
      </c>
      <c r="H34">
        <f t="shared" si="2"/>
        <v>6</v>
      </c>
      <c r="I34" t="str">
        <f t="shared" si="3"/>
        <v>+/-</v>
      </c>
      <c r="J34" t="str">
        <f t="shared" si="4"/>
        <v>0.4</v>
      </c>
      <c r="K34" s="1">
        <f t="shared" si="5"/>
        <v>0.24316109422492402</v>
      </c>
      <c r="L34" s="1">
        <f t="shared" si="6"/>
        <v>-1.2000000000000028</v>
      </c>
      <c r="M34" s="1">
        <f t="shared" si="7"/>
        <v>0.25064471888253259</v>
      </c>
      <c r="N34" s="1">
        <f t="shared" si="8"/>
        <v>-4.7876532382172234</v>
      </c>
      <c r="O34" t="s">
        <v>74</v>
      </c>
    </row>
    <row r="35" spans="1:15" x14ac:dyDescent="0.35">
      <c r="A35" s="12">
        <v>25</v>
      </c>
      <c r="B35" s="11" t="s">
        <v>80</v>
      </c>
      <c r="C35" s="10">
        <v>73.400000000000006</v>
      </c>
      <c r="D35" s="9" t="s">
        <v>43</v>
      </c>
      <c r="E35" s="8" t="str">
        <f t="shared" si="0"/>
        <v>Significantly Different</v>
      </c>
      <c r="G35">
        <f t="shared" si="1"/>
        <v>73.400000000000006</v>
      </c>
      <c r="H35">
        <f t="shared" si="2"/>
        <v>6</v>
      </c>
      <c r="I35" t="str">
        <f t="shared" si="3"/>
        <v>+/-</v>
      </c>
      <c r="J35" t="str">
        <f t="shared" si="4"/>
        <v>0.4</v>
      </c>
      <c r="K35" s="1">
        <f t="shared" si="5"/>
        <v>0.24316109422492402</v>
      </c>
      <c r="L35" s="1">
        <f t="shared" si="6"/>
        <v>-1.1000000000000085</v>
      </c>
      <c r="M35" s="1">
        <f t="shared" si="7"/>
        <v>0.25064471888253259</v>
      </c>
      <c r="N35" s="1">
        <f t="shared" si="8"/>
        <v>-4.3886821350324787</v>
      </c>
      <c r="O35" t="s">
        <v>51</v>
      </c>
    </row>
    <row r="36" spans="1:15" x14ac:dyDescent="0.35">
      <c r="A36" s="12">
        <v>26</v>
      </c>
      <c r="B36" s="11" t="s">
        <v>28</v>
      </c>
      <c r="C36" s="10">
        <v>73.3</v>
      </c>
      <c r="D36" s="9" t="s">
        <v>121</v>
      </c>
      <c r="E36" s="8" t="str">
        <f t="shared" si="0"/>
        <v>Significantly Different</v>
      </c>
      <c r="G36">
        <f t="shared" si="1"/>
        <v>73.3</v>
      </c>
      <c r="H36">
        <f t="shared" si="2"/>
        <v>6</v>
      </c>
      <c r="I36" t="str">
        <f t="shared" si="3"/>
        <v>+/-</v>
      </c>
      <c r="J36" t="str">
        <f t="shared" si="4"/>
        <v>0.8</v>
      </c>
      <c r="K36" s="1">
        <f t="shared" si="5"/>
        <v>0.48632218844984804</v>
      </c>
      <c r="L36" s="1">
        <f t="shared" si="6"/>
        <v>-1</v>
      </c>
      <c r="M36" s="1">
        <f t="shared" si="7"/>
        <v>0.49010685399991183</v>
      </c>
      <c r="N36" s="1">
        <f t="shared" si="8"/>
        <v>-2.0403713839924791</v>
      </c>
      <c r="O36" t="s">
        <v>71</v>
      </c>
    </row>
    <row r="37" spans="1:15" x14ac:dyDescent="0.35">
      <c r="A37" s="12">
        <v>26</v>
      </c>
      <c r="B37" s="11" t="s">
        <v>60</v>
      </c>
      <c r="C37" s="10">
        <v>73.3</v>
      </c>
      <c r="D37" s="9" t="s">
        <v>27</v>
      </c>
      <c r="E37" s="8" t="str">
        <f t="shared" si="0"/>
        <v>Significantly Different</v>
      </c>
      <c r="G37">
        <f t="shared" si="1"/>
        <v>73.3</v>
      </c>
      <c r="H37">
        <f t="shared" si="2"/>
        <v>6</v>
      </c>
      <c r="I37" t="str">
        <f t="shared" si="3"/>
        <v>+/-</v>
      </c>
      <c r="J37" t="str">
        <f t="shared" si="4"/>
        <v>0.3</v>
      </c>
      <c r="K37" s="1">
        <f t="shared" si="5"/>
        <v>0.18237082066869301</v>
      </c>
      <c r="L37" s="1">
        <f t="shared" si="6"/>
        <v>-1</v>
      </c>
      <c r="M37" s="1">
        <f t="shared" si="7"/>
        <v>0.19223572402239389</v>
      </c>
      <c r="N37" s="1">
        <f t="shared" si="8"/>
        <v>-5.2019467509769841</v>
      </c>
      <c r="O37" t="s">
        <v>69</v>
      </c>
    </row>
    <row r="38" spans="1:15" x14ac:dyDescent="0.35">
      <c r="A38" s="12">
        <v>28</v>
      </c>
      <c r="B38" s="11" t="s">
        <v>54</v>
      </c>
      <c r="C38" s="10">
        <v>73.2</v>
      </c>
      <c r="D38" s="9" t="s">
        <v>27</v>
      </c>
      <c r="E38" s="8" t="str">
        <f t="shared" si="0"/>
        <v>Significantly Different</v>
      </c>
      <c r="G38">
        <f t="shared" si="1"/>
        <v>73.2</v>
      </c>
      <c r="H38">
        <f t="shared" si="2"/>
        <v>6</v>
      </c>
      <c r="I38" t="str">
        <f t="shared" si="3"/>
        <v>+/-</v>
      </c>
      <c r="J38" t="str">
        <f t="shared" si="4"/>
        <v>0.3</v>
      </c>
      <c r="K38" s="1">
        <f t="shared" si="5"/>
        <v>0.18237082066869301</v>
      </c>
      <c r="L38" s="1">
        <f t="shared" si="6"/>
        <v>-0.90000000000000568</v>
      </c>
      <c r="M38" s="1">
        <f t="shared" si="7"/>
        <v>0.19223572402239389</v>
      </c>
      <c r="N38" s="1">
        <f t="shared" si="8"/>
        <v>-4.6817520758793147</v>
      </c>
      <c r="O38" t="s">
        <v>68</v>
      </c>
    </row>
    <row r="39" spans="1:15" x14ac:dyDescent="0.35">
      <c r="A39" s="12">
        <v>29</v>
      </c>
      <c r="B39" s="11" t="s">
        <v>71</v>
      </c>
      <c r="C39" s="10">
        <v>73</v>
      </c>
      <c r="D39" s="9" t="s">
        <v>43</v>
      </c>
      <c r="E39" s="8" t="str">
        <f t="shared" si="0"/>
        <v>Significantly Different</v>
      </c>
      <c r="G39">
        <f t="shared" si="1"/>
        <v>73</v>
      </c>
      <c r="H39">
        <f t="shared" si="2"/>
        <v>6</v>
      </c>
      <c r="I39" t="str">
        <f t="shared" si="3"/>
        <v>+/-</v>
      </c>
      <c r="J39" t="str">
        <f t="shared" si="4"/>
        <v>0.4</v>
      </c>
      <c r="K39" s="1">
        <f t="shared" si="5"/>
        <v>0.24316109422492402</v>
      </c>
      <c r="L39" s="1">
        <f t="shared" si="6"/>
        <v>-0.70000000000000284</v>
      </c>
      <c r="M39" s="1">
        <f t="shared" si="7"/>
        <v>0.25064471888253259</v>
      </c>
      <c r="N39" s="1">
        <f t="shared" si="8"/>
        <v>-2.7927977222933853</v>
      </c>
      <c r="O39" t="s">
        <v>44</v>
      </c>
    </row>
    <row r="40" spans="1:15" x14ac:dyDescent="0.35">
      <c r="A40" s="12">
        <v>29</v>
      </c>
      <c r="B40" s="11" t="s">
        <v>56</v>
      </c>
      <c r="C40" s="10">
        <v>73</v>
      </c>
      <c r="D40" s="9" t="s">
        <v>30</v>
      </c>
      <c r="E40" s="8" t="str">
        <f t="shared" si="0"/>
        <v>Significantly Different</v>
      </c>
      <c r="G40">
        <f t="shared" si="1"/>
        <v>73</v>
      </c>
      <c r="H40">
        <f t="shared" si="2"/>
        <v>6</v>
      </c>
      <c r="I40" t="str">
        <f t="shared" si="3"/>
        <v>+/-</v>
      </c>
      <c r="J40" t="str">
        <f t="shared" si="4"/>
        <v>0.5</v>
      </c>
      <c r="K40" s="1">
        <f t="shared" si="5"/>
        <v>0.303951367781155</v>
      </c>
      <c r="L40" s="1">
        <f t="shared" si="6"/>
        <v>-0.70000000000000284</v>
      </c>
      <c r="M40" s="1">
        <f t="shared" si="7"/>
        <v>0.30997079109986531</v>
      </c>
      <c r="N40" s="1">
        <f t="shared" si="8"/>
        <v>-2.2582772961161983</v>
      </c>
      <c r="O40" t="s">
        <v>66</v>
      </c>
    </row>
    <row r="41" spans="1:15" x14ac:dyDescent="0.35">
      <c r="A41" s="12">
        <v>31</v>
      </c>
      <c r="B41" s="11" t="s">
        <v>81</v>
      </c>
      <c r="C41" s="10">
        <v>72.599999999999994</v>
      </c>
      <c r="D41" s="9" t="s">
        <v>25</v>
      </c>
      <c r="E41" s="8" t="str">
        <f t="shared" si="0"/>
        <v>Not Significantly Different</v>
      </c>
      <c r="G41">
        <f t="shared" si="1"/>
        <v>72.599999999999994</v>
      </c>
      <c r="H41">
        <f t="shared" si="2"/>
        <v>6</v>
      </c>
      <c r="I41" t="str">
        <f t="shared" si="3"/>
        <v>+/-</v>
      </c>
      <c r="J41" t="str">
        <f t="shared" si="4"/>
        <v>0.7</v>
      </c>
      <c r="K41" s="1">
        <f t="shared" si="5"/>
        <v>0.42553191489361697</v>
      </c>
      <c r="L41" s="1">
        <f t="shared" si="6"/>
        <v>-0.29999999999999716</v>
      </c>
      <c r="M41" s="1">
        <f t="shared" si="7"/>
        <v>0.42985214661796195</v>
      </c>
      <c r="N41" s="1">
        <f t="shared" si="8"/>
        <v>-0.69791439303111591</v>
      </c>
      <c r="O41" t="s">
        <v>47</v>
      </c>
    </row>
    <row r="42" spans="1:15" x14ac:dyDescent="0.35">
      <c r="A42" s="12">
        <v>32</v>
      </c>
      <c r="B42" s="11" t="s">
        <v>59</v>
      </c>
      <c r="C42" s="10">
        <v>72.5</v>
      </c>
      <c r="D42" s="9" t="s">
        <v>137</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72.5</v>
      </c>
      <c r="H42">
        <f t="shared" ref="H42:H62" si="11">LEN(TRIM(D42))</f>
        <v>6</v>
      </c>
      <c r="I42" t="str">
        <f t="shared" ref="I42:I73" si="12">IF(H42&gt;=3,MID(TRIM(D42),1,3),"NO")</f>
        <v>+/-</v>
      </c>
      <c r="J42" t="str">
        <f t="shared" ref="J42:J73" si="13">IF(TRIM(I42)="+/-",MID(TRIM(D42),4,H42-3),D42)</f>
        <v>1.2</v>
      </c>
      <c r="K42" s="1">
        <f t="shared" ref="K42:K73" si="14">IF(TRIM(J42)="*****",0,IF(ISERROR(VALUE(J42)),"NA",VALUE(J42/$I$4)))</f>
        <v>0.72948328267477203</v>
      </c>
      <c r="L42" s="1">
        <f t="shared" ref="L42:L62" si="15">IF(AND(ISNUMBER(G42),ISNUMBER($I$6)),$I$6-G42,"N/A")</f>
        <v>-0.20000000000000284</v>
      </c>
      <c r="M42" s="1">
        <f t="shared" ref="M42:M62" si="16">IF(AND(ISNUMBER(K42),ISNUMBER($I$7)),SQRT(K42^2+($I$7)^2),"N/A")</f>
        <v>0.73201182849801194</v>
      </c>
      <c r="N42" s="1">
        <f t="shared" ref="N42:N73" si="17">IF(AND(ISNUMBER(L42),ISNUMBER(M42),M42&lt;&gt;0),L42/M42,"NA")</f>
        <v>-0.27321962871880834</v>
      </c>
      <c r="O42" t="s">
        <v>36</v>
      </c>
    </row>
    <row r="43" spans="1:15" x14ac:dyDescent="0.35">
      <c r="A43" s="12">
        <v>33</v>
      </c>
      <c r="B43" s="11" t="s">
        <v>63</v>
      </c>
      <c r="C43" s="10">
        <v>72</v>
      </c>
      <c r="D43" s="9" t="s">
        <v>43</v>
      </c>
      <c r="E43" s="8" t="str">
        <f t="shared" si="9"/>
        <v>Not Significantly Different</v>
      </c>
      <c r="G43">
        <f t="shared" si="10"/>
        <v>72</v>
      </c>
      <c r="H43">
        <f t="shared" si="11"/>
        <v>6</v>
      </c>
      <c r="I43" t="str">
        <f t="shared" si="12"/>
        <v>+/-</v>
      </c>
      <c r="J43" t="str">
        <f t="shared" si="13"/>
        <v>0.4</v>
      </c>
      <c r="K43" s="1">
        <f t="shared" si="14"/>
        <v>0.24316109422492402</v>
      </c>
      <c r="L43" s="1">
        <f t="shared" si="15"/>
        <v>0.29999999999999716</v>
      </c>
      <c r="M43" s="1">
        <f t="shared" si="16"/>
        <v>0.25064471888253259</v>
      </c>
      <c r="N43" s="1">
        <f t="shared" si="17"/>
        <v>1.1969133095542916</v>
      </c>
      <c r="O43" t="s">
        <v>49</v>
      </c>
    </row>
    <row r="44" spans="1:15" x14ac:dyDescent="0.35">
      <c r="A44" s="12">
        <v>34</v>
      </c>
      <c r="B44" s="11" t="s">
        <v>46</v>
      </c>
      <c r="C44" s="10">
        <v>71.900000000000006</v>
      </c>
      <c r="D44" s="9" t="s">
        <v>43</v>
      </c>
      <c r="E44" s="8" t="str">
        <f t="shared" si="9"/>
        <v>Not Significantly Different</v>
      </c>
      <c r="G44">
        <f t="shared" si="10"/>
        <v>71.900000000000006</v>
      </c>
      <c r="H44">
        <f t="shared" si="11"/>
        <v>6</v>
      </c>
      <c r="I44" t="str">
        <f t="shared" si="12"/>
        <v>+/-</v>
      </c>
      <c r="J44" t="str">
        <f t="shared" si="13"/>
        <v>0.4</v>
      </c>
      <c r="K44" s="1">
        <f t="shared" si="14"/>
        <v>0.24316109422492402</v>
      </c>
      <c r="L44" s="1">
        <f t="shared" si="15"/>
        <v>0.39999999999999147</v>
      </c>
      <c r="M44" s="1">
        <f t="shared" si="16"/>
        <v>0.25064471888253259</v>
      </c>
      <c r="N44" s="1">
        <f t="shared" si="17"/>
        <v>1.5958844127390368</v>
      </c>
      <c r="O44" t="s">
        <v>63</v>
      </c>
    </row>
    <row r="45" spans="1:15" x14ac:dyDescent="0.35">
      <c r="A45" s="12">
        <v>35</v>
      </c>
      <c r="B45" s="11" t="s">
        <v>53</v>
      </c>
      <c r="C45" s="10">
        <v>71.599999999999994</v>
      </c>
      <c r="D45" s="9" t="s">
        <v>27</v>
      </c>
      <c r="E45" s="8" t="str">
        <f t="shared" si="9"/>
        <v>Significantly Different</v>
      </c>
      <c r="G45">
        <f t="shared" si="10"/>
        <v>71.599999999999994</v>
      </c>
      <c r="H45">
        <f t="shared" si="11"/>
        <v>6</v>
      </c>
      <c r="I45" t="str">
        <f t="shared" si="12"/>
        <v>+/-</v>
      </c>
      <c r="J45" t="str">
        <f t="shared" si="13"/>
        <v>0.3</v>
      </c>
      <c r="K45" s="1">
        <f t="shared" si="14"/>
        <v>0.18237082066869301</v>
      </c>
      <c r="L45" s="1">
        <f t="shared" si="15"/>
        <v>0.70000000000000284</v>
      </c>
      <c r="M45" s="1">
        <f t="shared" si="16"/>
        <v>0.19223572402239389</v>
      </c>
      <c r="N45" s="1">
        <f t="shared" si="17"/>
        <v>3.6413627256839036</v>
      </c>
      <c r="O45" t="s">
        <v>62</v>
      </c>
    </row>
    <row r="46" spans="1:15" x14ac:dyDescent="0.35">
      <c r="A46" s="12">
        <v>35</v>
      </c>
      <c r="B46" s="11" t="s">
        <v>75</v>
      </c>
      <c r="C46" s="10">
        <v>71.599999999999994</v>
      </c>
      <c r="D46" s="9" t="s">
        <v>27</v>
      </c>
      <c r="E46" s="8" t="str">
        <f t="shared" si="9"/>
        <v>Significantly Different</v>
      </c>
      <c r="G46">
        <f t="shared" si="10"/>
        <v>71.599999999999994</v>
      </c>
      <c r="H46">
        <f t="shared" si="11"/>
        <v>6</v>
      </c>
      <c r="I46" t="str">
        <f t="shared" si="12"/>
        <v>+/-</v>
      </c>
      <c r="J46" t="str">
        <f t="shared" si="13"/>
        <v>0.3</v>
      </c>
      <c r="K46" s="1">
        <f t="shared" si="14"/>
        <v>0.18237082066869301</v>
      </c>
      <c r="L46" s="1">
        <f t="shared" si="15"/>
        <v>0.70000000000000284</v>
      </c>
      <c r="M46" s="1">
        <f t="shared" si="16"/>
        <v>0.19223572402239389</v>
      </c>
      <c r="N46" s="1">
        <f t="shared" si="17"/>
        <v>3.6413627256839036</v>
      </c>
      <c r="O46" t="s">
        <v>60</v>
      </c>
    </row>
    <row r="47" spans="1:15" x14ac:dyDescent="0.35">
      <c r="A47" s="12">
        <v>37</v>
      </c>
      <c r="B47" s="11" t="s">
        <v>39</v>
      </c>
      <c r="C47" s="10">
        <v>71.400000000000006</v>
      </c>
      <c r="D47" s="9" t="s">
        <v>38</v>
      </c>
      <c r="E47" s="8" t="str">
        <f t="shared" si="9"/>
        <v>Significantly Different</v>
      </c>
      <c r="G47">
        <f t="shared" si="10"/>
        <v>71.400000000000006</v>
      </c>
      <c r="H47">
        <f t="shared" si="11"/>
        <v>6</v>
      </c>
      <c r="I47" t="str">
        <f t="shared" si="12"/>
        <v>+/-</v>
      </c>
      <c r="J47" t="str">
        <f t="shared" si="13"/>
        <v>0.2</v>
      </c>
      <c r="K47" s="1">
        <f t="shared" si="14"/>
        <v>0.12158054711246201</v>
      </c>
      <c r="L47" s="1">
        <f t="shared" si="15"/>
        <v>0.89999999999999147</v>
      </c>
      <c r="M47" s="1">
        <f t="shared" si="16"/>
        <v>0.1359311840425404</v>
      </c>
      <c r="N47" s="1">
        <f t="shared" si="17"/>
        <v>6.6209972813768152</v>
      </c>
      <c r="O47" t="s">
        <v>58</v>
      </c>
    </row>
    <row r="48" spans="1:15" x14ac:dyDescent="0.35">
      <c r="A48" s="12">
        <v>38</v>
      </c>
      <c r="B48" s="11" t="s">
        <v>45</v>
      </c>
      <c r="C48" s="10">
        <v>71.3</v>
      </c>
      <c r="D48" s="9" t="s">
        <v>27</v>
      </c>
      <c r="E48" s="8" t="str">
        <f t="shared" si="9"/>
        <v>Significantly Different</v>
      </c>
      <c r="G48">
        <f t="shared" si="10"/>
        <v>71.3</v>
      </c>
      <c r="H48">
        <f t="shared" si="11"/>
        <v>6</v>
      </c>
      <c r="I48" t="str">
        <f t="shared" si="12"/>
        <v>+/-</v>
      </c>
      <c r="J48" t="str">
        <f t="shared" si="13"/>
        <v>0.3</v>
      </c>
      <c r="K48" s="1">
        <f t="shared" si="14"/>
        <v>0.18237082066869301</v>
      </c>
      <c r="L48" s="1">
        <f t="shared" si="15"/>
        <v>1</v>
      </c>
      <c r="M48" s="1">
        <f t="shared" si="16"/>
        <v>0.19223572402239389</v>
      </c>
      <c r="N48" s="1">
        <f t="shared" si="17"/>
        <v>5.2019467509769841</v>
      </c>
      <c r="O48" t="s">
        <v>56</v>
      </c>
    </row>
    <row r="49" spans="1:15" x14ac:dyDescent="0.35">
      <c r="A49" s="12">
        <v>39</v>
      </c>
      <c r="B49" s="11" t="s">
        <v>44</v>
      </c>
      <c r="C49" s="10">
        <v>71.099999999999994</v>
      </c>
      <c r="D49" s="9" t="s">
        <v>25</v>
      </c>
      <c r="E49" s="8" t="str">
        <f t="shared" si="9"/>
        <v>Significantly Different</v>
      </c>
      <c r="G49">
        <f t="shared" si="10"/>
        <v>71.099999999999994</v>
      </c>
      <c r="H49">
        <f t="shared" si="11"/>
        <v>6</v>
      </c>
      <c r="I49" t="str">
        <f t="shared" si="12"/>
        <v>+/-</v>
      </c>
      <c r="J49" t="str">
        <f t="shared" si="13"/>
        <v>0.7</v>
      </c>
      <c r="K49" s="1">
        <f t="shared" si="14"/>
        <v>0.42553191489361697</v>
      </c>
      <c r="L49" s="1">
        <f t="shared" si="15"/>
        <v>1.2000000000000028</v>
      </c>
      <c r="M49" s="1">
        <f t="shared" si="16"/>
        <v>0.42985214661796195</v>
      </c>
      <c r="N49" s="1">
        <f t="shared" si="17"/>
        <v>2.7916575721244965</v>
      </c>
      <c r="O49" t="s">
        <v>54</v>
      </c>
    </row>
    <row r="50" spans="1:15" x14ac:dyDescent="0.35">
      <c r="A50" s="12">
        <v>40</v>
      </c>
      <c r="B50" s="11" t="s">
        <v>57</v>
      </c>
      <c r="C50" s="10">
        <v>71</v>
      </c>
      <c r="D50" s="9" t="s">
        <v>43</v>
      </c>
      <c r="E50" s="8" t="str">
        <f t="shared" si="9"/>
        <v>Significantly Different</v>
      </c>
      <c r="G50">
        <f t="shared" si="10"/>
        <v>71</v>
      </c>
      <c r="H50">
        <f t="shared" si="11"/>
        <v>6</v>
      </c>
      <c r="I50" t="str">
        <f t="shared" si="12"/>
        <v>+/-</v>
      </c>
      <c r="J50" t="str">
        <f t="shared" si="13"/>
        <v>0.4</v>
      </c>
      <c r="K50" s="1">
        <f t="shared" si="14"/>
        <v>0.24316109422492402</v>
      </c>
      <c r="L50" s="1">
        <f t="shared" si="15"/>
        <v>1.2999999999999972</v>
      </c>
      <c r="M50" s="1">
        <f t="shared" si="16"/>
        <v>0.25064471888253259</v>
      </c>
      <c r="N50" s="1">
        <f t="shared" si="17"/>
        <v>5.1866243414019682</v>
      </c>
      <c r="O50" t="s">
        <v>52</v>
      </c>
    </row>
    <row r="51" spans="1:15" x14ac:dyDescent="0.35">
      <c r="A51" s="12">
        <v>40</v>
      </c>
      <c r="B51" s="11" t="s">
        <v>49</v>
      </c>
      <c r="C51" s="10">
        <v>71</v>
      </c>
      <c r="D51" s="9" t="s">
        <v>27</v>
      </c>
      <c r="E51" s="8" t="str">
        <f t="shared" si="9"/>
        <v>Significantly Different</v>
      </c>
      <c r="G51">
        <f t="shared" si="10"/>
        <v>71</v>
      </c>
      <c r="H51">
        <f t="shared" si="11"/>
        <v>6</v>
      </c>
      <c r="I51" t="str">
        <f t="shared" si="12"/>
        <v>+/-</v>
      </c>
      <c r="J51" t="str">
        <f t="shared" si="13"/>
        <v>0.3</v>
      </c>
      <c r="K51" s="1">
        <f t="shared" si="14"/>
        <v>0.18237082066869301</v>
      </c>
      <c r="L51" s="1">
        <f t="shared" si="15"/>
        <v>1.2999999999999972</v>
      </c>
      <c r="M51" s="1">
        <f t="shared" si="16"/>
        <v>0.19223572402239389</v>
      </c>
      <c r="N51" s="1">
        <f t="shared" si="17"/>
        <v>6.7625307762700642</v>
      </c>
      <c r="O51" t="s">
        <v>50</v>
      </c>
    </row>
    <row r="52" spans="1:15" x14ac:dyDescent="0.35">
      <c r="A52" s="12">
        <v>42</v>
      </c>
      <c r="B52" s="11" t="s">
        <v>34</v>
      </c>
      <c r="C52" s="10">
        <v>70.599999999999994</v>
      </c>
      <c r="D52" s="9" t="s">
        <v>38</v>
      </c>
      <c r="E52" s="8" t="str">
        <f t="shared" si="9"/>
        <v>Significantly Different</v>
      </c>
      <c r="G52">
        <f t="shared" si="10"/>
        <v>70.599999999999994</v>
      </c>
      <c r="H52">
        <f t="shared" si="11"/>
        <v>6</v>
      </c>
      <c r="I52" t="str">
        <f t="shared" si="12"/>
        <v>+/-</v>
      </c>
      <c r="J52" t="str">
        <f t="shared" si="13"/>
        <v>0.2</v>
      </c>
      <c r="K52" s="1">
        <f t="shared" si="14"/>
        <v>0.12158054711246201</v>
      </c>
      <c r="L52" s="1">
        <f t="shared" si="15"/>
        <v>1.7000000000000028</v>
      </c>
      <c r="M52" s="1">
        <f t="shared" si="16"/>
        <v>0.1359311840425404</v>
      </c>
      <c r="N52" s="1">
        <f t="shared" si="17"/>
        <v>12.506328198156346</v>
      </c>
      <c r="O52" t="s">
        <v>48</v>
      </c>
    </row>
    <row r="53" spans="1:15" x14ac:dyDescent="0.35">
      <c r="A53" s="12">
        <v>43</v>
      </c>
      <c r="B53" s="11" t="s">
        <v>50</v>
      </c>
      <c r="C53" s="10">
        <v>70.5</v>
      </c>
      <c r="D53" s="9" t="s">
        <v>30</v>
      </c>
      <c r="E53" s="8" t="str">
        <f t="shared" si="9"/>
        <v>Significantly Different</v>
      </c>
      <c r="G53">
        <f t="shared" si="10"/>
        <v>70.5</v>
      </c>
      <c r="H53">
        <f t="shared" si="11"/>
        <v>6</v>
      </c>
      <c r="I53" t="str">
        <f t="shared" si="12"/>
        <v>+/-</v>
      </c>
      <c r="J53" t="str">
        <f t="shared" si="13"/>
        <v>0.5</v>
      </c>
      <c r="K53" s="1">
        <f t="shared" si="14"/>
        <v>0.303951367781155</v>
      </c>
      <c r="L53" s="1">
        <f t="shared" si="15"/>
        <v>1.7999999999999972</v>
      </c>
      <c r="M53" s="1">
        <f t="shared" si="16"/>
        <v>0.30997079109986531</v>
      </c>
      <c r="N53" s="1">
        <f t="shared" si="17"/>
        <v>5.806998761441621</v>
      </c>
      <c r="O53" t="s">
        <v>46</v>
      </c>
    </row>
    <row r="54" spans="1:15" x14ac:dyDescent="0.35">
      <c r="A54" s="12">
        <v>44</v>
      </c>
      <c r="B54" s="11" t="s">
        <v>58</v>
      </c>
      <c r="C54" s="10">
        <v>68.8</v>
      </c>
      <c r="D54" s="9" t="s">
        <v>43</v>
      </c>
      <c r="E54" s="8" t="str">
        <f t="shared" si="9"/>
        <v>Significantly Different</v>
      </c>
      <c r="G54">
        <f t="shared" si="10"/>
        <v>68.8</v>
      </c>
      <c r="H54">
        <f t="shared" si="11"/>
        <v>6</v>
      </c>
      <c r="I54" t="str">
        <f t="shared" si="12"/>
        <v>+/-</v>
      </c>
      <c r="J54" t="str">
        <f t="shared" si="13"/>
        <v>0.4</v>
      </c>
      <c r="K54" s="1">
        <f t="shared" si="14"/>
        <v>0.24316109422492402</v>
      </c>
      <c r="L54" s="1">
        <f t="shared" si="15"/>
        <v>3.5</v>
      </c>
      <c r="M54" s="1">
        <f t="shared" si="16"/>
        <v>0.25064471888253259</v>
      </c>
      <c r="N54" s="1">
        <f t="shared" si="17"/>
        <v>13.963988611466869</v>
      </c>
      <c r="O54" t="s">
        <v>39</v>
      </c>
    </row>
    <row r="55" spans="1:15" x14ac:dyDescent="0.35">
      <c r="A55" s="12">
        <v>45</v>
      </c>
      <c r="B55" s="11" t="s">
        <v>78</v>
      </c>
      <c r="C55" s="10">
        <v>68.599999999999994</v>
      </c>
      <c r="D55" s="9" t="s">
        <v>30</v>
      </c>
      <c r="E55" s="8" t="str">
        <f t="shared" si="9"/>
        <v>Significantly Different</v>
      </c>
      <c r="G55">
        <f t="shared" si="10"/>
        <v>68.599999999999994</v>
      </c>
      <c r="H55">
        <f t="shared" si="11"/>
        <v>6</v>
      </c>
      <c r="I55" t="str">
        <f t="shared" si="12"/>
        <v>+/-</v>
      </c>
      <c r="J55" t="str">
        <f t="shared" si="13"/>
        <v>0.5</v>
      </c>
      <c r="K55" s="1">
        <f t="shared" si="14"/>
        <v>0.303951367781155</v>
      </c>
      <c r="L55" s="1">
        <f t="shared" si="15"/>
        <v>3.7000000000000028</v>
      </c>
      <c r="M55" s="1">
        <f t="shared" si="16"/>
        <v>0.30997079109986531</v>
      </c>
      <c r="N55" s="1">
        <f t="shared" si="17"/>
        <v>11.936608565185582</v>
      </c>
      <c r="O55" t="s">
        <v>42</v>
      </c>
    </row>
    <row r="56" spans="1:15" x14ac:dyDescent="0.35">
      <c r="A56" s="12">
        <v>46</v>
      </c>
      <c r="B56" s="11" t="s">
        <v>67</v>
      </c>
      <c r="C56" s="10">
        <v>67.400000000000006</v>
      </c>
      <c r="D56" s="9" t="s">
        <v>30</v>
      </c>
      <c r="E56" s="8" t="str">
        <f t="shared" si="9"/>
        <v>Significantly Different</v>
      </c>
      <c r="G56">
        <f t="shared" si="10"/>
        <v>67.400000000000006</v>
      </c>
      <c r="H56">
        <f t="shared" si="11"/>
        <v>6</v>
      </c>
      <c r="I56" t="str">
        <f t="shared" si="12"/>
        <v>+/-</v>
      </c>
      <c r="J56" t="str">
        <f t="shared" si="13"/>
        <v>0.5</v>
      </c>
      <c r="K56" s="1">
        <f t="shared" si="14"/>
        <v>0.303951367781155</v>
      </c>
      <c r="L56" s="1">
        <f t="shared" si="15"/>
        <v>4.8999999999999915</v>
      </c>
      <c r="M56" s="1">
        <f t="shared" si="16"/>
        <v>0.30997079109986531</v>
      </c>
      <c r="N56" s="1">
        <f t="shared" si="17"/>
        <v>15.807941072813298</v>
      </c>
      <c r="O56" t="s">
        <v>40</v>
      </c>
    </row>
    <row r="57" spans="1:15" x14ac:dyDescent="0.35">
      <c r="A57" s="12">
        <v>47</v>
      </c>
      <c r="B57" s="11" t="s">
        <v>36</v>
      </c>
      <c r="C57" s="10">
        <v>67.3</v>
      </c>
      <c r="D57" s="9" t="s">
        <v>25</v>
      </c>
      <c r="E57" s="8" t="str">
        <f t="shared" si="9"/>
        <v>Significantly Different</v>
      </c>
      <c r="G57">
        <f t="shared" si="10"/>
        <v>67.3</v>
      </c>
      <c r="H57">
        <f t="shared" si="11"/>
        <v>6</v>
      </c>
      <c r="I57" t="str">
        <f t="shared" si="12"/>
        <v>+/-</v>
      </c>
      <c r="J57" t="str">
        <f t="shared" si="13"/>
        <v>0.7</v>
      </c>
      <c r="K57" s="1">
        <f t="shared" si="14"/>
        <v>0.42553191489361697</v>
      </c>
      <c r="L57" s="1">
        <f t="shared" si="15"/>
        <v>5</v>
      </c>
      <c r="M57" s="1">
        <f t="shared" si="16"/>
        <v>0.42985214661796195</v>
      </c>
      <c r="N57" s="1">
        <f t="shared" si="17"/>
        <v>11.631906550518709</v>
      </c>
      <c r="O57" t="s">
        <v>37</v>
      </c>
    </row>
    <row r="58" spans="1:15" x14ac:dyDescent="0.35">
      <c r="A58" s="12">
        <v>48</v>
      </c>
      <c r="B58" s="11" t="s">
        <v>55</v>
      </c>
      <c r="C58" s="10">
        <v>66.400000000000006</v>
      </c>
      <c r="D58" s="9" t="s">
        <v>109</v>
      </c>
      <c r="E58" s="8" t="str">
        <f t="shared" si="9"/>
        <v>Significantly Different</v>
      </c>
      <c r="G58">
        <f t="shared" si="10"/>
        <v>66.400000000000006</v>
      </c>
      <c r="H58">
        <f t="shared" si="11"/>
        <v>6</v>
      </c>
      <c r="I58" t="str">
        <f t="shared" si="12"/>
        <v>+/-</v>
      </c>
      <c r="J58" t="str">
        <f t="shared" si="13"/>
        <v>0.6</v>
      </c>
      <c r="K58" s="1">
        <f t="shared" si="14"/>
        <v>0.36474164133738601</v>
      </c>
      <c r="L58" s="1">
        <f t="shared" si="15"/>
        <v>5.8999999999999915</v>
      </c>
      <c r="M58" s="1">
        <f t="shared" si="16"/>
        <v>0.36977279819442066</v>
      </c>
      <c r="N58" s="1">
        <f t="shared" si="17"/>
        <v>15.955743712921429</v>
      </c>
      <c r="O58" t="s">
        <v>35</v>
      </c>
    </row>
    <row r="59" spans="1:15" x14ac:dyDescent="0.35">
      <c r="A59" s="12">
        <v>49</v>
      </c>
      <c r="B59" s="11" t="s">
        <v>72</v>
      </c>
      <c r="C59" s="10">
        <v>66.3</v>
      </c>
      <c r="D59" s="9" t="s">
        <v>109</v>
      </c>
      <c r="E59" s="8" t="str">
        <f t="shared" si="9"/>
        <v>Significantly Different</v>
      </c>
      <c r="G59">
        <f t="shared" si="10"/>
        <v>66.3</v>
      </c>
      <c r="H59">
        <f t="shared" si="11"/>
        <v>6</v>
      </c>
      <c r="I59" t="str">
        <f t="shared" si="12"/>
        <v>+/-</v>
      </c>
      <c r="J59" t="str">
        <f t="shared" si="13"/>
        <v>0.6</v>
      </c>
      <c r="K59" s="1">
        <f t="shared" si="14"/>
        <v>0.36474164133738601</v>
      </c>
      <c r="L59" s="1">
        <f t="shared" si="15"/>
        <v>6</v>
      </c>
      <c r="M59" s="1">
        <f t="shared" si="16"/>
        <v>0.36977279819442066</v>
      </c>
      <c r="N59" s="1">
        <f t="shared" si="17"/>
        <v>16.226180047038763</v>
      </c>
      <c r="O59" t="s">
        <v>32</v>
      </c>
    </row>
    <row r="60" spans="1:15" x14ac:dyDescent="0.35">
      <c r="A60" s="12">
        <v>50</v>
      </c>
      <c r="B60" s="11" t="s">
        <v>51</v>
      </c>
      <c r="C60" s="10">
        <v>64.900000000000006</v>
      </c>
      <c r="D60" s="9" t="s">
        <v>25</v>
      </c>
      <c r="E60" s="8" t="str">
        <f t="shared" si="9"/>
        <v>Significantly Different</v>
      </c>
      <c r="G60">
        <f t="shared" si="10"/>
        <v>64.900000000000006</v>
      </c>
      <c r="H60">
        <f t="shared" si="11"/>
        <v>6</v>
      </c>
      <c r="I60" t="str">
        <f t="shared" si="12"/>
        <v>+/-</v>
      </c>
      <c r="J60" t="str">
        <f t="shared" si="13"/>
        <v>0.7</v>
      </c>
      <c r="K60" s="1">
        <f t="shared" si="14"/>
        <v>0.42553191489361697</v>
      </c>
      <c r="L60" s="1">
        <f t="shared" si="15"/>
        <v>7.3999999999999915</v>
      </c>
      <c r="M60" s="1">
        <f t="shared" si="16"/>
        <v>0.42985214661796195</v>
      </c>
      <c r="N60" s="1">
        <f t="shared" si="17"/>
        <v>17.215221694767671</v>
      </c>
      <c r="O60" t="s">
        <v>29</v>
      </c>
    </row>
    <row r="61" spans="1:15" x14ac:dyDescent="0.35">
      <c r="A61" s="12">
        <v>51</v>
      </c>
      <c r="B61" s="11" t="s">
        <v>32</v>
      </c>
      <c r="C61" s="10">
        <v>63</v>
      </c>
      <c r="D61" s="9" t="s">
        <v>121</v>
      </c>
      <c r="E61" s="8" t="str">
        <f t="shared" si="9"/>
        <v>Significantly Different</v>
      </c>
      <c r="G61">
        <f t="shared" si="10"/>
        <v>63</v>
      </c>
      <c r="H61">
        <f t="shared" si="11"/>
        <v>6</v>
      </c>
      <c r="I61" t="str">
        <f t="shared" si="12"/>
        <v>+/-</v>
      </c>
      <c r="J61" t="str">
        <f t="shared" si="13"/>
        <v>0.8</v>
      </c>
      <c r="K61" s="1">
        <f t="shared" si="14"/>
        <v>0.48632218844984804</v>
      </c>
      <c r="L61" s="1">
        <f t="shared" si="15"/>
        <v>9.2999999999999972</v>
      </c>
      <c r="M61" s="1">
        <f t="shared" si="16"/>
        <v>0.49010685399991183</v>
      </c>
      <c r="N61" s="1">
        <f t="shared" si="17"/>
        <v>18.97545387113005</v>
      </c>
      <c r="O61" t="s">
        <v>26</v>
      </c>
    </row>
    <row r="62" spans="1:15" ht="15" thickBot="1" x14ac:dyDescent="0.4">
      <c r="A62" s="7"/>
      <c r="B62" s="6" t="s">
        <v>24</v>
      </c>
      <c r="C62" s="5">
        <v>55</v>
      </c>
      <c r="D62" s="4" t="s">
        <v>109</v>
      </c>
      <c r="E62" s="3" t="str">
        <f t="shared" si="9"/>
        <v>Significantly Different</v>
      </c>
      <c r="G62">
        <f t="shared" si="10"/>
        <v>55</v>
      </c>
      <c r="H62">
        <f t="shared" si="11"/>
        <v>6</v>
      </c>
      <c r="I62" t="str">
        <f t="shared" si="12"/>
        <v>+/-</v>
      </c>
      <c r="J62" t="str">
        <f t="shared" si="13"/>
        <v>0.6</v>
      </c>
      <c r="K62" s="1">
        <f t="shared" si="14"/>
        <v>0.36474164133738601</v>
      </c>
      <c r="L62" s="1">
        <f t="shared" si="15"/>
        <v>17.299999999999997</v>
      </c>
      <c r="M62" s="1">
        <f t="shared" si="16"/>
        <v>0.36977279819442066</v>
      </c>
      <c r="N62" s="1">
        <f t="shared" si="17"/>
        <v>46.785485802295092</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129" priority="1" operator="equal">
      <formula>"OTHER ERROR"</formula>
    </cfRule>
    <cfRule type="cellIs" dxfId="128" priority="2" operator="equal">
      <formula>"Statistical Test not applicable"</formula>
    </cfRule>
    <cfRule type="cellIs" dxfId="127" priority="3" operator="equal">
      <formula>"Geography Selected"</formula>
    </cfRule>
  </conditionalFormatting>
  <conditionalFormatting sqref="E10:J62">
    <cfRule type="cellIs" dxfId="126" priority="4" operator="equal">
      <formula>"Not Significantly Different"</formula>
    </cfRule>
  </conditionalFormatting>
  <conditionalFormatting sqref="F10:J62">
    <cfRule type="cellIs" dxfId="12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9FF28B83-76E0-4FA6-8F4B-16CEB22BD580}">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6106225C-6792-4938-A47C-DA0CD2C06C8B}"/>
    <hyperlink ref="A68" r:id="rId2" xr:uid="{D0D98ED6-3E68-47D3-BE88-2E2F5DECB6E7}"/>
    <hyperlink ref="A66" r:id="rId3" xr:uid="{ECA37725-3FB0-4BB7-A5E3-BF19723DE78E}"/>
    <hyperlink ref="A67" r:id="rId4" xr:uid="{CBCDD1A4-D28E-4DCE-9552-34C921C103D3}"/>
  </hyperlinks>
  <pageMargins left="0.7" right="0.7" top="0.75" bottom="0.75" header="0.3" footer="0.3"/>
  <pageSetup orientation="portrait" r:id="rId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3F7AE-EFAC-4487-8C21-CAFBB8E7F68E}">
  <dimension ref="A1:Z82"/>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578</v>
      </c>
    </row>
    <row r="2" spans="1:16" x14ac:dyDescent="0.35">
      <c r="A2" s="26" t="s">
        <v>106</v>
      </c>
      <c r="B2" t="s">
        <v>577</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51.4</v>
      </c>
      <c r="C6" t="s">
        <v>100</v>
      </c>
      <c r="H6" s="14" t="s">
        <v>99</v>
      </c>
      <c r="I6">
        <f>VLOOKUP($B$4,$B$9:$K$62,6,FALSE)</f>
        <v>51.4</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51.4</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51.4</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31</v>
      </c>
      <c r="C11" s="10">
        <v>68.3</v>
      </c>
      <c r="D11" s="13" t="s">
        <v>165</v>
      </c>
      <c r="E11" s="8" t="str">
        <f t="shared" si="0"/>
        <v>Significantly Different</v>
      </c>
      <c r="G11">
        <f t="shared" si="1"/>
        <v>68.3</v>
      </c>
      <c r="H11">
        <f t="shared" si="2"/>
        <v>6</v>
      </c>
      <c r="I11" t="str">
        <f t="shared" si="3"/>
        <v>+/-</v>
      </c>
      <c r="J11" t="str">
        <f t="shared" si="4"/>
        <v>3.0</v>
      </c>
      <c r="K11" s="1">
        <f t="shared" si="5"/>
        <v>1.8237082066869301</v>
      </c>
      <c r="L11" s="1">
        <f t="shared" si="6"/>
        <v>-16.899999999999999</v>
      </c>
      <c r="M11" s="1">
        <f t="shared" si="7"/>
        <v>1.8247210966326608</v>
      </c>
      <c r="N11" s="1">
        <f t="shared" si="8"/>
        <v>-9.2616893788246593</v>
      </c>
      <c r="O11" t="s">
        <v>67</v>
      </c>
    </row>
    <row r="12" spans="1:16" x14ac:dyDescent="0.35">
      <c r="A12" s="12">
        <v>2</v>
      </c>
      <c r="B12" s="11" t="s">
        <v>48</v>
      </c>
      <c r="C12" s="10">
        <v>59.9</v>
      </c>
      <c r="D12" s="9" t="s">
        <v>133</v>
      </c>
      <c r="E12" s="8" t="str">
        <f t="shared" si="0"/>
        <v>Significantly Different</v>
      </c>
      <c r="G12">
        <f t="shared" si="1"/>
        <v>59.9</v>
      </c>
      <c r="H12">
        <f t="shared" si="2"/>
        <v>6</v>
      </c>
      <c r="I12" t="str">
        <f t="shared" si="3"/>
        <v>+/-</v>
      </c>
      <c r="J12" t="str">
        <f t="shared" si="4"/>
        <v>1.4</v>
      </c>
      <c r="K12" s="1">
        <f t="shared" si="5"/>
        <v>0.85106382978723394</v>
      </c>
      <c r="L12" s="1">
        <f t="shared" si="6"/>
        <v>-8.5</v>
      </c>
      <c r="M12" s="1">
        <f t="shared" si="7"/>
        <v>0.85323214879137987</v>
      </c>
      <c r="N12" s="1">
        <f t="shared" si="8"/>
        <v>-9.9621187645594667</v>
      </c>
      <c r="O12" t="s">
        <v>59</v>
      </c>
    </row>
    <row r="13" spans="1:16" x14ac:dyDescent="0.35">
      <c r="A13" s="12">
        <v>3</v>
      </c>
      <c r="B13" s="11" t="s">
        <v>62</v>
      </c>
      <c r="C13" s="10">
        <v>59.8</v>
      </c>
      <c r="D13" s="9" t="s">
        <v>136</v>
      </c>
      <c r="E13" s="8" t="str">
        <f t="shared" si="0"/>
        <v>Significantly Different</v>
      </c>
      <c r="G13">
        <f t="shared" si="1"/>
        <v>59.8</v>
      </c>
      <c r="H13">
        <f t="shared" si="2"/>
        <v>6</v>
      </c>
      <c r="I13" t="str">
        <f t="shared" si="3"/>
        <v>+/-</v>
      </c>
      <c r="J13" t="str">
        <f t="shared" si="4"/>
        <v>1.9</v>
      </c>
      <c r="K13" s="1">
        <f t="shared" si="5"/>
        <v>1.1550151975683889</v>
      </c>
      <c r="L13" s="1">
        <f t="shared" si="6"/>
        <v>-8.3999999999999986</v>
      </c>
      <c r="M13" s="1">
        <f t="shared" si="7"/>
        <v>1.1566138352851334</v>
      </c>
      <c r="N13" s="1">
        <f t="shared" si="8"/>
        <v>-7.2625795609034842</v>
      </c>
      <c r="O13" t="s">
        <v>57</v>
      </c>
    </row>
    <row r="14" spans="1:16" x14ac:dyDescent="0.35">
      <c r="A14" s="12">
        <v>4</v>
      </c>
      <c r="B14" s="11" t="s">
        <v>74</v>
      </c>
      <c r="C14" s="10">
        <v>58.6</v>
      </c>
      <c r="D14" s="9" t="s">
        <v>109</v>
      </c>
      <c r="E14" s="8" t="str">
        <f t="shared" si="0"/>
        <v>Significantly Different</v>
      </c>
      <c r="G14">
        <f t="shared" si="1"/>
        <v>58.6</v>
      </c>
      <c r="H14">
        <f t="shared" si="2"/>
        <v>6</v>
      </c>
      <c r="I14" t="str">
        <f t="shared" si="3"/>
        <v>+/-</v>
      </c>
      <c r="J14" t="str">
        <f t="shared" si="4"/>
        <v>0.6</v>
      </c>
      <c r="K14" s="1">
        <f t="shared" si="5"/>
        <v>0.36474164133738601</v>
      </c>
      <c r="L14" s="1">
        <f t="shared" si="6"/>
        <v>-7.2000000000000028</v>
      </c>
      <c r="M14" s="1">
        <f t="shared" si="7"/>
        <v>0.36977279819442066</v>
      </c>
      <c r="N14" s="1">
        <f t="shared" si="8"/>
        <v>-19.471416056446525</v>
      </c>
      <c r="O14" t="s">
        <v>72</v>
      </c>
    </row>
    <row r="15" spans="1:16" x14ac:dyDescent="0.35">
      <c r="A15" s="12">
        <v>5</v>
      </c>
      <c r="B15" s="11" t="s">
        <v>68</v>
      </c>
      <c r="C15" s="10">
        <v>58.3</v>
      </c>
      <c r="D15" s="9" t="s">
        <v>122</v>
      </c>
      <c r="E15" s="8" t="str">
        <f t="shared" si="0"/>
        <v>Significantly Different</v>
      </c>
      <c r="G15">
        <f t="shared" si="1"/>
        <v>58.3</v>
      </c>
      <c r="H15">
        <f t="shared" si="2"/>
        <v>6</v>
      </c>
      <c r="I15" t="str">
        <f t="shared" si="3"/>
        <v>+/-</v>
      </c>
      <c r="J15" t="str">
        <f t="shared" si="4"/>
        <v>1.0</v>
      </c>
      <c r="K15" s="1">
        <f t="shared" si="5"/>
        <v>0.60790273556231</v>
      </c>
      <c r="L15" s="1">
        <f t="shared" si="6"/>
        <v>-6.8999999999999986</v>
      </c>
      <c r="M15" s="1">
        <f t="shared" si="7"/>
        <v>0.61093468821403585</v>
      </c>
      <c r="N15" s="1">
        <f t="shared" si="8"/>
        <v>-11.29416962747848</v>
      </c>
      <c r="O15" t="s">
        <v>34</v>
      </c>
    </row>
    <row r="16" spans="1:16" x14ac:dyDescent="0.35">
      <c r="A16" s="12">
        <v>6</v>
      </c>
      <c r="B16" s="11" t="s">
        <v>70</v>
      </c>
      <c r="C16" s="10">
        <v>57.9</v>
      </c>
      <c r="D16" s="9" t="s">
        <v>109</v>
      </c>
      <c r="E16" s="8" t="str">
        <f t="shared" si="0"/>
        <v>Significantly Different</v>
      </c>
      <c r="G16">
        <f t="shared" si="1"/>
        <v>57.9</v>
      </c>
      <c r="H16">
        <f t="shared" si="2"/>
        <v>6</v>
      </c>
      <c r="I16" t="str">
        <f t="shared" si="3"/>
        <v>+/-</v>
      </c>
      <c r="J16" t="str">
        <f t="shared" si="4"/>
        <v>0.6</v>
      </c>
      <c r="K16" s="1">
        <f t="shared" si="5"/>
        <v>0.36474164133738601</v>
      </c>
      <c r="L16" s="1">
        <f t="shared" si="6"/>
        <v>-6.5</v>
      </c>
      <c r="M16" s="1">
        <f t="shared" si="7"/>
        <v>0.36977279819442066</v>
      </c>
      <c r="N16" s="1">
        <f t="shared" si="8"/>
        <v>-17.578361717625327</v>
      </c>
      <c r="O16" t="s">
        <v>73</v>
      </c>
    </row>
    <row r="17" spans="1:15" x14ac:dyDescent="0.35">
      <c r="A17" s="12">
        <v>7</v>
      </c>
      <c r="B17" s="11" t="s">
        <v>41</v>
      </c>
      <c r="C17" s="10">
        <v>57.6</v>
      </c>
      <c r="D17" s="9" t="s">
        <v>25</v>
      </c>
      <c r="E17" s="8" t="str">
        <f t="shared" si="0"/>
        <v>Significantly Different</v>
      </c>
      <c r="G17">
        <f t="shared" si="1"/>
        <v>57.6</v>
      </c>
      <c r="H17">
        <f t="shared" si="2"/>
        <v>6</v>
      </c>
      <c r="I17" t="str">
        <f t="shared" si="3"/>
        <v>+/-</v>
      </c>
      <c r="J17" t="str">
        <f t="shared" si="4"/>
        <v>0.7</v>
      </c>
      <c r="K17" s="1">
        <f t="shared" si="5"/>
        <v>0.42553191489361697</v>
      </c>
      <c r="L17" s="1">
        <f t="shared" si="6"/>
        <v>-6.2000000000000028</v>
      </c>
      <c r="M17" s="1">
        <f t="shared" si="7"/>
        <v>0.42985214661796195</v>
      </c>
      <c r="N17" s="1">
        <f t="shared" si="8"/>
        <v>-14.423564122643205</v>
      </c>
      <c r="O17" t="s">
        <v>65</v>
      </c>
    </row>
    <row r="18" spans="1:15" x14ac:dyDescent="0.35">
      <c r="A18" s="12">
        <v>8</v>
      </c>
      <c r="B18" s="11" t="s">
        <v>79</v>
      </c>
      <c r="C18" s="10">
        <v>57.4</v>
      </c>
      <c r="D18" s="9" t="s">
        <v>25</v>
      </c>
      <c r="E18" s="8" t="str">
        <f t="shared" si="0"/>
        <v>Significantly Different</v>
      </c>
      <c r="G18">
        <f t="shared" si="1"/>
        <v>57.4</v>
      </c>
      <c r="H18">
        <f t="shared" si="2"/>
        <v>6</v>
      </c>
      <c r="I18" t="str">
        <f t="shared" si="3"/>
        <v>+/-</v>
      </c>
      <c r="J18" t="str">
        <f t="shared" si="4"/>
        <v>0.7</v>
      </c>
      <c r="K18" s="1">
        <f t="shared" si="5"/>
        <v>0.42553191489361697</v>
      </c>
      <c r="L18" s="1">
        <f t="shared" si="6"/>
        <v>-6</v>
      </c>
      <c r="M18" s="1">
        <f t="shared" si="7"/>
        <v>0.42985214661796195</v>
      </c>
      <c r="N18" s="1">
        <f t="shared" si="8"/>
        <v>-13.95828786062245</v>
      </c>
      <c r="O18" t="s">
        <v>61</v>
      </c>
    </row>
    <row r="19" spans="1:15" x14ac:dyDescent="0.35">
      <c r="A19" s="12">
        <v>9</v>
      </c>
      <c r="B19" s="11" t="s">
        <v>40</v>
      </c>
      <c r="C19" s="10">
        <v>57</v>
      </c>
      <c r="D19" s="9" t="s">
        <v>152</v>
      </c>
      <c r="E19" s="8" t="str">
        <f t="shared" si="0"/>
        <v>Significantly Different</v>
      </c>
      <c r="G19">
        <f t="shared" si="1"/>
        <v>57</v>
      </c>
      <c r="H19">
        <f t="shared" si="2"/>
        <v>6</v>
      </c>
      <c r="I19" t="str">
        <f t="shared" si="3"/>
        <v>+/-</v>
      </c>
      <c r="J19" t="str">
        <f t="shared" si="4"/>
        <v>1.7</v>
      </c>
      <c r="K19" s="1">
        <f t="shared" si="5"/>
        <v>1.0334346504559271</v>
      </c>
      <c r="L19" s="1">
        <f t="shared" si="6"/>
        <v>-5.6000000000000014</v>
      </c>
      <c r="M19" s="1">
        <f t="shared" si="7"/>
        <v>1.0352210556794166</v>
      </c>
      <c r="N19" s="1">
        <f t="shared" si="8"/>
        <v>-5.4094726621694491</v>
      </c>
      <c r="O19" t="s">
        <v>31</v>
      </c>
    </row>
    <row r="20" spans="1:15" x14ac:dyDescent="0.35">
      <c r="A20" s="12">
        <v>10</v>
      </c>
      <c r="B20" s="11" t="s">
        <v>52</v>
      </c>
      <c r="C20" s="10">
        <v>56.1</v>
      </c>
      <c r="D20" s="13" t="s">
        <v>155</v>
      </c>
      <c r="E20" s="8" t="str">
        <f t="shared" si="0"/>
        <v>Significantly Different</v>
      </c>
      <c r="G20">
        <f t="shared" si="1"/>
        <v>56.1</v>
      </c>
      <c r="H20">
        <f t="shared" si="2"/>
        <v>6</v>
      </c>
      <c r="I20" t="str">
        <f t="shared" si="3"/>
        <v>+/-</v>
      </c>
      <c r="J20" t="str">
        <f t="shared" si="4"/>
        <v>1.8</v>
      </c>
      <c r="K20" s="1">
        <f t="shared" si="5"/>
        <v>1.094224924012158</v>
      </c>
      <c r="L20" s="1">
        <f t="shared" si="6"/>
        <v>-4.7000000000000028</v>
      </c>
      <c r="M20" s="1">
        <f t="shared" si="7"/>
        <v>1.0959122417823675</v>
      </c>
      <c r="N20" s="1">
        <f t="shared" si="8"/>
        <v>-4.2886645671153616</v>
      </c>
      <c r="O20" t="s">
        <v>53</v>
      </c>
    </row>
    <row r="21" spans="1:15" x14ac:dyDescent="0.35">
      <c r="A21" s="12">
        <v>11</v>
      </c>
      <c r="B21" s="11" t="s">
        <v>73</v>
      </c>
      <c r="C21" s="10">
        <v>55.6</v>
      </c>
      <c r="D21" s="9" t="s">
        <v>121</v>
      </c>
      <c r="E21" s="8" t="str">
        <f t="shared" si="0"/>
        <v>Significantly Different</v>
      </c>
      <c r="G21">
        <f t="shared" si="1"/>
        <v>55.6</v>
      </c>
      <c r="H21">
        <f t="shared" si="2"/>
        <v>6</v>
      </c>
      <c r="I21" t="str">
        <f t="shared" si="3"/>
        <v>+/-</v>
      </c>
      <c r="J21" t="str">
        <f t="shared" si="4"/>
        <v>0.8</v>
      </c>
      <c r="K21" s="1">
        <f t="shared" si="5"/>
        <v>0.48632218844984804</v>
      </c>
      <c r="L21" s="1">
        <f t="shared" si="6"/>
        <v>-4.2000000000000028</v>
      </c>
      <c r="M21" s="1">
        <f t="shared" si="7"/>
        <v>0.49010685399991183</v>
      </c>
      <c r="N21" s="1">
        <f t="shared" si="8"/>
        <v>-8.5695598127684178</v>
      </c>
      <c r="O21" t="s">
        <v>45</v>
      </c>
    </row>
    <row r="22" spans="1:15" x14ac:dyDescent="0.35">
      <c r="A22" s="12">
        <v>12</v>
      </c>
      <c r="B22" s="11" t="s">
        <v>47</v>
      </c>
      <c r="C22" s="10">
        <v>55.4</v>
      </c>
      <c r="D22" s="9" t="s">
        <v>109</v>
      </c>
      <c r="E22" s="8" t="str">
        <f t="shared" si="0"/>
        <v>Significantly Different</v>
      </c>
      <c r="G22">
        <f t="shared" si="1"/>
        <v>55.4</v>
      </c>
      <c r="H22">
        <f t="shared" si="2"/>
        <v>6</v>
      </c>
      <c r="I22" t="str">
        <f t="shared" si="3"/>
        <v>+/-</v>
      </c>
      <c r="J22" t="str">
        <f t="shared" si="4"/>
        <v>0.6</v>
      </c>
      <c r="K22" s="1">
        <f t="shared" si="5"/>
        <v>0.36474164133738601</v>
      </c>
      <c r="L22" s="1">
        <f t="shared" si="6"/>
        <v>-4</v>
      </c>
      <c r="M22" s="1">
        <f t="shared" si="7"/>
        <v>0.36977279819442066</v>
      </c>
      <c r="N22" s="1">
        <f t="shared" si="8"/>
        <v>-10.81745336469251</v>
      </c>
      <c r="O22" t="s">
        <v>28</v>
      </c>
    </row>
    <row r="23" spans="1:15" x14ac:dyDescent="0.35">
      <c r="A23" s="12">
        <v>13</v>
      </c>
      <c r="B23" s="11" t="s">
        <v>65</v>
      </c>
      <c r="C23" s="10">
        <v>55.3</v>
      </c>
      <c r="D23" s="9" t="s">
        <v>118</v>
      </c>
      <c r="E23" s="8" t="str">
        <f t="shared" si="0"/>
        <v>Significantly Different</v>
      </c>
      <c r="G23">
        <f t="shared" si="1"/>
        <v>55.3</v>
      </c>
      <c r="H23">
        <f t="shared" si="2"/>
        <v>6</v>
      </c>
      <c r="I23" t="str">
        <f t="shared" si="3"/>
        <v>+/-</v>
      </c>
      <c r="J23" t="str">
        <f t="shared" si="4"/>
        <v>0.9</v>
      </c>
      <c r="K23" s="1">
        <f t="shared" si="5"/>
        <v>0.54711246200607899</v>
      </c>
      <c r="L23" s="1">
        <f t="shared" si="6"/>
        <v>-3.8999999999999986</v>
      </c>
      <c r="M23" s="1">
        <f t="shared" si="7"/>
        <v>0.55047933970440222</v>
      </c>
      <c r="N23" s="1">
        <f t="shared" si="8"/>
        <v>-7.084734555331778</v>
      </c>
      <c r="O23" t="s">
        <v>81</v>
      </c>
    </row>
    <row r="24" spans="1:15" x14ac:dyDescent="0.35">
      <c r="A24" s="12">
        <v>14</v>
      </c>
      <c r="B24" s="11" t="s">
        <v>26</v>
      </c>
      <c r="C24" s="10">
        <v>55.2</v>
      </c>
      <c r="D24" s="9" t="s">
        <v>141</v>
      </c>
      <c r="E24" s="8" t="str">
        <f t="shared" si="0"/>
        <v>Significantly Different</v>
      </c>
      <c r="G24">
        <f t="shared" si="1"/>
        <v>55.2</v>
      </c>
      <c r="H24">
        <f t="shared" si="2"/>
        <v>6</v>
      </c>
      <c r="I24" t="str">
        <f t="shared" si="3"/>
        <v>+/-</v>
      </c>
      <c r="J24" t="str">
        <f t="shared" si="4"/>
        <v>2.3</v>
      </c>
      <c r="K24" s="1">
        <f t="shared" si="5"/>
        <v>1.3981762917933129</v>
      </c>
      <c r="L24" s="1">
        <f t="shared" si="6"/>
        <v>-3.8000000000000043</v>
      </c>
      <c r="M24" s="1">
        <f t="shared" si="7"/>
        <v>1.3994971955284299</v>
      </c>
      <c r="N24" s="1">
        <f t="shared" si="8"/>
        <v>-2.7152608895119501</v>
      </c>
      <c r="O24" t="s">
        <v>64</v>
      </c>
    </row>
    <row r="25" spans="1:15" x14ac:dyDescent="0.35">
      <c r="A25" s="12">
        <v>15</v>
      </c>
      <c r="B25" s="11" t="s">
        <v>77</v>
      </c>
      <c r="C25" s="10">
        <v>55</v>
      </c>
      <c r="D25" s="9" t="s">
        <v>118</v>
      </c>
      <c r="E25" s="8" t="str">
        <f t="shared" si="0"/>
        <v>Significantly Different</v>
      </c>
      <c r="G25">
        <f t="shared" si="1"/>
        <v>55</v>
      </c>
      <c r="H25">
        <f t="shared" si="2"/>
        <v>6</v>
      </c>
      <c r="I25" t="str">
        <f t="shared" si="3"/>
        <v>+/-</v>
      </c>
      <c r="J25" t="str">
        <f t="shared" si="4"/>
        <v>0.9</v>
      </c>
      <c r="K25" s="1">
        <f t="shared" si="5"/>
        <v>0.54711246200607899</v>
      </c>
      <c r="L25" s="1">
        <f t="shared" si="6"/>
        <v>-3.6000000000000014</v>
      </c>
      <c r="M25" s="1">
        <f t="shared" si="7"/>
        <v>0.55047933970440222</v>
      </c>
      <c r="N25" s="1">
        <f t="shared" si="8"/>
        <v>-6.539754974152415</v>
      </c>
      <c r="O25" t="s">
        <v>80</v>
      </c>
    </row>
    <row r="26" spans="1:15" x14ac:dyDescent="0.35">
      <c r="A26" s="12">
        <v>16</v>
      </c>
      <c r="B26" s="11" t="s">
        <v>66</v>
      </c>
      <c r="C26" s="10">
        <v>54.7</v>
      </c>
      <c r="D26" s="9" t="s">
        <v>134</v>
      </c>
      <c r="E26" s="8" t="str">
        <f t="shared" si="0"/>
        <v>Significantly Different</v>
      </c>
      <c r="G26">
        <f t="shared" si="1"/>
        <v>54.7</v>
      </c>
      <c r="H26">
        <f t="shared" si="2"/>
        <v>6</v>
      </c>
      <c r="I26" t="str">
        <f t="shared" si="3"/>
        <v>+/-</v>
      </c>
      <c r="J26" t="str">
        <f t="shared" si="4"/>
        <v>1.3</v>
      </c>
      <c r="K26" s="1">
        <f t="shared" si="5"/>
        <v>0.79027355623100304</v>
      </c>
      <c r="L26" s="1">
        <f t="shared" si="6"/>
        <v>-3.3000000000000043</v>
      </c>
      <c r="M26" s="1">
        <f t="shared" si="7"/>
        <v>0.79260819516141623</v>
      </c>
      <c r="N26" s="1">
        <f t="shared" si="8"/>
        <v>-4.1634694419579557</v>
      </c>
      <c r="O26" t="s">
        <v>79</v>
      </c>
    </row>
    <row r="27" spans="1:15" x14ac:dyDescent="0.35">
      <c r="A27" s="12">
        <v>17</v>
      </c>
      <c r="B27" s="11" t="s">
        <v>37</v>
      </c>
      <c r="C27" s="10">
        <v>54.3</v>
      </c>
      <c r="D27" s="9" t="s">
        <v>109</v>
      </c>
      <c r="E27" s="8" t="str">
        <f t="shared" si="0"/>
        <v>Significantly Different</v>
      </c>
      <c r="G27">
        <f t="shared" si="1"/>
        <v>54.3</v>
      </c>
      <c r="H27">
        <f t="shared" si="2"/>
        <v>6</v>
      </c>
      <c r="I27" t="str">
        <f t="shared" si="3"/>
        <v>+/-</v>
      </c>
      <c r="J27" t="str">
        <f t="shared" si="4"/>
        <v>0.6</v>
      </c>
      <c r="K27" s="1">
        <f t="shared" si="5"/>
        <v>0.36474164133738601</v>
      </c>
      <c r="L27" s="1">
        <f t="shared" si="6"/>
        <v>-2.8999999999999986</v>
      </c>
      <c r="M27" s="1">
        <f t="shared" si="7"/>
        <v>0.36977279819442066</v>
      </c>
      <c r="N27" s="1">
        <f t="shared" si="8"/>
        <v>-7.8426536894020655</v>
      </c>
      <c r="O27" t="s">
        <v>77</v>
      </c>
    </row>
    <row r="28" spans="1:15" x14ac:dyDescent="0.35">
      <c r="A28" s="12">
        <v>17</v>
      </c>
      <c r="B28" s="11" t="s">
        <v>29</v>
      </c>
      <c r="C28" s="10">
        <v>54.3</v>
      </c>
      <c r="D28" s="9" t="s">
        <v>109</v>
      </c>
      <c r="E28" s="8" t="str">
        <f t="shared" si="0"/>
        <v>Significantly Different</v>
      </c>
      <c r="G28">
        <f t="shared" si="1"/>
        <v>54.3</v>
      </c>
      <c r="H28">
        <f t="shared" si="2"/>
        <v>6</v>
      </c>
      <c r="I28" t="str">
        <f t="shared" si="3"/>
        <v>+/-</v>
      </c>
      <c r="J28" t="str">
        <f t="shared" si="4"/>
        <v>0.6</v>
      </c>
      <c r="K28" s="1">
        <f t="shared" si="5"/>
        <v>0.36474164133738601</v>
      </c>
      <c r="L28" s="1">
        <f t="shared" si="6"/>
        <v>-2.8999999999999986</v>
      </c>
      <c r="M28" s="1">
        <f t="shared" si="7"/>
        <v>0.36977279819442066</v>
      </c>
      <c r="N28" s="1">
        <f t="shared" si="8"/>
        <v>-7.8426536894020655</v>
      </c>
      <c r="O28" t="s">
        <v>78</v>
      </c>
    </row>
    <row r="29" spans="1:15" x14ac:dyDescent="0.35">
      <c r="A29" s="12">
        <v>19</v>
      </c>
      <c r="B29" s="11" t="s">
        <v>64</v>
      </c>
      <c r="C29" s="10">
        <v>53.6</v>
      </c>
      <c r="D29" s="9" t="s">
        <v>30</v>
      </c>
      <c r="E29" s="8" t="str">
        <f t="shared" si="0"/>
        <v>Significantly Different</v>
      </c>
      <c r="G29">
        <f t="shared" si="1"/>
        <v>53.6</v>
      </c>
      <c r="H29">
        <f t="shared" si="2"/>
        <v>6</v>
      </c>
      <c r="I29" t="str">
        <f t="shared" si="3"/>
        <v>+/-</v>
      </c>
      <c r="J29" t="str">
        <f t="shared" si="4"/>
        <v>0.5</v>
      </c>
      <c r="K29" s="1">
        <f t="shared" si="5"/>
        <v>0.303951367781155</v>
      </c>
      <c r="L29" s="1">
        <f t="shared" si="6"/>
        <v>-2.2000000000000028</v>
      </c>
      <c r="M29" s="1">
        <f t="shared" si="7"/>
        <v>0.30997079109986531</v>
      </c>
      <c r="N29" s="1">
        <f t="shared" si="8"/>
        <v>-7.0974429306508897</v>
      </c>
      <c r="O29" t="s">
        <v>55</v>
      </c>
    </row>
    <row r="30" spans="1:15" x14ac:dyDescent="0.35">
      <c r="A30" s="12">
        <v>19</v>
      </c>
      <c r="B30" s="11" t="s">
        <v>80</v>
      </c>
      <c r="C30" s="10">
        <v>53.6</v>
      </c>
      <c r="D30" s="9" t="s">
        <v>109</v>
      </c>
      <c r="E30" s="8" t="str">
        <f t="shared" si="0"/>
        <v>Significantly Different</v>
      </c>
      <c r="G30">
        <f t="shared" si="1"/>
        <v>53.6</v>
      </c>
      <c r="H30">
        <f t="shared" si="2"/>
        <v>6</v>
      </c>
      <c r="I30" t="str">
        <f t="shared" si="3"/>
        <v>+/-</v>
      </c>
      <c r="J30" t="str">
        <f t="shared" si="4"/>
        <v>0.6</v>
      </c>
      <c r="K30" s="1">
        <f t="shared" si="5"/>
        <v>0.36474164133738601</v>
      </c>
      <c r="L30" s="1">
        <f t="shared" si="6"/>
        <v>-2.2000000000000028</v>
      </c>
      <c r="M30" s="1">
        <f t="shared" si="7"/>
        <v>0.36977279819442066</v>
      </c>
      <c r="N30" s="1">
        <f t="shared" si="8"/>
        <v>-5.949599350580888</v>
      </c>
      <c r="O30" t="s">
        <v>76</v>
      </c>
    </row>
    <row r="31" spans="1:15" x14ac:dyDescent="0.35">
      <c r="A31" s="12">
        <v>21</v>
      </c>
      <c r="B31" s="11" t="s">
        <v>42</v>
      </c>
      <c r="C31" s="10">
        <v>53.4</v>
      </c>
      <c r="D31" s="9" t="s">
        <v>118</v>
      </c>
      <c r="E31" s="8" t="str">
        <f t="shared" si="0"/>
        <v>Significantly Different</v>
      </c>
      <c r="G31">
        <f t="shared" si="1"/>
        <v>53.4</v>
      </c>
      <c r="H31">
        <f t="shared" si="2"/>
        <v>6</v>
      </c>
      <c r="I31" t="str">
        <f t="shared" si="3"/>
        <v>+/-</v>
      </c>
      <c r="J31" t="str">
        <f t="shared" si="4"/>
        <v>0.9</v>
      </c>
      <c r="K31" s="1">
        <f t="shared" si="5"/>
        <v>0.54711246200607899</v>
      </c>
      <c r="L31" s="1">
        <f t="shared" si="6"/>
        <v>-2</v>
      </c>
      <c r="M31" s="1">
        <f t="shared" si="7"/>
        <v>0.55047933970440222</v>
      </c>
      <c r="N31" s="1">
        <f t="shared" si="8"/>
        <v>-3.6331972078624513</v>
      </c>
      <c r="O31" t="s">
        <v>41</v>
      </c>
    </row>
    <row r="32" spans="1:15" x14ac:dyDescent="0.35">
      <c r="A32" s="12">
        <v>22</v>
      </c>
      <c r="B32" s="11" t="s">
        <v>54</v>
      </c>
      <c r="C32" s="10">
        <v>52.4</v>
      </c>
      <c r="D32" s="9" t="s">
        <v>43</v>
      </c>
      <c r="E32" s="8" t="str">
        <f t="shared" si="0"/>
        <v>Significantly Different</v>
      </c>
      <c r="G32">
        <f t="shared" si="1"/>
        <v>52.4</v>
      </c>
      <c r="H32">
        <f t="shared" si="2"/>
        <v>6</v>
      </c>
      <c r="I32" t="str">
        <f t="shared" si="3"/>
        <v>+/-</v>
      </c>
      <c r="J32" t="str">
        <f t="shared" si="4"/>
        <v>0.4</v>
      </c>
      <c r="K32" s="1">
        <f t="shared" si="5"/>
        <v>0.24316109422492402</v>
      </c>
      <c r="L32" s="1">
        <f t="shared" si="6"/>
        <v>-1</v>
      </c>
      <c r="M32" s="1">
        <f t="shared" si="7"/>
        <v>0.25064471888253259</v>
      </c>
      <c r="N32" s="1">
        <f t="shared" si="8"/>
        <v>-3.9897110318476767</v>
      </c>
      <c r="O32" t="s">
        <v>70</v>
      </c>
    </row>
    <row r="33" spans="1:15" x14ac:dyDescent="0.35">
      <c r="A33" s="12">
        <v>23</v>
      </c>
      <c r="B33" s="11" t="s">
        <v>45</v>
      </c>
      <c r="C33" s="10">
        <v>52.3</v>
      </c>
      <c r="D33" s="9" t="s">
        <v>30</v>
      </c>
      <c r="E33" s="8" t="str">
        <f t="shared" si="0"/>
        <v>Significantly Different</v>
      </c>
      <c r="G33">
        <f t="shared" si="1"/>
        <v>52.3</v>
      </c>
      <c r="H33">
        <f t="shared" si="2"/>
        <v>6</v>
      </c>
      <c r="I33" t="str">
        <f t="shared" si="3"/>
        <v>+/-</v>
      </c>
      <c r="J33" t="str">
        <f t="shared" si="4"/>
        <v>0.5</v>
      </c>
      <c r="K33" s="1">
        <f t="shared" si="5"/>
        <v>0.303951367781155</v>
      </c>
      <c r="L33" s="1">
        <f t="shared" si="6"/>
        <v>-0.89999999999999858</v>
      </c>
      <c r="M33" s="1">
        <f t="shared" si="7"/>
        <v>0.30997079109986531</v>
      </c>
      <c r="N33" s="1">
        <f t="shared" si="8"/>
        <v>-2.9034993807208105</v>
      </c>
      <c r="O33" t="s">
        <v>75</v>
      </c>
    </row>
    <row r="34" spans="1:15" x14ac:dyDescent="0.35">
      <c r="A34" s="12">
        <v>23</v>
      </c>
      <c r="B34" s="11" t="s">
        <v>69</v>
      </c>
      <c r="C34" s="10">
        <v>52.3</v>
      </c>
      <c r="D34" s="9" t="s">
        <v>135</v>
      </c>
      <c r="E34" s="8" t="str">
        <f t="shared" si="0"/>
        <v>Not Significantly Different</v>
      </c>
      <c r="G34">
        <f t="shared" si="1"/>
        <v>52.3</v>
      </c>
      <c r="H34">
        <f t="shared" si="2"/>
        <v>6</v>
      </c>
      <c r="I34" t="str">
        <f t="shared" si="3"/>
        <v>+/-</v>
      </c>
      <c r="J34" t="str">
        <f t="shared" si="4"/>
        <v>1.6</v>
      </c>
      <c r="K34" s="1">
        <f t="shared" si="5"/>
        <v>0.97264437689969607</v>
      </c>
      <c r="L34" s="1">
        <f t="shared" si="6"/>
        <v>-0.89999999999999858</v>
      </c>
      <c r="M34" s="1">
        <f t="shared" si="7"/>
        <v>0.97454222139096647</v>
      </c>
      <c r="N34" s="1">
        <f t="shared" si="8"/>
        <v>-0.92351052652744625</v>
      </c>
      <c r="O34" t="s">
        <v>74</v>
      </c>
    </row>
    <row r="35" spans="1:15" x14ac:dyDescent="0.35">
      <c r="A35" s="12">
        <v>25</v>
      </c>
      <c r="B35" s="11" t="s">
        <v>71</v>
      </c>
      <c r="C35" s="10">
        <v>52.2</v>
      </c>
      <c r="D35" s="9" t="s">
        <v>25</v>
      </c>
      <c r="E35" s="8" t="str">
        <f t="shared" si="0"/>
        <v>Significantly Different</v>
      </c>
      <c r="G35">
        <f t="shared" si="1"/>
        <v>52.2</v>
      </c>
      <c r="H35">
        <f t="shared" si="2"/>
        <v>6</v>
      </c>
      <c r="I35" t="str">
        <f t="shared" si="3"/>
        <v>+/-</v>
      </c>
      <c r="J35" t="str">
        <f t="shared" si="4"/>
        <v>0.7</v>
      </c>
      <c r="K35" s="1">
        <f t="shared" si="5"/>
        <v>0.42553191489361697</v>
      </c>
      <c r="L35" s="1">
        <f t="shared" si="6"/>
        <v>-0.80000000000000426</v>
      </c>
      <c r="M35" s="1">
        <f t="shared" si="7"/>
        <v>0.42985214661796195</v>
      </c>
      <c r="N35" s="1">
        <f t="shared" si="8"/>
        <v>-1.8611050480830034</v>
      </c>
      <c r="O35" t="s">
        <v>51</v>
      </c>
    </row>
    <row r="36" spans="1:15" x14ac:dyDescent="0.35">
      <c r="A36" s="12">
        <v>26</v>
      </c>
      <c r="B36" s="11" t="s">
        <v>49</v>
      </c>
      <c r="C36" s="10">
        <v>52</v>
      </c>
      <c r="D36" s="9" t="s">
        <v>43</v>
      </c>
      <c r="E36" s="8" t="str">
        <f t="shared" si="0"/>
        <v>Significantly Different</v>
      </c>
      <c r="G36">
        <f t="shared" si="1"/>
        <v>52</v>
      </c>
      <c r="H36">
        <f t="shared" si="2"/>
        <v>6</v>
      </c>
      <c r="I36" t="str">
        <f t="shared" si="3"/>
        <v>+/-</v>
      </c>
      <c r="J36" t="str">
        <f t="shared" si="4"/>
        <v>0.4</v>
      </c>
      <c r="K36" s="1">
        <f t="shared" si="5"/>
        <v>0.24316109422492402</v>
      </c>
      <c r="L36" s="1">
        <f t="shared" si="6"/>
        <v>-0.60000000000000142</v>
      </c>
      <c r="M36" s="1">
        <f t="shared" si="7"/>
        <v>0.25064471888253259</v>
      </c>
      <c r="N36" s="1">
        <f t="shared" si="8"/>
        <v>-2.3938266191086117</v>
      </c>
      <c r="O36" t="s">
        <v>71</v>
      </c>
    </row>
    <row r="37" spans="1:15" x14ac:dyDescent="0.35">
      <c r="A37" s="12">
        <v>26</v>
      </c>
      <c r="B37" s="11" t="s">
        <v>60</v>
      </c>
      <c r="C37" s="10">
        <v>52</v>
      </c>
      <c r="D37" s="9" t="s">
        <v>109</v>
      </c>
      <c r="E37" s="8" t="str">
        <f t="shared" si="0"/>
        <v>Not Significantly Different</v>
      </c>
      <c r="G37">
        <f t="shared" si="1"/>
        <v>52</v>
      </c>
      <c r="H37">
        <f t="shared" si="2"/>
        <v>6</v>
      </c>
      <c r="I37" t="str">
        <f t="shared" si="3"/>
        <v>+/-</v>
      </c>
      <c r="J37" t="str">
        <f t="shared" si="4"/>
        <v>0.6</v>
      </c>
      <c r="K37" s="1">
        <f t="shared" si="5"/>
        <v>0.36474164133738601</v>
      </c>
      <c r="L37" s="1">
        <f t="shared" si="6"/>
        <v>-0.60000000000000142</v>
      </c>
      <c r="M37" s="1">
        <f t="shared" si="7"/>
        <v>0.36977279819442066</v>
      </c>
      <c r="N37" s="1">
        <f t="shared" si="8"/>
        <v>-1.6226180047038803</v>
      </c>
      <c r="O37" t="s">
        <v>69</v>
      </c>
    </row>
    <row r="38" spans="1:15" x14ac:dyDescent="0.35">
      <c r="A38" s="12">
        <v>28</v>
      </c>
      <c r="B38" s="11" t="s">
        <v>59</v>
      </c>
      <c r="C38" s="10">
        <v>51.9</v>
      </c>
      <c r="D38" s="9" t="s">
        <v>141</v>
      </c>
      <c r="E38" s="8" t="str">
        <f t="shared" si="0"/>
        <v>Not Significantly Different</v>
      </c>
      <c r="G38">
        <f t="shared" si="1"/>
        <v>51.9</v>
      </c>
      <c r="H38">
        <f t="shared" si="2"/>
        <v>6</v>
      </c>
      <c r="I38" t="str">
        <f t="shared" si="3"/>
        <v>+/-</v>
      </c>
      <c r="J38" t="str">
        <f t="shared" si="4"/>
        <v>2.3</v>
      </c>
      <c r="K38" s="1">
        <f t="shared" si="5"/>
        <v>1.3981762917933129</v>
      </c>
      <c r="L38" s="1">
        <f t="shared" si="6"/>
        <v>-0.5</v>
      </c>
      <c r="M38" s="1">
        <f t="shared" si="7"/>
        <v>1.3994971955284299</v>
      </c>
      <c r="N38" s="1">
        <f t="shared" si="8"/>
        <v>-0.35727116967262462</v>
      </c>
      <c r="O38" t="s">
        <v>68</v>
      </c>
    </row>
    <row r="39" spans="1:15" x14ac:dyDescent="0.35">
      <c r="A39" s="12">
        <v>29</v>
      </c>
      <c r="B39" s="11" t="s">
        <v>39</v>
      </c>
      <c r="C39" s="10">
        <v>51.3</v>
      </c>
      <c r="D39" s="9" t="s">
        <v>43</v>
      </c>
      <c r="E39" s="8" t="str">
        <f t="shared" si="0"/>
        <v>Not Significantly Different</v>
      </c>
      <c r="G39">
        <f t="shared" si="1"/>
        <v>51.3</v>
      </c>
      <c r="H39">
        <f t="shared" si="2"/>
        <v>6</v>
      </c>
      <c r="I39" t="str">
        <f t="shared" si="3"/>
        <v>+/-</v>
      </c>
      <c r="J39" t="str">
        <f t="shared" si="4"/>
        <v>0.4</v>
      </c>
      <c r="K39" s="1">
        <f t="shared" si="5"/>
        <v>0.24316109422492402</v>
      </c>
      <c r="L39" s="1">
        <f t="shared" si="6"/>
        <v>0.10000000000000142</v>
      </c>
      <c r="M39" s="1">
        <f t="shared" si="7"/>
        <v>0.25064471888253259</v>
      </c>
      <c r="N39" s="1">
        <f t="shared" si="8"/>
        <v>0.39897110318477336</v>
      </c>
      <c r="O39" t="s">
        <v>44</v>
      </c>
    </row>
    <row r="40" spans="1:15" x14ac:dyDescent="0.35">
      <c r="A40" s="12">
        <v>30</v>
      </c>
      <c r="B40" s="11" t="s">
        <v>34</v>
      </c>
      <c r="C40" s="10">
        <v>50.8</v>
      </c>
      <c r="D40" s="9" t="s">
        <v>43</v>
      </c>
      <c r="E40" s="8" t="str">
        <f t="shared" si="0"/>
        <v>Significantly Different</v>
      </c>
      <c r="G40">
        <f t="shared" si="1"/>
        <v>50.8</v>
      </c>
      <c r="H40">
        <f t="shared" si="2"/>
        <v>6</v>
      </c>
      <c r="I40" t="str">
        <f t="shared" si="3"/>
        <v>+/-</v>
      </c>
      <c r="J40" t="str">
        <f t="shared" si="4"/>
        <v>0.4</v>
      </c>
      <c r="K40" s="1">
        <f t="shared" si="5"/>
        <v>0.24316109422492402</v>
      </c>
      <c r="L40" s="1">
        <f t="shared" si="6"/>
        <v>0.60000000000000142</v>
      </c>
      <c r="M40" s="1">
        <f t="shared" si="7"/>
        <v>0.25064471888253259</v>
      </c>
      <c r="N40" s="1">
        <f t="shared" si="8"/>
        <v>2.3938266191086117</v>
      </c>
      <c r="O40" t="s">
        <v>66</v>
      </c>
    </row>
    <row r="41" spans="1:15" x14ac:dyDescent="0.35">
      <c r="A41" s="12">
        <v>31</v>
      </c>
      <c r="B41" s="11" t="s">
        <v>63</v>
      </c>
      <c r="C41" s="10">
        <v>50.3</v>
      </c>
      <c r="D41" s="9" t="s">
        <v>109</v>
      </c>
      <c r="E41" s="8" t="str">
        <f t="shared" si="0"/>
        <v>Significantly Different</v>
      </c>
      <c r="G41">
        <f t="shared" si="1"/>
        <v>50.3</v>
      </c>
      <c r="H41">
        <f t="shared" si="2"/>
        <v>6</v>
      </c>
      <c r="I41" t="str">
        <f t="shared" si="3"/>
        <v>+/-</v>
      </c>
      <c r="J41" t="str">
        <f t="shared" si="4"/>
        <v>0.6</v>
      </c>
      <c r="K41" s="1">
        <f t="shared" si="5"/>
        <v>0.36474164133738601</v>
      </c>
      <c r="L41" s="1">
        <f t="shared" si="6"/>
        <v>1.1000000000000014</v>
      </c>
      <c r="M41" s="1">
        <f t="shared" si="7"/>
        <v>0.36977279819442066</v>
      </c>
      <c r="N41" s="1">
        <f t="shared" si="8"/>
        <v>2.974799675290444</v>
      </c>
      <c r="O41" t="s">
        <v>47</v>
      </c>
    </row>
    <row r="42" spans="1:15" x14ac:dyDescent="0.35">
      <c r="A42" s="12">
        <v>32</v>
      </c>
      <c r="B42" s="11" t="s">
        <v>35</v>
      </c>
      <c r="C42" s="10">
        <v>50.2</v>
      </c>
      <c r="D42" s="9" t="s">
        <v>109</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50.2</v>
      </c>
      <c r="H42">
        <f t="shared" ref="H42:H62" si="11">LEN(TRIM(D42))</f>
        <v>6</v>
      </c>
      <c r="I42" t="str">
        <f t="shared" ref="I42:I73" si="12">IF(H42&gt;=3,MID(TRIM(D42),1,3),"NO")</f>
        <v>+/-</v>
      </c>
      <c r="J42" t="str">
        <f t="shared" ref="J42:J73" si="13">IF(TRIM(I42)="+/-",MID(TRIM(D42),4,H42-3),D42)</f>
        <v>0.6</v>
      </c>
      <c r="K42" s="1">
        <f t="shared" ref="K42:K73" si="14">IF(TRIM(J42)="*****",0,IF(ISERROR(VALUE(J42)),"NA",VALUE(J42/$I$4)))</f>
        <v>0.36474164133738601</v>
      </c>
      <c r="L42" s="1">
        <f t="shared" ref="L42:L62" si="15">IF(AND(ISNUMBER(G42),ISNUMBER($I$6)),$I$6-G42,"N/A")</f>
        <v>1.1999999999999957</v>
      </c>
      <c r="M42" s="1">
        <f t="shared" ref="M42:M62" si="16">IF(AND(ISNUMBER(K42),ISNUMBER($I$7)),SQRT(K42^2+($I$7)^2),"N/A")</f>
        <v>0.36977279819442066</v>
      </c>
      <c r="N42" s="1">
        <f t="shared" ref="N42:N73" si="17">IF(AND(ISNUMBER(L42),ISNUMBER(M42),M42&lt;&gt;0),L42/M42,"NA")</f>
        <v>3.2452360094077415</v>
      </c>
      <c r="O42" t="s">
        <v>36</v>
      </c>
    </row>
    <row r="43" spans="1:15" x14ac:dyDescent="0.35">
      <c r="A43" s="12">
        <v>33</v>
      </c>
      <c r="B43" s="11" t="s">
        <v>76</v>
      </c>
      <c r="C43" s="10">
        <v>49.8</v>
      </c>
      <c r="D43" s="9" t="s">
        <v>134</v>
      </c>
      <c r="E43" s="8" t="str">
        <f t="shared" si="9"/>
        <v>Significantly Different</v>
      </c>
      <c r="G43">
        <f t="shared" si="10"/>
        <v>49.8</v>
      </c>
      <c r="H43">
        <f t="shared" si="11"/>
        <v>6</v>
      </c>
      <c r="I43" t="str">
        <f t="shared" si="12"/>
        <v>+/-</v>
      </c>
      <c r="J43" t="str">
        <f t="shared" si="13"/>
        <v>1.3</v>
      </c>
      <c r="K43" s="1">
        <f t="shared" si="14"/>
        <v>0.79027355623100304</v>
      </c>
      <c r="L43" s="1">
        <f t="shared" si="15"/>
        <v>1.6000000000000014</v>
      </c>
      <c r="M43" s="1">
        <f t="shared" si="16"/>
        <v>0.79260819516141623</v>
      </c>
      <c r="N43" s="1">
        <f t="shared" si="17"/>
        <v>2.0186518506462807</v>
      </c>
      <c r="O43" t="s">
        <v>49</v>
      </c>
    </row>
    <row r="44" spans="1:15" x14ac:dyDescent="0.35">
      <c r="A44" s="12">
        <v>34</v>
      </c>
      <c r="B44" s="11" t="s">
        <v>46</v>
      </c>
      <c r="C44" s="10">
        <v>49.6</v>
      </c>
      <c r="D44" s="9" t="s">
        <v>25</v>
      </c>
      <c r="E44" s="8" t="str">
        <f t="shared" si="9"/>
        <v>Significantly Different</v>
      </c>
      <c r="G44">
        <f t="shared" si="10"/>
        <v>49.6</v>
      </c>
      <c r="H44">
        <f t="shared" si="11"/>
        <v>6</v>
      </c>
      <c r="I44" t="str">
        <f t="shared" si="12"/>
        <v>+/-</v>
      </c>
      <c r="J44" t="str">
        <f t="shared" si="13"/>
        <v>0.7</v>
      </c>
      <c r="K44" s="1">
        <f t="shared" si="14"/>
        <v>0.42553191489361697</v>
      </c>
      <c r="L44" s="1">
        <f t="shared" si="15"/>
        <v>1.7999999999999972</v>
      </c>
      <c r="M44" s="1">
        <f t="shared" si="16"/>
        <v>0.42985214661796195</v>
      </c>
      <c r="N44" s="1">
        <f t="shared" si="17"/>
        <v>4.1874863581867281</v>
      </c>
      <c r="O44" t="s">
        <v>63</v>
      </c>
    </row>
    <row r="45" spans="1:15" x14ac:dyDescent="0.35">
      <c r="A45" s="12">
        <v>35</v>
      </c>
      <c r="B45" s="11" t="s">
        <v>56</v>
      </c>
      <c r="C45" s="10">
        <v>49.4</v>
      </c>
      <c r="D45" s="9" t="s">
        <v>118</v>
      </c>
      <c r="E45" s="8" t="str">
        <f t="shared" si="9"/>
        <v>Significantly Different</v>
      </c>
      <c r="G45">
        <f t="shared" si="10"/>
        <v>49.4</v>
      </c>
      <c r="H45">
        <f t="shared" si="11"/>
        <v>6</v>
      </c>
      <c r="I45" t="str">
        <f t="shared" si="12"/>
        <v>+/-</v>
      </c>
      <c r="J45" t="str">
        <f t="shared" si="13"/>
        <v>0.9</v>
      </c>
      <c r="K45" s="1">
        <f t="shared" si="14"/>
        <v>0.54711246200607899</v>
      </c>
      <c r="L45" s="1">
        <f t="shared" si="15"/>
        <v>2</v>
      </c>
      <c r="M45" s="1">
        <f t="shared" si="16"/>
        <v>0.55047933970440222</v>
      </c>
      <c r="N45" s="1">
        <f t="shared" si="17"/>
        <v>3.6331972078624513</v>
      </c>
      <c r="O45" t="s">
        <v>62</v>
      </c>
    </row>
    <row r="46" spans="1:15" x14ac:dyDescent="0.35">
      <c r="A46" s="12">
        <v>36</v>
      </c>
      <c r="B46" s="11" t="s">
        <v>61</v>
      </c>
      <c r="C46" s="10">
        <v>49.3</v>
      </c>
      <c r="D46" s="9" t="s">
        <v>152</v>
      </c>
      <c r="E46" s="8" t="str">
        <f t="shared" si="9"/>
        <v>Significantly Different</v>
      </c>
      <c r="G46">
        <f t="shared" si="10"/>
        <v>49.3</v>
      </c>
      <c r="H46">
        <f t="shared" si="11"/>
        <v>6</v>
      </c>
      <c r="I46" t="str">
        <f t="shared" si="12"/>
        <v>+/-</v>
      </c>
      <c r="J46" t="str">
        <f t="shared" si="13"/>
        <v>1.7</v>
      </c>
      <c r="K46" s="1">
        <f t="shared" si="14"/>
        <v>1.0334346504559271</v>
      </c>
      <c r="L46" s="1">
        <f t="shared" si="15"/>
        <v>2.1000000000000014</v>
      </c>
      <c r="M46" s="1">
        <f t="shared" si="16"/>
        <v>1.0352210556794166</v>
      </c>
      <c r="N46" s="1">
        <f t="shared" si="17"/>
        <v>2.0285522483135443</v>
      </c>
      <c r="O46" t="s">
        <v>60</v>
      </c>
    </row>
    <row r="47" spans="1:15" x14ac:dyDescent="0.35">
      <c r="A47" s="12">
        <v>37</v>
      </c>
      <c r="B47" s="11" t="s">
        <v>58</v>
      </c>
      <c r="C47" s="10">
        <v>49.2</v>
      </c>
      <c r="D47" s="9" t="s">
        <v>121</v>
      </c>
      <c r="E47" s="8" t="str">
        <f t="shared" si="9"/>
        <v>Significantly Different</v>
      </c>
      <c r="G47">
        <f t="shared" si="10"/>
        <v>49.2</v>
      </c>
      <c r="H47">
        <f t="shared" si="11"/>
        <v>6</v>
      </c>
      <c r="I47" t="str">
        <f t="shared" si="12"/>
        <v>+/-</v>
      </c>
      <c r="J47" t="str">
        <f t="shared" si="13"/>
        <v>0.8</v>
      </c>
      <c r="K47" s="1">
        <f t="shared" si="14"/>
        <v>0.48632218844984804</v>
      </c>
      <c r="L47" s="1">
        <f t="shared" si="15"/>
        <v>2.1999999999999957</v>
      </c>
      <c r="M47" s="1">
        <f t="shared" si="16"/>
        <v>0.49010685399991183</v>
      </c>
      <c r="N47" s="1">
        <f t="shared" si="17"/>
        <v>4.4888170447834455</v>
      </c>
      <c r="O47" t="s">
        <v>58</v>
      </c>
    </row>
    <row r="48" spans="1:15" x14ac:dyDescent="0.35">
      <c r="A48" s="12">
        <v>38</v>
      </c>
      <c r="B48" s="11" t="s">
        <v>28</v>
      </c>
      <c r="C48" s="10">
        <v>49</v>
      </c>
      <c r="D48" s="9" t="s">
        <v>135</v>
      </c>
      <c r="E48" s="8" t="str">
        <f t="shared" si="9"/>
        <v>Significantly Different</v>
      </c>
      <c r="G48">
        <f t="shared" si="10"/>
        <v>49</v>
      </c>
      <c r="H48">
        <f t="shared" si="11"/>
        <v>6</v>
      </c>
      <c r="I48" t="str">
        <f t="shared" si="12"/>
        <v>+/-</v>
      </c>
      <c r="J48" t="str">
        <f t="shared" si="13"/>
        <v>1.6</v>
      </c>
      <c r="K48" s="1">
        <f t="shared" si="14"/>
        <v>0.97264437689969607</v>
      </c>
      <c r="L48" s="1">
        <f t="shared" si="15"/>
        <v>2.3999999999999986</v>
      </c>
      <c r="M48" s="1">
        <f t="shared" si="16"/>
        <v>0.97454222139096647</v>
      </c>
      <c r="N48" s="1">
        <f t="shared" si="17"/>
        <v>2.462694737406526</v>
      </c>
      <c r="O48" t="s">
        <v>56</v>
      </c>
    </row>
    <row r="49" spans="1:15" x14ac:dyDescent="0.35">
      <c r="A49" s="12">
        <v>39</v>
      </c>
      <c r="B49" s="11" t="s">
        <v>81</v>
      </c>
      <c r="C49" s="10">
        <v>48.9</v>
      </c>
      <c r="D49" s="9" t="s">
        <v>122</v>
      </c>
      <c r="E49" s="8" t="str">
        <f t="shared" si="9"/>
        <v>Significantly Different</v>
      </c>
      <c r="G49">
        <f t="shared" si="10"/>
        <v>48.9</v>
      </c>
      <c r="H49">
        <f t="shared" si="11"/>
        <v>6</v>
      </c>
      <c r="I49" t="str">
        <f t="shared" si="12"/>
        <v>+/-</v>
      </c>
      <c r="J49" t="str">
        <f t="shared" si="13"/>
        <v>1.0</v>
      </c>
      <c r="K49" s="1">
        <f t="shared" si="14"/>
        <v>0.60790273556231</v>
      </c>
      <c r="L49" s="1">
        <f t="shared" si="15"/>
        <v>2.5</v>
      </c>
      <c r="M49" s="1">
        <f t="shared" si="16"/>
        <v>0.61093468821403585</v>
      </c>
      <c r="N49" s="1">
        <f t="shared" si="17"/>
        <v>4.0920904447385809</v>
      </c>
      <c r="O49" t="s">
        <v>54</v>
      </c>
    </row>
    <row r="50" spans="1:15" x14ac:dyDescent="0.35">
      <c r="A50" s="12">
        <v>40</v>
      </c>
      <c r="B50" s="11" t="s">
        <v>78</v>
      </c>
      <c r="C50" s="10">
        <v>48.4</v>
      </c>
      <c r="D50" s="9" t="s">
        <v>121</v>
      </c>
      <c r="E50" s="8" t="str">
        <f t="shared" si="9"/>
        <v>Significantly Different</v>
      </c>
      <c r="G50">
        <f t="shared" si="10"/>
        <v>48.4</v>
      </c>
      <c r="H50">
        <f t="shared" si="11"/>
        <v>6</v>
      </c>
      <c r="I50" t="str">
        <f t="shared" si="12"/>
        <v>+/-</v>
      </c>
      <c r="J50" t="str">
        <f t="shared" si="13"/>
        <v>0.8</v>
      </c>
      <c r="K50" s="1">
        <f t="shared" si="14"/>
        <v>0.48632218844984804</v>
      </c>
      <c r="L50" s="1">
        <f t="shared" si="15"/>
        <v>3</v>
      </c>
      <c r="M50" s="1">
        <f t="shared" si="16"/>
        <v>0.49010685399991183</v>
      </c>
      <c r="N50" s="1">
        <f t="shared" si="17"/>
        <v>6.1211141519774372</v>
      </c>
      <c r="O50" t="s">
        <v>52</v>
      </c>
    </row>
    <row r="51" spans="1:15" x14ac:dyDescent="0.35">
      <c r="A51" s="12">
        <v>40</v>
      </c>
      <c r="B51" s="11" t="s">
        <v>75</v>
      </c>
      <c r="C51" s="10">
        <v>48.4</v>
      </c>
      <c r="D51" s="9" t="s">
        <v>109</v>
      </c>
      <c r="E51" s="8" t="str">
        <f t="shared" si="9"/>
        <v>Significantly Different</v>
      </c>
      <c r="G51">
        <f t="shared" si="10"/>
        <v>48.4</v>
      </c>
      <c r="H51">
        <f t="shared" si="11"/>
        <v>6</v>
      </c>
      <c r="I51" t="str">
        <f t="shared" si="12"/>
        <v>+/-</v>
      </c>
      <c r="J51" t="str">
        <f t="shared" si="13"/>
        <v>0.6</v>
      </c>
      <c r="K51" s="1">
        <f t="shared" si="14"/>
        <v>0.36474164133738601</v>
      </c>
      <c r="L51" s="1">
        <f t="shared" si="15"/>
        <v>3</v>
      </c>
      <c r="M51" s="1">
        <f t="shared" si="16"/>
        <v>0.36977279819442066</v>
      </c>
      <c r="N51" s="1">
        <f t="shared" si="17"/>
        <v>8.1130900235193817</v>
      </c>
      <c r="O51" t="s">
        <v>50</v>
      </c>
    </row>
    <row r="52" spans="1:15" x14ac:dyDescent="0.35">
      <c r="A52" s="12">
        <v>42</v>
      </c>
      <c r="B52" s="11" t="s">
        <v>55</v>
      </c>
      <c r="C52" s="10">
        <v>48.1</v>
      </c>
      <c r="D52" s="9" t="s">
        <v>118</v>
      </c>
      <c r="E52" s="8" t="str">
        <f t="shared" si="9"/>
        <v>Significantly Different</v>
      </c>
      <c r="G52">
        <f t="shared" si="10"/>
        <v>48.1</v>
      </c>
      <c r="H52">
        <f t="shared" si="11"/>
        <v>6</v>
      </c>
      <c r="I52" t="str">
        <f t="shared" si="12"/>
        <v>+/-</v>
      </c>
      <c r="J52" t="str">
        <f t="shared" si="13"/>
        <v>0.9</v>
      </c>
      <c r="K52" s="1">
        <f t="shared" si="14"/>
        <v>0.54711246200607899</v>
      </c>
      <c r="L52" s="1">
        <f t="shared" si="15"/>
        <v>3.2999999999999972</v>
      </c>
      <c r="M52" s="1">
        <f t="shared" si="16"/>
        <v>0.55047933970440222</v>
      </c>
      <c r="N52" s="1">
        <f t="shared" si="17"/>
        <v>5.9947753929730396</v>
      </c>
      <c r="O52" t="s">
        <v>48</v>
      </c>
    </row>
    <row r="53" spans="1:15" x14ac:dyDescent="0.35">
      <c r="A53" s="12">
        <v>43</v>
      </c>
      <c r="B53" s="11" t="s">
        <v>51</v>
      </c>
      <c r="C53" s="10">
        <v>48</v>
      </c>
      <c r="D53" s="9" t="s">
        <v>122</v>
      </c>
      <c r="E53" s="8" t="str">
        <f t="shared" si="9"/>
        <v>Significantly Different</v>
      </c>
      <c r="G53">
        <f t="shared" si="10"/>
        <v>48</v>
      </c>
      <c r="H53">
        <f t="shared" si="11"/>
        <v>6</v>
      </c>
      <c r="I53" t="str">
        <f t="shared" si="12"/>
        <v>+/-</v>
      </c>
      <c r="J53" t="str">
        <f t="shared" si="13"/>
        <v>1.0</v>
      </c>
      <c r="K53" s="1">
        <f t="shared" si="14"/>
        <v>0.60790273556231</v>
      </c>
      <c r="L53" s="1">
        <f t="shared" si="15"/>
        <v>3.3999999999999986</v>
      </c>
      <c r="M53" s="1">
        <f t="shared" si="16"/>
        <v>0.61093468821403585</v>
      </c>
      <c r="N53" s="1">
        <f t="shared" si="17"/>
        <v>5.5652430048444677</v>
      </c>
      <c r="O53" t="s">
        <v>46</v>
      </c>
    </row>
    <row r="54" spans="1:15" x14ac:dyDescent="0.35">
      <c r="A54" s="12">
        <v>44</v>
      </c>
      <c r="B54" s="11" t="s">
        <v>50</v>
      </c>
      <c r="C54" s="10">
        <v>47.6</v>
      </c>
      <c r="D54" s="9" t="s">
        <v>121</v>
      </c>
      <c r="E54" s="8" t="str">
        <f t="shared" si="9"/>
        <v>Significantly Different</v>
      </c>
      <c r="G54">
        <f t="shared" si="10"/>
        <v>47.6</v>
      </c>
      <c r="H54">
        <f t="shared" si="11"/>
        <v>6</v>
      </c>
      <c r="I54" t="str">
        <f t="shared" si="12"/>
        <v>+/-</v>
      </c>
      <c r="J54" t="str">
        <f t="shared" si="13"/>
        <v>0.8</v>
      </c>
      <c r="K54" s="1">
        <f t="shared" si="14"/>
        <v>0.48632218844984804</v>
      </c>
      <c r="L54" s="1">
        <f t="shared" si="15"/>
        <v>3.7999999999999972</v>
      </c>
      <c r="M54" s="1">
        <f t="shared" si="16"/>
        <v>0.49010685399991183</v>
      </c>
      <c r="N54" s="1">
        <f t="shared" si="17"/>
        <v>7.7534112591714148</v>
      </c>
      <c r="O54" t="s">
        <v>39</v>
      </c>
    </row>
    <row r="55" spans="1:15" x14ac:dyDescent="0.35">
      <c r="A55" s="12">
        <v>45</v>
      </c>
      <c r="B55" s="11" t="s">
        <v>67</v>
      </c>
      <c r="C55" s="10">
        <v>47.5</v>
      </c>
      <c r="D55" s="9" t="s">
        <v>121</v>
      </c>
      <c r="E55" s="8" t="str">
        <f t="shared" si="9"/>
        <v>Significantly Different</v>
      </c>
      <c r="G55">
        <f t="shared" si="10"/>
        <v>47.5</v>
      </c>
      <c r="H55">
        <f t="shared" si="11"/>
        <v>6</v>
      </c>
      <c r="I55" t="str">
        <f t="shared" si="12"/>
        <v>+/-</v>
      </c>
      <c r="J55" t="str">
        <f t="shared" si="13"/>
        <v>0.8</v>
      </c>
      <c r="K55" s="1">
        <f t="shared" si="14"/>
        <v>0.48632218844984804</v>
      </c>
      <c r="L55" s="1">
        <f t="shared" si="15"/>
        <v>3.8999999999999986</v>
      </c>
      <c r="M55" s="1">
        <f t="shared" si="16"/>
        <v>0.49010685399991183</v>
      </c>
      <c r="N55" s="1">
        <f t="shared" si="17"/>
        <v>7.9574483975706656</v>
      </c>
      <c r="O55" t="s">
        <v>42</v>
      </c>
    </row>
    <row r="56" spans="1:15" x14ac:dyDescent="0.35">
      <c r="A56" s="12">
        <v>46</v>
      </c>
      <c r="B56" s="11" t="s">
        <v>44</v>
      </c>
      <c r="C56" s="10">
        <v>47.4</v>
      </c>
      <c r="D56" s="9" t="s">
        <v>122</v>
      </c>
      <c r="E56" s="8" t="str">
        <f t="shared" si="9"/>
        <v>Significantly Different</v>
      </c>
      <c r="G56">
        <f t="shared" si="10"/>
        <v>47.4</v>
      </c>
      <c r="H56">
        <f t="shared" si="11"/>
        <v>6</v>
      </c>
      <c r="I56" t="str">
        <f t="shared" si="12"/>
        <v>+/-</v>
      </c>
      <c r="J56" t="str">
        <f t="shared" si="13"/>
        <v>1.0</v>
      </c>
      <c r="K56" s="1">
        <f t="shared" si="14"/>
        <v>0.60790273556231</v>
      </c>
      <c r="L56" s="1">
        <f t="shared" si="15"/>
        <v>4</v>
      </c>
      <c r="M56" s="1">
        <f t="shared" si="16"/>
        <v>0.61093468821403585</v>
      </c>
      <c r="N56" s="1">
        <f t="shared" si="17"/>
        <v>6.5473447115817285</v>
      </c>
      <c r="O56" t="s">
        <v>40</v>
      </c>
    </row>
    <row r="57" spans="1:15" x14ac:dyDescent="0.35">
      <c r="A57" s="12">
        <v>47</v>
      </c>
      <c r="B57" s="11" t="s">
        <v>72</v>
      </c>
      <c r="C57" s="10">
        <v>46.7</v>
      </c>
      <c r="D57" s="9" t="s">
        <v>129</v>
      </c>
      <c r="E57" s="8" t="str">
        <f t="shared" si="9"/>
        <v>Significantly Different</v>
      </c>
      <c r="G57">
        <f t="shared" si="10"/>
        <v>46.7</v>
      </c>
      <c r="H57">
        <f t="shared" si="11"/>
        <v>6</v>
      </c>
      <c r="I57" t="str">
        <f t="shared" si="12"/>
        <v>+/-</v>
      </c>
      <c r="J57" t="str">
        <f t="shared" si="13"/>
        <v>1.1</v>
      </c>
      <c r="K57" s="1">
        <f t="shared" si="14"/>
        <v>0.66869300911854113</v>
      </c>
      <c r="L57" s="1">
        <f t="shared" si="15"/>
        <v>4.6999999999999957</v>
      </c>
      <c r="M57" s="1">
        <f t="shared" si="16"/>
        <v>0.67145051776214359</v>
      </c>
      <c r="N57" s="1">
        <f t="shared" si="17"/>
        <v>6.9997712052773133</v>
      </c>
      <c r="O57" t="s">
        <v>37</v>
      </c>
    </row>
    <row r="58" spans="1:15" x14ac:dyDescent="0.35">
      <c r="A58" s="12">
        <v>48</v>
      </c>
      <c r="B58" s="11" t="s">
        <v>53</v>
      </c>
      <c r="C58" s="10">
        <v>45.6</v>
      </c>
      <c r="D58" s="9" t="s">
        <v>30</v>
      </c>
      <c r="E58" s="8" t="str">
        <f t="shared" si="9"/>
        <v>Significantly Different</v>
      </c>
      <c r="G58">
        <f t="shared" si="10"/>
        <v>45.6</v>
      </c>
      <c r="H58">
        <f t="shared" si="11"/>
        <v>6</v>
      </c>
      <c r="I58" t="str">
        <f t="shared" si="12"/>
        <v>+/-</v>
      </c>
      <c r="J58" t="str">
        <f t="shared" si="13"/>
        <v>0.5</v>
      </c>
      <c r="K58" s="1">
        <f t="shared" si="14"/>
        <v>0.303951367781155</v>
      </c>
      <c r="L58" s="1">
        <f t="shared" si="15"/>
        <v>5.7999999999999972</v>
      </c>
      <c r="M58" s="1">
        <f t="shared" si="16"/>
        <v>0.30997079109986531</v>
      </c>
      <c r="N58" s="1">
        <f t="shared" si="17"/>
        <v>18.711440453534131</v>
      </c>
      <c r="O58" t="s">
        <v>35</v>
      </c>
    </row>
    <row r="59" spans="1:15" x14ac:dyDescent="0.35">
      <c r="A59" s="12">
        <v>49</v>
      </c>
      <c r="B59" s="11" t="s">
        <v>57</v>
      </c>
      <c r="C59" s="10">
        <v>44.2</v>
      </c>
      <c r="D59" s="9" t="s">
        <v>121</v>
      </c>
      <c r="E59" s="8" t="str">
        <f t="shared" si="9"/>
        <v>Significantly Different</v>
      </c>
      <c r="G59">
        <f t="shared" si="10"/>
        <v>44.2</v>
      </c>
      <c r="H59">
        <f t="shared" si="11"/>
        <v>6</v>
      </c>
      <c r="I59" t="str">
        <f t="shared" si="12"/>
        <v>+/-</v>
      </c>
      <c r="J59" t="str">
        <f t="shared" si="13"/>
        <v>0.8</v>
      </c>
      <c r="K59" s="1">
        <f t="shared" si="14"/>
        <v>0.48632218844984804</v>
      </c>
      <c r="L59" s="1">
        <f t="shared" si="15"/>
        <v>7.1999999999999957</v>
      </c>
      <c r="M59" s="1">
        <f t="shared" si="16"/>
        <v>0.49010685399991183</v>
      </c>
      <c r="N59" s="1">
        <f t="shared" si="17"/>
        <v>14.690673964745841</v>
      </c>
      <c r="O59" t="s">
        <v>32</v>
      </c>
    </row>
    <row r="60" spans="1:15" x14ac:dyDescent="0.35">
      <c r="A60" s="12">
        <v>50</v>
      </c>
      <c r="B60" s="11" t="s">
        <v>36</v>
      </c>
      <c r="C60" s="10">
        <v>42.8</v>
      </c>
      <c r="D60" s="9" t="s">
        <v>135</v>
      </c>
      <c r="E60" s="8" t="str">
        <f t="shared" si="9"/>
        <v>Significantly Different</v>
      </c>
      <c r="G60">
        <f t="shared" si="10"/>
        <v>42.8</v>
      </c>
      <c r="H60">
        <f t="shared" si="11"/>
        <v>6</v>
      </c>
      <c r="I60" t="str">
        <f t="shared" si="12"/>
        <v>+/-</v>
      </c>
      <c r="J60" t="str">
        <f t="shared" si="13"/>
        <v>1.6</v>
      </c>
      <c r="K60" s="1">
        <f t="shared" si="14"/>
        <v>0.97264437689969607</v>
      </c>
      <c r="L60" s="1">
        <f t="shared" si="15"/>
        <v>8.6000000000000014</v>
      </c>
      <c r="M60" s="1">
        <f t="shared" si="16"/>
        <v>0.97454222139096647</v>
      </c>
      <c r="N60" s="1">
        <f t="shared" si="17"/>
        <v>8.8246561423733905</v>
      </c>
      <c r="O60" t="s">
        <v>29</v>
      </c>
    </row>
    <row r="61" spans="1:15" x14ac:dyDescent="0.35">
      <c r="A61" s="12">
        <v>51</v>
      </c>
      <c r="B61" s="11" t="s">
        <v>32</v>
      </c>
      <c r="C61" s="10">
        <v>42.1</v>
      </c>
      <c r="D61" s="9" t="s">
        <v>134</v>
      </c>
      <c r="E61" s="8" t="str">
        <f t="shared" si="9"/>
        <v>Significantly Different</v>
      </c>
      <c r="G61">
        <f t="shared" si="10"/>
        <v>42.1</v>
      </c>
      <c r="H61">
        <f t="shared" si="11"/>
        <v>6</v>
      </c>
      <c r="I61" t="str">
        <f t="shared" si="12"/>
        <v>+/-</v>
      </c>
      <c r="J61" t="str">
        <f t="shared" si="13"/>
        <v>1.3</v>
      </c>
      <c r="K61" s="1">
        <f t="shared" si="14"/>
        <v>0.79027355623100304</v>
      </c>
      <c r="L61" s="1">
        <f t="shared" si="15"/>
        <v>9.2999999999999972</v>
      </c>
      <c r="M61" s="1">
        <f t="shared" si="16"/>
        <v>0.79260819516141623</v>
      </c>
      <c r="N61" s="1">
        <f t="shared" si="17"/>
        <v>11.733413881881493</v>
      </c>
      <c r="O61" t="s">
        <v>26</v>
      </c>
    </row>
    <row r="62" spans="1:15" ht="15" thickBot="1" x14ac:dyDescent="0.4">
      <c r="A62" s="7"/>
      <c r="B62" s="6" t="s">
        <v>24</v>
      </c>
      <c r="C62" s="5">
        <v>30.2</v>
      </c>
      <c r="D62" s="4" t="s">
        <v>137</v>
      </c>
      <c r="E62" s="3" t="str">
        <f t="shared" si="9"/>
        <v>Significantly Different</v>
      </c>
      <c r="G62">
        <f t="shared" si="10"/>
        <v>30.2</v>
      </c>
      <c r="H62">
        <f t="shared" si="11"/>
        <v>6</v>
      </c>
      <c r="I62" t="str">
        <f t="shared" si="12"/>
        <v>+/-</v>
      </c>
      <c r="J62" t="str">
        <f t="shared" si="13"/>
        <v>1.2</v>
      </c>
      <c r="K62" s="1">
        <f t="shared" si="14"/>
        <v>0.72948328267477203</v>
      </c>
      <c r="L62" s="1">
        <f t="shared" si="15"/>
        <v>21.2</v>
      </c>
      <c r="M62" s="1">
        <f t="shared" si="16"/>
        <v>0.73201182849801194</v>
      </c>
      <c r="N62" s="1">
        <f t="shared" si="17"/>
        <v>28.961280644193273</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ht="15" customHeight="1" x14ac:dyDescent="0.35">
      <c r="A72" s="37" t="s">
        <v>576</v>
      </c>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71:Z71"/>
    <mergeCell ref="A66:Z66"/>
    <mergeCell ref="A67:Z67"/>
    <mergeCell ref="A68:Z68"/>
    <mergeCell ref="A69:Z69"/>
    <mergeCell ref="A70:Z70"/>
  </mergeCells>
  <conditionalFormatting sqref="E10:E62">
    <cfRule type="cellIs" dxfId="124" priority="1" operator="equal">
      <formula>"OTHER ERROR"</formula>
    </cfRule>
    <cfRule type="cellIs" dxfId="123" priority="2" operator="equal">
      <formula>"Statistical Test not applicable"</formula>
    </cfRule>
    <cfRule type="cellIs" dxfId="122" priority="3" operator="equal">
      <formula>"Geography Selected"</formula>
    </cfRule>
  </conditionalFormatting>
  <conditionalFormatting sqref="E10:J62">
    <cfRule type="cellIs" dxfId="121" priority="4" operator="equal">
      <formula>"Not Significantly Different"</formula>
    </cfRule>
  </conditionalFormatting>
  <conditionalFormatting sqref="F10:J62">
    <cfRule type="cellIs" dxfId="12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1D57EA2B-676E-4916-90B2-C3437C9E6863}">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0B80DDCA-B7C0-4AD1-BD26-F642D857CBEF}"/>
    <hyperlink ref="A68" r:id="rId2" xr:uid="{4A110E97-B280-462C-84B9-0E51FFBAF691}"/>
    <hyperlink ref="A66" r:id="rId3" xr:uid="{8B970C8F-75E0-4287-9B79-389A579D202A}"/>
    <hyperlink ref="A67" r:id="rId4" xr:uid="{B86252F9-0792-4125-8B15-696831FDBB45}"/>
    <hyperlink ref="A72:Z72" r:id="rId5" display="Starting with 2013 data products, same-sex married couples are shown along with all married couples. For more information, see: User Notes." xr:uid="{E2B18C4D-5C0C-4767-BA89-2663498E8E18}"/>
  </hyperlinks>
  <pageMargins left="0.7" right="0.7" top="0.75" bottom="0.75" header="0.3" footer="0.3"/>
  <pageSetup orientation="portrait" r:id="rId6"/>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BB842-6CF2-45A6-8867-E5D9A0D5C79F}">
  <dimension ref="A1:Z82"/>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581</v>
      </c>
    </row>
    <row r="2" spans="1:16" x14ac:dyDescent="0.35">
      <c r="A2" s="26" t="s">
        <v>106</v>
      </c>
      <c r="B2" t="s">
        <v>580</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17.600000000000001</v>
      </c>
      <c r="C6" t="s">
        <v>100</v>
      </c>
      <c r="H6" s="14" t="s">
        <v>99</v>
      </c>
      <c r="I6">
        <f>VLOOKUP($B$4,$B$9:$K$62,6,FALSE)</f>
        <v>17.600000000000001</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17.600000000000001</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17.600000000000001</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31</v>
      </c>
      <c r="C11" s="10">
        <v>31.8</v>
      </c>
      <c r="D11" s="13" t="s">
        <v>139</v>
      </c>
      <c r="E11" s="8" t="str">
        <f t="shared" si="0"/>
        <v>Significantly Different</v>
      </c>
      <c r="G11">
        <f t="shared" si="1"/>
        <v>31.8</v>
      </c>
      <c r="H11">
        <f t="shared" si="2"/>
        <v>6</v>
      </c>
      <c r="I11" t="str">
        <f t="shared" si="3"/>
        <v>+/-</v>
      </c>
      <c r="J11" t="str">
        <f t="shared" si="4"/>
        <v>1.5</v>
      </c>
      <c r="K11" s="1">
        <f t="shared" si="5"/>
        <v>0.91185410334346506</v>
      </c>
      <c r="L11" s="1">
        <f t="shared" si="6"/>
        <v>-14.2</v>
      </c>
      <c r="M11" s="1">
        <f t="shared" si="7"/>
        <v>0.91387819929318592</v>
      </c>
      <c r="N11" s="1">
        <f t="shared" si="8"/>
        <v>-15.538175668248352</v>
      </c>
      <c r="O11" t="s">
        <v>67</v>
      </c>
    </row>
    <row r="12" spans="1:16" x14ac:dyDescent="0.35">
      <c r="A12" s="12">
        <v>2</v>
      </c>
      <c r="B12" s="11" t="s">
        <v>73</v>
      </c>
      <c r="C12" s="10">
        <v>21.1</v>
      </c>
      <c r="D12" s="9" t="s">
        <v>43</v>
      </c>
      <c r="E12" s="8" t="str">
        <f t="shared" si="0"/>
        <v>Significantly Different</v>
      </c>
      <c r="G12">
        <f t="shared" si="1"/>
        <v>21.1</v>
      </c>
      <c r="H12">
        <f t="shared" si="2"/>
        <v>6</v>
      </c>
      <c r="I12" t="str">
        <f t="shared" si="3"/>
        <v>+/-</v>
      </c>
      <c r="J12" t="str">
        <f t="shared" si="4"/>
        <v>0.4</v>
      </c>
      <c r="K12" s="1">
        <f t="shared" si="5"/>
        <v>0.24316109422492402</v>
      </c>
      <c r="L12" s="1">
        <f t="shared" si="6"/>
        <v>-3.5</v>
      </c>
      <c r="M12" s="1">
        <f t="shared" si="7"/>
        <v>0.25064471888253259</v>
      </c>
      <c r="N12" s="1">
        <f t="shared" si="8"/>
        <v>-13.963988611466869</v>
      </c>
      <c r="O12" t="s">
        <v>59</v>
      </c>
    </row>
    <row r="13" spans="1:16" x14ac:dyDescent="0.35">
      <c r="A13" s="12">
        <v>3</v>
      </c>
      <c r="B13" s="11" t="s">
        <v>37</v>
      </c>
      <c r="C13" s="10">
        <v>20.5</v>
      </c>
      <c r="D13" s="9" t="s">
        <v>27</v>
      </c>
      <c r="E13" s="8" t="str">
        <f t="shared" si="0"/>
        <v>Significantly Different</v>
      </c>
      <c r="G13">
        <f t="shared" si="1"/>
        <v>20.5</v>
      </c>
      <c r="H13">
        <f t="shared" si="2"/>
        <v>6</v>
      </c>
      <c r="I13" t="str">
        <f t="shared" si="3"/>
        <v>+/-</v>
      </c>
      <c r="J13" t="str">
        <f t="shared" si="4"/>
        <v>0.3</v>
      </c>
      <c r="K13" s="1">
        <f t="shared" si="5"/>
        <v>0.18237082066869301</v>
      </c>
      <c r="L13" s="1">
        <f t="shared" si="6"/>
        <v>-2.8999999999999986</v>
      </c>
      <c r="M13" s="1">
        <f t="shared" si="7"/>
        <v>0.19223572402239389</v>
      </c>
      <c r="N13" s="1">
        <f t="shared" si="8"/>
        <v>-15.085645577833246</v>
      </c>
      <c r="O13" t="s">
        <v>57</v>
      </c>
    </row>
    <row r="14" spans="1:16" x14ac:dyDescent="0.35">
      <c r="A14" s="12">
        <v>4</v>
      </c>
      <c r="B14" s="11" t="s">
        <v>41</v>
      </c>
      <c r="C14" s="10">
        <v>20.399999999999999</v>
      </c>
      <c r="D14" s="9" t="s">
        <v>43</v>
      </c>
      <c r="E14" s="8" t="str">
        <f t="shared" si="0"/>
        <v>Significantly Different</v>
      </c>
      <c r="G14">
        <f t="shared" si="1"/>
        <v>20.399999999999999</v>
      </c>
      <c r="H14">
        <f t="shared" si="2"/>
        <v>6</v>
      </c>
      <c r="I14" t="str">
        <f t="shared" si="3"/>
        <v>+/-</v>
      </c>
      <c r="J14" t="str">
        <f t="shared" si="4"/>
        <v>0.4</v>
      </c>
      <c r="K14" s="1">
        <f t="shared" si="5"/>
        <v>0.24316109422492402</v>
      </c>
      <c r="L14" s="1">
        <f t="shared" si="6"/>
        <v>-2.7999999999999972</v>
      </c>
      <c r="M14" s="1">
        <f t="shared" si="7"/>
        <v>0.25064471888253259</v>
      </c>
      <c r="N14" s="1">
        <f t="shared" si="8"/>
        <v>-11.171190889173484</v>
      </c>
      <c r="O14" t="s">
        <v>72</v>
      </c>
    </row>
    <row r="15" spans="1:16" x14ac:dyDescent="0.35">
      <c r="A15" s="12">
        <v>4</v>
      </c>
      <c r="B15" s="11" t="s">
        <v>47</v>
      </c>
      <c r="C15" s="10">
        <v>20.399999999999999</v>
      </c>
      <c r="D15" s="9" t="s">
        <v>27</v>
      </c>
      <c r="E15" s="8" t="str">
        <f t="shared" si="0"/>
        <v>Significantly Different</v>
      </c>
      <c r="G15">
        <f t="shared" si="1"/>
        <v>20.399999999999999</v>
      </c>
      <c r="H15">
        <f t="shared" si="2"/>
        <v>6</v>
      </c>
      <c r="I15" t="str">
        <f t="shared" si="3"/>
        <v>+/-</v>
      </c>
      <c r="J15" t="str">
        <f t="shared" si="4"/>
        <v>0.3</v>
      </c>
      <c r="K15" s="1">
        <f t="shared" si="5"/>
        <v>0.18237082066869301</v>
      </c>
      <c r="L15" s="1">
        <f t="shared" si="6"/>
        <v>-2.7999999999999972</v>
      </c>
      <c r="M15" s="1">
        <f t="shared" si="7"/>
        <v>0.19223572402239389</v>
      </c>
      <c r="N15" s="1">
        <f t="shared" si="8"/>
        <v>-14.56545090273554</v>
      </c>
      <c r="O15" t="s">
        <v>34</v>
      </c>
    </row>
    <row r="16" spans="1:16" x14ac:dyDescent="0.35">
      <c r="A16" s="12">
        <v>6</v>
      </c>
      <c r="B16" s="11" t="s">
        <v>70</v>
      </c>
      <c r="C16" s="10">
        <v>20.2</v>
      </c>
      <c r="D16" s="9" t="s">
        <v>43</v>
      </c>
      <c r="E16" s="8" t="str">
        <f t="shared" si="0"/>
        <v>Significantly Different</v>
      </c>
      <c r="G16">
        <f t="shared" si="1"/>
        <v>20.2</v>
      </c>
      <c r="H16">
        <f t="shared" si="2"/>
        <v>6</v>
      </c>
      <c r="I16" t="str">
        <f t="shared" si="3"/>
        <v>+/-</v>
      </c>
      <c r="J16" t="str">
        <f t="shared" si="4"/>
        <v>0.4</v>
      </c>
      <c r="K16" s="1">
        <f t="shared" si="5"/>
        <v>0.24316109422492402</v>
      </c>
      <c r="L16" s="1">
        <f t="shared" si="6"/>
        <v>-2.5999999999999979</v>
      </c>
      <c r="M16" s="1">
        <f t="shared" si="7"/>
        <v>0.25064471888253259</v>
      </c>
      <c r="N16" s="1">
        <f t="shared" si="8"/>
        <v>-10.373248682803951</v>
      </c>
      <c r="O16" t="s">
        <v>73</v>
      </c>
    </row>
    <row r="17" spans="1:15" x14ac:dyDescent="0.35">
      <c r="A17" s="12">
        <v>7</v>
      </c>
      <c r="B17" s="11" t="s">
        <v>65</v>
      </c>
      <c r="C17" s="10">
        <v>19.3</v>
      </c>
      <c r="D17" s="9" t="s">
        <v>30</v>
      </c>
      <c r="E17" s="8" t="str">
        <f t="shared" si="0"/>
        <v>Significantly Different</v>
      </c>
      <c r="G17">
        <f t="shared" si="1"/>
        <v>19.3</v>
      </c>
      <c r="H17">
        <f t="shared" si="2"/>
        <v>6</v>
      </c>
      <c r="I17" t="str">
        <f t="shared" si="3"/>
        <v>+/-</v>
      </c>
      <c r="J17" t="str">
        <f t="shared" si="4"/>
        <v>0.5</v>
      </c>
      <c r="K17" s="1">
        <f t="shared" si="5"/>
        <v>0.303951367781155</v>
      </c>
      <c r="L17" s="1">
        <f t="shared" si="6"/>
        <v>-1.6999999999999993</v>
      </c>
      <c r="M17" s="1">
        <f t="shared" si="7"/>
        <v>0.30997079109986531</v>
      </c>
      <c r="N17" s="1">
        <f t="shared" si="8"/>
        <v>-5.4843877191393151</v>
      </c>
      <c r="O17" t="s">
        <v>65</v>
      </c>
    </row>
    <row r="18" spans="1:15" x14ac:dyDescent="0.35">
      <c r="A18" s="12">
        <v>8</v>
      </c>
      <c r="B18" s="11" t="s">
        <v>61</v>
      </c>
      <c r="C18" s="10">
        <v>19.100000000000001</v>
      </c>
      <c r="D18" s="9" t="s">
        <v>129</v>
      </c>
      <c r="E18" s="8" t="str">
        <f t="shared" si="0"/>
        <v>Significantly Different</v>
      </c>
      <c r="G18">
        <f t="shared" si="1"/>
        <v>19.100000000000001</v>
      </c>
      <c r="H18">
        <f t="shared" si="2"/>
        <v>6</v>
      </c>
      <c r="I18" t="str">
        <f t="shared" si="3"/>
        <v>+/-</v>
      </c>
      <c r="J18" t="str">
        <f t="shared" si="4"/>
        <v>1.1</v>
      </c>
      <c r="K18" s="1">
        <f t="shared" si="5"/>
        <v>0.66869300911854113</v>
      </c>
      <c r="L18" s="1">
        <f t="shared" si="6"/>
        <v>-1.5</v>
      </c>
      <c r="M18" s="1">
        <f t="shared" si="7"/>
        <v>0.67145051776214359</v>
      </c>
      <c r="N18" s="1">
        <f t="shared" si="8"/>
        <v>-2.2339695335991445</v>
      </c>
      <c r="O18" t="s">
        <v>61</v>
      </c>
    </row>
    <row r="19" spans="1:15" x14ac:dyDescent="0.35">
      <c r="A19" s="12">
        <v>8</v>
      </c>
      <c r="B19" s="11" t="s">
        <v>66</v>
      </c>
      <c r="C19" s="10">
        <v>19.100000000000001</v>
      </c>
      <c r="D19" s="9" t="s">
        <v>121</v>
      </c>
      <c r="E19" s="8" t="str">
        <f t="shared" si="0"/>
        <v>Significantly Different</v>
      </c>
      <c r="G19">
        <f t="shared" si="1"/>
        <v>19.100000000000001</v>
      </c>
      <c r="H19">
        <f t="shared" si="2"/>
        <v>6</v>
      </c>
      <c r="I19" t="str">
        <f t="shared" si="3"/>
        <v>+/-</v>
      </c>
      <c r="J19" t="str">
        <f t="shared" si="4"/>
        <v>0.8</v>
      </c>
      <c r="K19" s="1">
        <f t="shared" si="5"/>
        <v>0.48632218844984804</v>
      </c>
      <c r="L19" s="1">
        <f t="shared" si="6"/>
        <v>-1.5</v>
      </c>
      <c r="M19" s="1">
        <f t="shared" si="7"/>
        <v>0.49010685399991183</v>
      </c>
      <c r="N19" s="1">
        <f t="shared" si="8"/>
        <v>-3.0605570759887186</v>
      </c>
      <c r="O19" t="s">
        <v>31</v>
      </c>
    </row>
    <row r="20" spans="1:15" x14ac:dyDescent="0.35">
      <c r="A20" s="12">
        <v>10</v>
      </c>
      <c r="B20" s="11" t="s">
        <v>35</v>
      </c>
      <c r="C20" s="10">
        <v>19</v>
      </c>
      <c r="D20" s="13" t="s">
        <v>43</v>
      </c>
      <c r="E20" s="8" t="str">
        <f t="shared" si="0"/>
        <v>Significantly Different</v>
      </c>
      <c r="G20">
        <f t="shared" si="1"/>
        <v>19</v>
      </c>
      <c r="H20">
        <f t="shared" si="2"/>
        <v>6</v>
      </c>
      <c r="I20" t="str">
        <f t="shared" si="3"/>
        <v>+/-</v>
      </c>
      <c r="J20" t="str">
        <f t="shared" si="4"/>
        <v>0.4</v>
      </c>
      <c r="K20" s="1">
        <f t="shared" si="5"/>
        <v>0.24316109422492402</v>
      </c>
      <c r="L20" s="1">
        <f t="shared" si="6"/>
        <v>-1.3999999999999986</v>
      </c>
      <c r="M20" s="1">
        <f t="shared" si="7"/>
        <v>0.25064471888253259</v>
      </c>
      <c r="N20" s="1">
        <f t="shared" si="8"/>
        <v>-5.5855954445867422</v>
      </c>
      <c r="O20" t="s">
        <v>53</v>
      </c>
    </row>
    <row r="21" spans="1:15" x14ac:dyDescent="0.35">
      <c r="A21" s="12">
        <v>11</v>
      </c>
      <c r="B21" s="11" t="s">
        <v>74</v>
      </c>
      <c r="C21" s="10">
        <v>18.7</v>
      </c>
      <c r="D21" s="9" t="s">
        <v>43</v>
      </c>
      <c r="E21" s="8" t="str">
        <f t="shared" si="0"/>
        <v>Significantly Different</v>
      </c>
      <c r="G21">
        <f t="shared" si="1"/>
        <v>18.7</v>
      </c>
      <c r="H21">
        <f t="shared" si="2"/>
        <v>6</v>
      </c>
      <c r="I21" t="str">
        <f t="shared" si="3"/>
        <v>+/-</v>
      </c>
      <c r="J21" t="str">
        <f t="shared" si="4"/>
        <v>0.4</v>
      </c>
      <c r="K21" s="1">
        <f t="shared" si="5"/>
        <v>0.24316109422492402</v>
      </c>
      <c r="L21" s="1">
        <f t="shared" si="6"/>
        <v>-1.0999999999999979</v>
      </c>
      <c r="M21" s="1">
        <f t="shared" si="7"/>
        <v>0.25064471888253259</v>
      </c>
      <c r="N21" s="1">
        <f t="shared" si="8"/>
        <v>-4.3886821350324361</v>
      </c>
      <c r="O21" t="s">
        <v>45</v>
      </c>
    </row>
    <row r="22" spans="1:15" x14ac:dyDescent="0.35">
      <c r="A22" s="12">
        <v>12</v>
      </c>
      <c r="B22" s="11" t="s">
        <v>64</v>
      </c>
      <c r="C22" s="10">
        <v>18.399999999999999</v>
      </c>
      <c r="D22" s="9" t="s">
        <v>27</v>
      </c>
      <c r="E22" s="8" t="str">
        <f t="shared" si="0"/>
        <v>Significantly Different</v>
      </c>
      <c r="G22">
        <f t="shared" si="1"/>
        <v>18.399999999999999</v>
      </c>
      <c r="H22">
        <f t="shared" si="2"/>
        <v>6</v>
      </c>
      <c r="I22" t="str">
        <f t="shared" si="3"/>
        <v>+/-</v>
      </c>
      <c r="J22" t="str">
        <f t="shared" si="4"/>
        <v>0.3</v>
      </c>
      <c r="K22" s="1">
        <f t="shared" si="5"/>
        <v>0.18237082066869301</v>
      </c>
      <c r="L22" s="1">
        <f t="shared" si="6"/>
        <v>-0.79999999999999716</v>
      </c>
      <c r="M22" s="1">
        <f t="shared" si="7"/>
        <v>0.19223572402239389</v>
      </c>
      <c r="N22" s="1">
        <f t="shared" si="8"/>
        <v>-4.1615574007815725</v>
      </c>
      <c r="O22" t="s">
        <v>28</v>
      </c>
    </row>
    <row r="23" spans="1:15" x14ac:dyDescent="0.35">
      <c r="A23" s="12">
        <v>12</v>
      </c>
      <c r="B23" s="11" t="s">
        <v>42</v>
      </c>
      <c r="C23" s="10">
        <v>18.399999999999999</v>
      </c>
      <c r="D23" s="9" t="s">
        <v>30</v>
      </c>
      <c r="E23" s="8" t="str">
        <f t="shared" si="0"/>
        <v>Significantly Different</v>
      </c>
      <c r="G23">
        <f t="shared" si="1"/>
        <v>18.399999999999999</v>
      </c>
      <c r="H23">
        <f t="shared" si="2"/>
        <v>6</v>
      </c>
      <c r="I23" t="str">
        <f t="shared" si="3"/>
        <v>+/-</v>
      </c>
      <c r="J23" t="str">
        <f t="shared" si="4"/>
        <v>0.5</v>
      </c>
      <c r="K23" s="1">
        <f t="shared" si="5"/>
        <v>0.303951367781155</v>
      </c>
      <c r="L23" s="1">
        <f t="shared" si="6"/>
        <v>-0.79999999999999716</v>
      </c>
      <c r="M23" s="1">
        <f t="shared" si="7"/>
        <v>0.30997079109986531</v>
      </c>
      <c r="N23" s="1">
        <f t="shared" si="8"/>
        <v>-2.5808883384184931</v>
      </c>
      <c r="O23" t="s">
        <v>81</v>
      </c>
    </row>
    <row r="24" spans="1:15" x14ac:dyDescent="0.35">
      <c r="A24" s="12">
        <v>14</v>
      </c>
      <c r="B24" s="11" t="s">
        <v>40</v>
      </c>
      <c r="C24" s="10">
        <v>18.3</v>
      </c>
      <c r="D24" s="9" t="s">
        <v>129</v>
      </c>
      <c r="E24" s="8" t="str">
        <f t="shared" si="0"/>
        <v>Not Significantly Different</v>
      </c>
      <c r="G24">
        <f t="shared" si="1"/>
        <v>18.3</v>
      </c>
      <c r="H24">
        <f t="shared" si="2"/>
        <v>6</v>
      </c>
      <c r="I24" t="str">
        <f t="shared" si="3"/>
        <v>+/-</v>
      </c>
      <c r="J24" t="str">
        <f t="shared" si="4"/>
        <v>1.1</v>
      </c>
      <c r="K24" s="1">
        <f t="shared" si="5"/>
        <v>0.66869300911854113</v>
      </c>
      <c r="L24" s="1">
        <f t="shared" si="6"/>
        <v>-0.69999999999999929</v>
      </c>
      <c r="M24" s="1">
        <f t="shared" si="7"/>
        <v>0.67145051776214359</v>
      </c>
      <c r="N24" s="1">
        <f t="shared" si="8"/>
        <v>-1.0425191156795997</v>
      </c>
      <c r="O24" t="s">
        <v>64</v>
      </c>
    </row>
    <row r="25" spans="1:15" x14ac:dyDescent="0.35">
      <c r="A25" s="12">
        <v>15</v>
      </c>
      <c r="B25" s="11" t="s">
        <v>63</v>
      </c>
      <c r="C25" s="10">
        <v>18.100000000000001</v>
      </c>
      <c r="D25" s="9" t="s">
        <v>27</v>
      </c>
      <c r="E25" s="8" t="str">
        <f t="shared" si="0"/>
        <v>Significantly Different</v>
      </c>
      <c r="G25">
        <f t="shared" si="1"/>
        <v>18.100000000000001</v>
      </c>
      <c r="H25">
        <f t="shared" si="2"/>
        <v>6</v>
      </c>
      <c r="I25" t="str">
        <f t="shared" si="3"/>
        <v>+/-</v>
      </c>
      <c r="J25" t="str">
        <f t="shared" si="4"/>
        <v>0.3</v>
      </c>
      <c r="K25" s="1">
        <f t="shared" si="5"/>
        <v>0.18237082066869301</v>
      </c>
      <c r="L25" s="1">
        <f t="shared" si="6"/>
        <v>-0.5</v>
      </c>
      <c r="M25" s="1">
        <f t="shared" si="7"/>
        <v>0.19223572402239389</v>
      </c>
      <c r="N25" s="1">
        <f t="shared" si="8"/>
        <v>-2.6009733754884921</v>
      </c>
      <c r="O25" t="s">
        <v>80</v>
      </c>
    </row>
    <row r="26" spans="1:15" x14ac:dyDescent="0.35">
      <c r="A26" s="12">
        <v>15</v>
      </c>
      <c r="B26" s="11" t="s">
        <v>52</v>
      </c>
      <c r="C26" s="10">
        <v>18.100000000000001</v>
      </c>
      <c r="D26" s="9" t="s">
        <v>137</v>
      </c>
      <c r="E26" s="8" t="str">
        <f t="shared" si="0"/>
        <v>Not Significantly Different</v>
      </c>
      <c r="G26">
        <f t="shared" si="1"/>
        <v>18.100000000000001</v>
      </c>
      <c r="H26">
        <f t="shared" si="2"/>
        <v>6</v>
      </c>
      <c r="I26" t="str">
        <f t="shared" si="3"/>
        <v>+/-</v>
      </c>
      <c r="J26" t="str">
        <f t="shared" si="4"/>
        <v>1.2</v>
      </c>
      <c r="K26" s="1">
        <f t="shared" si="5"/>
        <v>0.72948328267477203</v>
      </c>
      <c r="L26" s="1">
        <f t="shared" si="6"/>
        <v>-0.5</v>
      </c>
      <c r="M26" s="1">
        <f t="shared" si="7"/>
        <v>0.73201182849801194</v>
      </c>
      <c r="N26" s="1">
        <f t="shared" si="8"/>
        <v>-0.68304907179701124</v>
      </c>
      <c r="O26" t="s">
        <v>79</v>
      </c>
    </row>
    <row r="27" spans="1:15" x14ac:dyDescent="0.35">
      <c r="A27" s="12">
        <v>17</v>
      </c>
      <c r="B27" s="11" t="s">
        <v>57</v>
      </c>
      <c r="C27" s="10">
        <v>18</v>
      </c>
      <c r="D27" s="9" t="s">
        <v>43</v>
      </c>
      <c r="E27" s="8" t="str">
        <f t="shared" si="0"/>
        <v>Not Significantly Different</v>
      </c>
      <c r="G27">
        <f t="shared" si="1"/>
        <v>18</v>
      </c>
      <c r="H27">
        <f t="shared" si="2"/>
        <v>6</v>
      </c>
      <c r="I27" t="str">
        <f t="shared" si="3"/>
        <v>+/-</v>
      </c>
      <c r="J27" t="str">
        <f t="shared" si="4"/>
        <v>0.4</v>
      </c>
      <c r="K27" s="1">
        <f t="shared" si="5"/>
        <v>0.24316109422492402</v>
      </c>
      <c r="L27" s="1">
        <f t="shared" si="6"/>
        <v>-0.39999999999999858</v>
      </c>
      <c r="M27" s="1">
        <f t="shared" si="7"/>
        <v>0.25064471888253259</v>
      </c>
      <c r="N27" s="1">
        <f t="shared" si="8"/>
        <v>-1.595884412739065</v>
      </c>
      <c r="O27" t="s">
        <v>77</v>
      </c>
    </row>
    <row r="28" spans="1:15" x14ac:dyDescent="0.35">
      <c r="A28" s="12">
        <v>17</v>
      </c>
      <c r="B28" s="11" t="s">
        <v>53</v>
      </c>
      <c r="C28" s="10">
        <v>18</v>
      </c>
      <c r="D28" s="9" t="s">
        <v>38</v>
      </c>
      <c r="E28" s="8" t="str">
        <f t="shared" si="0"/>
        <v>Significantly Different</v>
      </c>
      <c r="G28">
        <f t="shared" si="1"/>
        <v>18</v>
      </c>
      <c r="H28">
        <f t="shared" si="2"/>
        <v>6</v>
      </c>
      <c r="I28" t="str">
        <f t="shared" si="3"/>
        <v>+/-</v>
      </c>
      <c r="J28" t="str">
        <f t="shared" si="4"/>
        <v>0.2</v>
      </c>
      <c r="K28" s="1">
        <f t="shared" si="5"/>
        <v>0.12158054711246201</v>
      </c>
      <c r="L28" s="1">
        <f t="shared" si="6"/>
        <v>-0.39999999999999858</v>
      </c>
      <c r="M28" s="1">
        <f t="shared" si="7"/>
        <v>0.1359311840425404</v>
      </c>
      <c r="N28" s="1">
        <f t="shared" si="8"/>
        <v>-2.9426654583897132</v>
      </c>
      <c r="O28" t="s">
        <v>78</v>
      </c>
    </row>
    <row r="29" spans="1:15" x14ac:dyDescent="0.35">
      <c r="A29" s="12">
        <v>17</v>
      </c>
      <c r="B29" s="11" t="s">
        <v>49</v>
      </c>
      <c r="C29" s="10">
        <v>18</v>
      </c>
      <c r="D29" s="9" t="s">
        <v>27</v>
      </c>
      <c r="E29" s="8" t="str">
        <f t="shared" si="0"/>
        <v>Significantly Different</v>
      </c>
      <c r="G29">
        <f t="shared" si="1"/>
        <v>18</v>
      </c>
      <c r="H29">
        <f t="shared" si="2"/>
        <v>6</v>
      </c>
      <c r="I29" t="str">
        <f t="shared" si="3"/>
        <v>+/-</v>
      </c>
      <c r="J29" t="str">
        <f t="shared" si="4"/>
        <v>0.3</v>
      </c>
      <c r="K29" s="1">
        <f t="shared" si="5"/>
        <v>0.18237082066869301</v>
      </c>
      <c r="L29" s="1">
        <f t="shared" si="6"/>
        <v>-0.39999999999999858</v>
      </c>
      <c r="M29" s="1">
        <f t="shared" si="7"/>
        <v>0.19223572402239389</v>
      </c>
      <c r="N29" s="1">
        <f t="shared" si="8"/>
        <v>-2.0807787003907863</v>
      </c>
      <c r="O29" t="s">
        <v>55</v>
      </c>
    </row>
    <row r="30" spans="1:15" x14ac:dyDescent="0.35">
      <c r="A30" s="12">
        <v>20</v>
      </c>
      <c r="B30" s="11" t="s">
        <v>45</v>
      </c>
      <c r="C30" s="10">
        <v>17.8</v>
      </c>
      <c r="D30" s="9" t="s">
        <v>27</v>
      </c>
      <c r="E30" s="8" t="str">
        <f t="shared" si="0"/>
        <v>Not Significantly Different</v>
      </c>
      <c r="G30">
        <f t="shared" si="1"/>
        <v>17.8</v>
      </c>
      <c r="H30">
        <f t="shared" si="2"/>
        <v>6</v>
      </c>
      <c r="I30" t="str">
        <f t="shared" si="3"/>
        <v>+/-</v>
      </c>
      <c r="J30" t="str">
        <f t="shared" si="4"/>
        <v>0.3</v>
      </c>
      <c r="K30" s="1">
        <f t="shared" si="5"/>
        <v>0.18237082066869301</v>
      </c>
      <c r="L30" s="1">
        <f t="shared" si="6"/>
        <v>-0.19999999999999929</v>
      </c>
      <c r="M30" s="1">
        <f t="shared" si="7"/>
        <v>0.19223572402239389</v>
      </c>
      <c r="N30" s="1">
        <f t="shared" si="8"/>
        <v>-1.0403893501953931</v>
      </c>
      <c r="O30" t="s">
        <v>76</v>
      </c>
    </row>
    <row r="31" spans="1:15" x14ac:dyDescent="0.35">
      <c r="A31" s="12">
        <v>20</v>
      </c>
      <c r="B31" s="11" t="s">
        <v>69</v>
      </c>
      <c r="C31" s="10">
        <v>17.8</v>
      </c>
      <c r="D31" s="9" t="s">
        <v>121</v>
      </c>
      <c r="E31" s="8" t="str">
        <f t="shared" si="0"/>
        <v>Not Significantly Different</v>
      </c>
      <c r="G31">
        <f t="shared" si="1"/>
        <v>17.8</v>
      </c>
      <c r="H31">
        <f t="shared" si="2"/>
        <v>6</v>
      </c>
      <c r="I31" t="str">
        <f t="shared" si="3"/>
        <v>+/-</v>
      </c>
      <c r="J31" t="str">
        <f t="shared" si="4"/>
        <v>0.8</v>
      </c>
      <c r="K31" s="1">
        <f t="shared" si="5"/>
        <v>0.48632218844984804</v>
      </c>
      <c r="L31" s="1">
        <f t="shared" si="6"/>
        <v>-0.19999999999999929</v>
      </c>
      <c r="M31" s="1">
        <f t="shared" si="7"/>
        <v>0.49010685399991183</v>
      </c>
      <c r="N31" s="1">
        <f t="shared" si="8"/>
        <v>-0.4080742767984944</v>
      </c>
      <c r="O31" t="s">
        <v>41</v>
      </c>
    </row>
    <row r="32" spans="1:15" x14ac:dyDescent="0.35">
      <c r="A32" s="12">
        <v>22</v>
      </c>
      <c r="B32" s="11" t="s">
        <v>56</v>
      </c>
      <c r="C32" s="10">
        <v>17.7</v>
      </c>
      <c r="D32" s="9" t="s">
        <v>30</v>
      </c>
      <c r="E32" s="8" t="str">
        <f t="shared" si="0"/>
        <v>Not Significantly Different</v>
      </c>
      <c r="G32">
        <f t="shared" si="1"/>
        <v>17.7</v>
      </c>
      <c r="H32">
        <f t="shared" si="2"/>
        <v>6</v>
      </c>
      <c r="I32" t="str">
        <f t="shared" si="3"/>
        <v>+/-</v>
      </c>
      <c r="J32" t="str">
        <f t="shared" si="4"/>
        <v>0.5</v>
      </c>
      <c r="K32" s="1">
        <f t="shared" si="5"/>
        <v>0.303951367781155</v>
      </c>
      <c r="L32" s="1">
        <f t="shared" si="6"/>
        <v>-9.9999999999997868E-2</v>
      </c>
      <c r="M32" s="1">
        <f t="shared" si="7"/>
        <v>0.30997079109986531</v>
      </c>
      <c r="N32" s="1">
        <f t="shared" si="8"/>
        <v>-0.32261104230230592</v>
      </c>
      <c r="O32" t="s">
        <v>70</v>
      </c>
    </row>
    <row r="33" spans="1:15" x14ac:dyDescent="0.35">
      <c r="A33" s="12">
        <v>23</v>
      </c>
      <c r="B33" s="11" t="s">
        <v>34</v>
      </c>
      <c r="C33" s="10">
        <v>17.399999999999999</v>
      </c>
      <c r="D33" s="9" t="s">
        <v>38</v>
      </c>
      <c r="E33" s="8" t="str">
        <f t="shared" si="0"/>
        <v>Not Significantly Different</v>
      </c>
      <c r="G33">
        <f t="shared" si="1"/>
        <v>17.399999999999999</v>
      </c>
      <c r="H33">
        <f t="shared" si="2"/>
        <v>6</v>
      </c>
      <c r="I33" t="str">
        <f t="shared" si="3"/>
        <v>+/-</v>
      </c>
      <c r="J33" t="str">
        <f t="shared" si="4"/>
        <v>0.2</v>
      </c>
      <c r="K33" s="1">
        <f t="shared" si="5"/>
        <v>0.12158054711246201</v>
      </c>
      <c r="L33" s="1">
        <f t="shared" si="6"/>
        <v>0.20000000000000284</v>
      </c>
      <c r="M33" s="1">
        <f t="shared" si="7"/>
        <v>0.1359311840425404</v>
      </c>
      <c r="N33" s="1">
        <f t="shared" si="8"/>
        <v>1.4713327291948826</v>
      </c>
      <c r="O33" t="s">
        <v>75</v>
      </c>
    </row>
    <row r="34" spans="1:15" x14ac:dyDescent="0.35">
      <c r="A34" s="12">
        <v>23</v>
      </c>
      <c r="B34" s="11" t="s">
        <v>39</v>
      </c>
      <c r="C34" s="10">
        <v>17.399999999999999</v>
      </c>
      <c r="D34" s="9" t="s">
        <v>38</v>
      </c>
      <c r="E34" s="8" t="str">
        <f t="shared" si="0"/>
        <v>Not Significantly Different</v>
      </c>
      <c r="G34">
        <f t="shared" si="1"/>
        <v>17.399999999999999</v>
      </c>
      <c r="H34">
        <f t="shared" si="2"/>
        <v>6</v>
      </c>
      <c r="I34" t="str">
        <f t="shared" si="3"/>
        <v>+/-</v>
      </c>
      <c r="J34" t="str">
        <f t="shared" si="4"/>
        <v>0.2</v>
      </c>
      <c r="K34" s="1">
        <f t="shared" si="5"/>
        <v>0.12158054711246201</v>
      </c>
      <c r="L34" s="1">
        <f t="shared" si="6"/>
        <v>0.20000000000000284</v>
      </c>
      <c r="M34" s="1">
        <f t="shared" si="7"/>
        <v>0.1359311840425404</v>
      </c>
      <c r="N34" s="1">
        <f t="shared" si="8"/>
        <v>1.4713327291948826</v>
      </c>
      <c r="O34" t="s">
        <v>74</v>
      </c>
    </row>
    <row r="35" spans="1:15" x14ac:dyDescent="0.35">
      <c r="A35" s="12">
        <v>25</v>
      </c>
      <c r="B35" s="11" t="s">
        <v>77</v>
      </c>
      <c r="C35" s="10">
        <v>17.3</v>
      </c>
      <c r="D35" s="9" t="s">
        <v>30</v>
      </c>
      <c r="E35" s="8" t="str">
        <f t="shared" si="0"/>
        <v>Not Significantly Different</v>
      </c>
      <c r="G35">
        <f t="shared" si="1"/>
        <v>17.3</v>
      </c>
      <c r="H35">
        <f t="shared" si="2"/>
        <v>6</v>
      </c>
      <c r="I35" t="str">
        <f t="shared" si="3"/>
        <v>+/-</v>
      </c>
      <c r="J35" t="str">
        <f t="shared" si="4"/>
        <v>0.5</v>
      </c>
      <c r="K35" s="1">
        <f t="shared" si="5"/>
        <v>0.303951367781155</v>
      </c>
      <c r="L35" s="1">
        <f t="shared" si="6"/>
        <v>0.30000000000000071</v>
      </c>
      <c r="M35" s="1">
        <f t="shared" si="7"/>
        <v>0.30997079109986531</v>
      </c>
      <c r="N35" s="1">
        <f t="shared" si="8"/>
        <v>0.96783312690694057</v>
      </c>
      <c r="O35" t="s">
        <v>51</v>
      </c>
    </row>
    <row r="36" spans="1:15" x14ac:dyDescent="0.35">
      <c r="A36" s="12">
        <v>25</v>
      </c>
      <c r="B36" s="11" t="s">
        <v>68</v>
      </c>
      <c r="C36" s="10">
        <v>17.3</v>
      </c>
      <c r="D36" s="9" t="s">
        <v>25</v>
      </c>
      <c r="E36" s="8" t="str">
        <f t="shared" si="0"/>
        <v>Not Significantly Different</v>
      </c>
      <c r="G36">
        <f t="shared" si="1"/>
        <v>17.3</v>
      </c>
      <c r="H36">
        <f t="shared" si="2"/>
        <v>6</v>
      </c>
      <c r="I36" t="str">
        <f t="shared" si="3"/>
        <v>+/-</v>
      </c>
      <c r="J36" t="str">
        <f t="shared" si="4"/>
        <v>0.7</v>
      </c>
      <c r="K36" s="1">
        <f t="shared" si="5"/>
        <v>0.42553191489361697</v>
      </c>
      <c r="L36" s="1">
        <f t="shared" si="6"/>
        <v>0.30000000000000071</v>
      </c>
      <c r="M36" s="1">
        <f t="shared" si="7"/>
        <v>0.42985214661796195</v>
      </c>
      <c r="N36" s="1">
        <f t="shared" si="8"/>
        <v>0.69791439303112413</v>
      </c>
      <c r="O36" t="s">
        <v>71</v>
      </c>
    </row>
    <row r="37" spans="1:15" x14ac:dyDescent="0.35">
      <c r="A37" s="12">
        <v>27</v>
      </c>
      <c r="B37" s="11" t="s">
        <v>48</v>
      </c>
      <c r="C37" s="10">
        <v>17.2</v>
      </c>
      <c r="D37" s="9" t="s">
        <v>118</v>
      </c>
      <c r="E37" s="8" t="str">
        <f t="shared" si="0"/>
        <v>Not Significantly Different</v>
      </c>
      <c r="G37">
        <f t="shared" si="1"/>
        <v>17.2</v>
      </c>
      <c r="H37">
        <f t="shared" si="2"/>
        <v>6</v>
      </c>
      <c r="I37" t="str">
        <f t="shared" si="3"/>
        <v>+/-</v>
      </c>
      <c r="J37" t="str">
        <f t="shared" si="4"/>
        <v>0.9</v>
      </c>
      <c r="K37" s="1">
        <f t="shared" si="5"/>
        <v>0.54711246200607899</v>
      </c>
      <c r="L37" s="1">
        <f t="shared" si="6"/>
        <v>0.40000000000000213</v>
      </c>
      <c r="M37" s="1">
        <f t="shared" si="7"/>
        <v>0.55047933970440222</v>
      </c>
      <c r="N37" s="1">
        <f t="shared" si="8"/>
        <v>0.72663944157249416</v>
      </c>
      <c r="O37" t="s">
        <v>69</v>
      </c>
    </row>
    <row r="38" spans="1:15" x14ac:dyDescent="0.35">
      <c r="A38" s="12">
        <v>28</v>
      </c>
      <c r="B38" s="11" t="s">
        <v>79</v>
      </c>
      <c r="C38" s="10">
        <v>17.100000000000001</v>
      </c>
      <c r="D38" s="9" t="s">
        <v>30</v>
      </c>
      <c r="E38" s="8" t="str">
        <f t="shared" si="0"/>
        <v>Not Significantly Different</v>
      </c>
      <c r="G38">
        <f t="shared" si="1"/>
        <v>17.100000000000001</v>
      </c>
      <c r="H38">
        <f t="shared" si="2"/>
        <v>6</v>
      </c>
      <c r="I38" t="str">
        <f t="shared" si="3"/>
        <v>+/-</v>
      </c>
      <c r="J38" t="str">
        <f t="shared" si="4"/>
        <v>0.5</v>
      </c>
      <c r="K38" s="1">
        <f t="shared" si="5"/>
        <v>0.303951367781155</v>
      </c>
      <c r="L38" s="1">
        <f t="shared" si="6"/>
        <v>0.5</v>
      </c>
      <c r="M38" s="1">
        <f t="shared" si="7"/>
        <v>0.30997079109986531</v>
      </c>
      <c r="N38" s="1">
        <f t="shared" si="8"/>
        <v>1.6130552115115637</v>
      </c>
      <c r="O38" t="s">
        <v>68</v>
      </c>
    </row>
    <row r="39" spans="1:15" x14ac:dyDescent="0.35">
      <c r="A39" s="12">
        <v>29</v>
      </c>
      <c r="B39" s="11" t="s">
        <v>54</v>
      </c>
      <c r="C39" s="10">
        <v>16.899999999999999</v>
      </c>
      <c r="D39" s="9" t="s">
        <v>27</v>
      </c>
      <c r="E39" s="8" t="str">
        <f t="shared" si="0"/>
        <v>Significantly Different</v>
      </c>
      <c r="G39">
        <f t="shared" si="1"/>
        <v>16.899999999999999</v>
      </c>
      <c r="H39">
        <f t="shared" si="2"/>
        <v>6</v>
      </c>
      <c r="I39" t="str">
        <f t="shared" si="3"/>
        <v>+/-</v>
      </c>
      <c r="J39" t="str">
        <f t="shared" si="4"/>
        <v>0.3</v>
      </c>
      <c r="K39" s="1">
        <f t="shared" si="5"/>
        <v>0.18237082066869301</v>
      </c>
      <c r="L39" s="1">
        <f t="shared" si="6"/>
        <v>0.70000000000000284</v>
      </c>
      <c r="M39" s="1">
        <f t="shared" si="7"/>
        <v>0.19223572402239389</v>
      </c>
      <c r="N39" s="1">
        <f t="shared" si="8"/>
        <v>3.6413627256839036</v>
      </c>
      <c r="O39" t="s">
        <v>44</v>
      </c>
    </row>
    <row r="40" spans="1:15" x14ac:dyDescent="0.35">
      <c r="A40" s="12">
        <v>29</v>
      </c>
      <c r="B40" s="11" t="s">
        <v>26</v>
      </c>
      <c r="C40" s="10">
        <v>16.899999999999999</v>
      </c>
      <c r="D40" s="9" t="s">
        <v>134</v>
      </c>
      <c r="E40" s="8" t="str">
        <f t="shared" si="0"/>
        <v>Not Significantly Different</v>
      </c>
      <c r="G40">
        <f t="shared" si="1"/>
        <v>16.899999999999999</v>
      </c>
      <c r="H40">
        <f t="shared" si="2"/>
        <v>6</v>
      </c>
      <c r="I40" t="str">
        <f t="shared" si="3"/>
        <v>+/-</v>
      </c>
      <c r="J40" t="str">
        <f t="shared" si="4"/>
        <v>1.3</v>
      </c>
      <c r="K40" s="1">
        <f t="shared" si="5"/>
        <v>0.79027355623100304</v>
      </c>
      <c r="L40" s="1">
        <f t="shared" si="6"/>
        <v>0.70000000000000284</v>
      </c>
      <c r="M40" s="1">
        <f t="shared" si="7"/>
        <v>0.79260819516141623</v>
      </c>
      <c r="N40" s="1">
        <f t="shared" si="8"/>
        <v>0.8831601846577507</v>
      </c>
      <c r="O40" t="s">
        <v>66</v>
      </c>
    </row>
    <row r="41" spans="1:15" x14ac:dyDescent="0.35">
      <c r="A41" s="12">
        <v>31</v>
      </c>
      <c r="B41" s="11" t="s">
        <v>71</v>
      </c>
      <c r="C41" s="10">
        <v>16.8</v>
      </c>
      <c r="D41" s="9" t="s">
        <v>27</v>
      </c>
      <c r="E41" s="8" t="str">
        <f t="shared" si="0"/>
        <v>Significantly Different</v>
      </c>
      <c r="G41">
        <f t="shared" si="1"/>
        <v>16.8</v>
      </c>
      <c r="H41">
        <f t="shared" si="2"/>
        <v>6</v>
      </c>
      <c r="I41" t="str">
        <f t="shared" si="3"/>
        <v>+/-</v>
      </c>
      <c r="J41" t="str">
        <f t="shared" si="4"/>
        <v>0.3</v>
      </c>
      <c r="K41" s="1">
        <f t="shared" si="5"/>
        <v>0.18237082066869301</v>
      </c>
      <c r="L41" s="1">
        <f t="shared" si="6"/>
        <v>0.80000000000000071</v>
      </c>
      <c r="M41" s="1">
        <f t="shared" si="7"/>
        <v>0.19223572402239389</v>
      </c>
      <c r="N41" s="1">
        <f t="shared" si="8"/>
        <v>4.1615574007815903</v>
      </c>
      <c r="O41" t="s">
        <v>47</v>
      </c>
    </row>
    <row r="42" spans="1:15" x14ac:dyDescent="0.35">
      <c r="A42" s="12">
        <v>32</v>
      </c>
      <c r="B42" s="11" t="s">
        <v>76</v>
      </c>
      <c r="C42" s="10">
        <v>16.7</v>
      </c>
      <c r="D42" s="9" t="s">
        <v>25</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16.7</v>
      </c>
      <c r="H42">
        <f t="shared" ref="H42:H62" si="11">LEN(TRIM(D42))</f>
        <v>6</v>
      </c>
      <c r="I42" t="str">
        <f t="shared" ref="I42:I73" si="12">IF(H42&gt;=3,MID(TRIM(D42),1,3),"NO")</f>
        <v>+/-</v>
      </c>
      <c r="J42" t="str">
        <f t="shared" ref="J42:J73" si="13">IF(TRIM(I42)="+/-",MID(TRIM(D42),4,H42-3),D42)</f>
        <v>0.7</v>
      </c>
      <c r="K42" s="1">
        <f t="shared" ref="K42:K73" si="14">IF(TRIM(J42)="*****",0,IF(ISERROR(VALUE(J42)),"NA",VALUE(J42/$I$4)))</f>
        <v>0.42553191489361697</v>
      </c>
      <c r="L42" s="1">
        <f t="shared" ref="L42:L62" si="15">IF(AND(ISNUMBER(G42),ISNUMBER($I$6)),$I$6-G42,"N/A")</f>
        <v>0.90000000000000213</v>
      </c>
      <c r="M42" s="1">
        <f t="shared" ref="M42:M62" si="16">IF(AND(ISNUMBER(K42),ISNUMBER($I$7)),SQRT(K42^2+($I$7)^2),"N/A")</f>
        <v>0.42985214661796195</v>
      </c>
      <c r="N42" s="1">
        <f t="shared" ref="N42:N73" si="17">IF(AND(ISNUMBER(L42),ISNUMBER(M42),M42&lt;&gt;0),L42/M42,"NA")</f>
        <v>2.0937431790933725</v>
      </c>
      <c r="O42" t="s">
        <v>36</v>
      </c>
    </row>
    <row r="43" spans="1:15" x14ac:dyDescent="0.35">
      <c r="A43" s="12">
        <v>32</v>
      </c>
      <c r="B43" s="11" t="s">
        <v>60</v>
      </c>
      <c r="C43" s="10">
        <v>16.7</v>
      </c>
      <c r="D43" s="9" t="s">
        <v>27</v>
      </c>
      <c r="E43" s="8" t="str">
        <f t="shared" si="9"/>
        <v>Significantly Different</v>
      </c>
      <c r="G43">
        <f t="shared" si="10"/>
        <v>16.7</v>
      </c>
      <c r="H43">
        <f t="shared" si="11"/>
        <v>6</v>
      </c>
      <c r="I43" t="str">
        <f t="shared" si="12"/>
        <v>+/-</v>
      </c>
      <c r="J43" t="str">
        <f t="shared" si="13"/>
        <v>0.3</v>
      </c>
      <c r="K43" s="1">
        <f t="shared" si="14"/>
        <v>0.18237082066869301</v>
      </c>
      <c r="L43" s="1">
        <f t="shared" si="15"/>
        <v>0.90000000000000213</v>
      </c>
      <c r="M43" s="1">
        <f t="shared" si="16"/>
        <v>0.19223572402239389</v>
      </c>
      <c r="N43" s="1">
        <f t="shared" si="17"/>
        <v>4.6817520758792961</v>
      </c>
      <c r="O43" t="s">
        <v>49</v>
      </c>
    </row>
    <row r="44" spans="1:15" x14ac:dyDescent="0.35">
      <c r="A44" s="12">
        <v>34</v>
      </c>
      <c r="B44" s="11" t="s">
        <v>81</v>
      </c>
      <c r="C44" s="10">
        <v>16.5</v>
      </c>
      <c r="D44" s="9" t="s">
        <v>25</v>
      </c>
      <c r="E44" s="8" t="str">
        <f t="shared" si="9"/>
        <v>Significantly Different</v>
      </c>
      <c r="G44">
        <f t="shared" si="10"/>
        <v>16.5</v>
      </c>
      <c r="H44">
        <f t="shared" si="11"/>
        <v>6</v>
      </c>
      <c r="I44" t="str">
        <f t="shared" si="12"/>
        <v>+/-</v>
      </c>
      <c r="J44" t="str">
        <f t="shared" si="13"/>
        <v>0.7</v>
      </c>
      <c r="K44" s="1">
        <f t="shared" si="14"/>
        <v>0.42553191489361697</v>
      </c>
      <c r="L44" s="1">
        <f t="shared" si="15"/>
        <v>1.1000000000000014</v>
      </c>
      <c r="M44" s="1">
        <f t="shared" si="16"/>
        <v>0.42985214661796195</v>
      </c>
      <c r="N44" s="1">
        <f t="shared" si="17"/>
        <v>2.5590194411141192</v>
      </c>
      <c r="O44" t="s">
        <v>63</v>
      </c>
    </row>
    <row r="45" spans="1:15" x14ac:dyDescent="0.35">
      <c r="A45" s="12">
        <v>34</v>
      </c>
      <c r="B45" s="11" t="s">
        <v>62</v>
      </c>
      <c r="C45" s="10">
        <v>16.5</v>
      </c>
      <c r="D45" s="9" t="s">
        <v>118</v>
      </c>
      <c r="E45" s="8" t="str">
        <f t="shared" si="9"/>
        <v>Significantly Different</v>
      </c>
      <c r="G45">
        <f t="shared" si="10"/>
        <v>16.5</v>
      </c>
      <c r="H45">
        <f t="shared" si="11"/>
        <v>6</v>
      </c>
      <c r="I45" t="str">
        <f t="shared" si="12"/>
        <v>+/-</v>
      </c>
      <c r="J45" t="str">
        <f t="shared" si="13"/>
        <v>0.9</v>
      </c>
      <c r="K45" s="1">
        <f t="shared" si="14"/>
        <v>0.54711246200607899</v>
      </c>
      <c r="L45" s="1">
        <f t="shared" si="15"/>
        <v>1.1000000000000014</v>
      </c>
      <c r="M45" s="1">
        <f t="shared" si="16"/>
        <v>0.55047933970440222</v>
      </c>
      <c r="N45" s="1">
        <f t="shared" si="17"/>
        <v>1.9982584643243508</v>
      </c>
      <c r="O45" t="s">
        <v>62</v>
      </c>
    </row>
    <row r="46" spans="1:15" x14ac:dyDescent="0.35">
      <c r="A46" s="12">
        <v>34</v>
      </c>
      <c r="B46" s="11" t="s">
        <v>46</v>
      </c>
      <c r="C46" s="10">
        <v>16.5</v>
      </c>
      <c r="D46" s="9" t="s">
        <v>43</v>
      </c>
      <c r="E46" s="8" t="str">
        <f t="shared" si="9"/>
        <v>Significantly Different</v>
      </c>
      <c r="G46">
        <f t="shared" si="10"/>
        <v>16.5</v>
      </c>
      <c r="H46">
        <f t="shared" si="11"/>
        <v>6</v>
      </c>
      <c r="I46" t="str">
        <f t="shared" si="12"/>
        <v>+/-</v>
      </c>
      <c r="J46" t="str">
        <f t="shared" si="13"/>
        <v>0.4</v>
      </c>
      <c r="K46" s="1">
        <f t="shared" si="14"/>
        <v>0.24316109422492402</v>
      </c>
      <c r="L46" s="1">
        <f t="shared" si="15"/>
        <v>1.1000000000000014</v>
      </c>
      <c r="M46" s="1">
        <f t="shared" si="16"/>
        <v>0.25064471888253259</v>
      </c>
      <c r="N46" s="1">
        <f t="shared" si="17"/>
        <v>4.3886821350324503</v>
      </c>
      <c r="O46" t="s">
        <v>60</v>
      </c>
    </row>
    <row r="47" spans="1:15" x14ac:dyDescent="0.35">
      <c r="A47" s="12">
        <v>37</v>
      </c>
      <c r="B47" s="11" t="s">
        <v>59</v>
      </c>
      <c r="C47" s="10">
        <v>16.399999999999999</v>
      </c>
      <c r="D47" s="9" t="s">
        <v>137</v>
      </c>
      <c r="E47" s="8" t="str">
        <f t="shared" si="9"/>
        <v>Not Significantly Different</v>
      </c>
      <c r="G47">
        <f t="shared" si="10"/>
        <v>16.399999999999999</v>
      </c>
      <c r="H47">
        <f t="shared" si="11"/>
        <v>6</v>
      </c>
      <c r="I47" t="str">
        <f t="shared" si="12"/>
        <v>+/-</v>
      </c>
      <c r="J47" t="str">
        <f t="shared" si="13"/>
        <v>1.2</v>
      </c>
      <c r="K47" s="1">
        <f t="shared" si="14"/>
        <v>0.72948328267477203</v>
      </c>
      <c r="L47" s="1">
        <f t="shared" si="15"/>
        <v>1.2000000000000028</v>
      </c>
      <c r="M47" s="1">
        <f t="shared" si="16"/>
        <v>0.73201182849801194</v>
      </c>
      <c r="N47" s="1">
        <f t="shared" si="17"/>
        <v>1.6393177723128307</v>
      </c>
      <c r="O47" t="s">
        <v>58</v>
      </c>
    </row>
    <row r="48" spans="1:15" x14ac:dyDescent="0.35">
      <c r="A48" s="12">
        <v>37</v>
      </c>
      <c r="B48" s="11" t="s">
        <v>75</v>
      </c>
      <c r="C48" s="10">
        <v>16.399999999999999</v>
      </c>
      <c r="D48" s="9" t="s">
        <v>27</v>
      </c>
      <c r="E48" s="8" t="str">
        <f t="shared" si="9"/>
        <v>Significantly Different</v>
      </c>
      <c r="G48">
        <f t="shared" si="10"/>
        <v>16.399999999999999</v>
      </c>
      <c r="H48">
        <f t="shared" si="11"/>
        <v>6</v>
      </c>
      <c r="I48" t="str">
        <f t="shared" si="12"/>
        <v>+/-</v>
      </c>
      <c r="J48" t="str">
        <f t="shared" si="13"/>
        <v>0.3</v>
      </c>
      <c r="K48" s="1">
        <f t="shared" si="14"/>
        <v>0.18237082066869301</v>
      </c>
      <c r="L48" s="1">
        <f t="shared" si="15"/>
        <v>1.2000000000000028</v>
      </c>
      <c r="M48" s="1">
        <f t="shared" si="16"/>
        <v>0.19223572402239389</v>
      </c>
      <c r="N48" s="1">
        <f t="shared" si="17"/>
        <v>6.2423361011723957</v>
      </c>
      <c r="O48" t="s">
        <v>56</v>
      </c>
    </row>
    <row r="49" spans="1:15" x14ac:dyDescent="0.35">
      <c r="A49" s="12">
        <v>39</v>
      </c>
      <c r="B49" s="11" t="s">
        <v>29</v>
      </c>
      <c r="C49" s="10">
        <v>16.3</v>
      </c>
      <c r="D49" s="9" t="s">
        <v>27</v>
      </c>
      <c r="E49" s="8" t="str">
        <f t="shared" si="9"/>
        <v>Significantly Different</v>
      </c>
      <c r="G49">
        <f t="shared" si="10"/>
        <v>16.3</v>
      </c>
      <c r="H49">
        <f t="shared" si="11"/>
        <v>6</v>
      </c>
      <c r="I49" t="str">
        <f t="shared" si="12"/>
        <v>+/-</v>
      </c>
      <c r="J49" t="str">
        <f t="shared" si="13"/>
        <v>0.3</v>
      </c>
      <c r="K49" s="1">
        <f t="shared" si="14"/>
        <v>0.18237082066869301</v>
      </c>
      <c r="L49" s="1">
        <f t="shared" si="15"/>
        <v>1.3000000000000007</v>
      </c>
      <c r="M49" s="1">
        <f t="shared" si="16"/>
        <v>0.19223572402239389</v>
      </c>
      <c r="N49" s="1">
        <f t="shared" si="17"/>
        <v>6.7625307762700828</v>
      </c>
      <c r="O49" t="s">
        <v>54</v>
      </c>
    </row>
    <row r="50" spans="1:15" x14ac:dyDescent="0.35">
      <c r="A50" s="12">
        <v>40</v>
      </c>
      <c r="B50" s="11" t="s">
        <v>28</v>
      </c>
      <c r="C50" s="10">
        <v>15.9</v>
      </c>
      <c r="D50" s="9" t="s">
        <v>25</v>
      </c>
      <c r="E50" s="8" t="str">
        <f t="shared" si="9"/>
        <v>Significantly Different</v>
      </c>
      <c r="G50">
        <f t="shared" si="10"/>
        <v>15.9</v>
      </c>
      <c r="H50">
        <f t="shared" si="11"/>
        <v>6</v>
      </c>
      <c r="I50" t="str">
        <f t="shared" si="12"/>
        <v>+/-</v>
      </c>
      <c r="J50" t="str">
        <f t="shared" si="13"/>
        <v>0.7</v>
      </c>
      <c r="K50" s="1">
        <f t="shared" si="14"/>
        <v>0.42553191489361697</v>
      </c>
      <c r="L50" s="1">
        <f t="shared" si="15"/>
        <v>1.7000000000000011</v>
      </c>
      <c r="M50" s="1">
        <f t="shared" si="16"/>
        <v>0.42985214661796195</v>
      </c>
      <c r="N50" s="1">
        <f t="shared" si="17"/>
        <v>3.9548482271763636</v>
      </c>
      <c r="O50" t="s">
        <v>52</v>
      </c>
    </row>
    <row r="51" spans="1:15" x14ac:dyDescent="0.35">
      <c r="A51" s="12">
        <v>40</v>
      </c>
      <c r="B51" s="11" t="s">
        <v>58</v>
      </c>
      <c r="C51" s="10">
        <v>15.9</v>
      </c>
      <c r="D51" s="9" t="s">
        <v>27</v>
      </c>
      <c r="E51" s="8" t="str">
        <f t="shared" si="9"/>
        <v>Significantly Different</v>
      </c>
      <c r="G51">
        <f t="shared" si="10"/>
        <v>15.9</v>
      </c>
      <c r="H51">
        <f t="shared" si="11"/>
        <v>6</v>
      </c>
      <c r="I51" t="str">
        <f t="shared" si="12"/>
        <v>+/-</v>
      </c>
      <c r="J51" t="str">
        <f t="shared" si="13"/>
        <v>0.3</v>
      </c>
      <c r="K51" s="1">
        <f t="shared" si="14"/>
        <v>0.18237082066869301</v>
      </c>
      <c r="L51" s="1">
        <f t="shared" si="15"/>
        <v>1.7000000000000011</v>
      </c>
      <c r="M51" s="1">
        <f t="shared" si="16"/>
        <v>0.19223572402239389</v>
      </c>
      <c r="N51" s="1">
        <f t="shared" si="17"/>
        <v>8.8433094766608775</v>
      </c>
      <c r="O51" t="s">
        <v>50</v>
      </c>
    </row>
    <row r="52" spans="1:15" x14ac:dyDescent="0.35">
      <c r="A52" s="12">
        <v>42</v>
      </c>
      <c r="B52" s="11" t="s">
        <v>50</v>
      </c>
      <c r="C52" s="10">
        <v>15.7</v>
      </c>
      <c r="D52" s="9" t="s">
        <v>30</v>
      </c>
      <c r="E52" s="8" t="str">
        <f t="shared" si="9"/>
        <v>Significantly Different</v>
      </c>
      <c r="G52">
        <f t="shared" si="10"/>
        <v>15.7</v>
      </c>
      <c r="H52">
        <f t="shared" si="11"/>
        <v>6</v>
      </c>
      <c r="I52" t="str">
        <f t="shared" si="12"/>
        <v>+/-</v>
      </c>
      <c r="J52" t="str">
        <f t="shared" si="13"/>
        <v>0.5</v>
      </c>
      <c r="K52" s="1">
        <f t="shared" si="14"/>
        <v>0.303951367781155</v>
      </c>
      <c r="L52" s="1">
        <f t="shared" si="15"/>
        <v>1.9000000000000021</v>
      </c>
      <c r="M52" s="1">
        <f t="shared" si="16"/>
        <v>0.30997079109986531</v>
      </c>
      <c r="N52" s="1">
        <f t="shared" si="17"/>
        <v>6.129609803743949</v>
      </c>
      <c r="O52" t="s">
        <v>48</v>
      </c>
    </row>
    <row r="53" spans="1:15" x14ac:dyDescent="0.35">
      <c r="A53" s="12">
        <v>43</v>
      </c>
      <c r="B53" s="11" t="s">
        <v>80</v>
      </c>
      <c r="C53" s="10">
        <v>15.4</v>
      </c>
      <c r="D53" s="9" t="s">
        <v>43</v>
      </c>
      <c r="E53" s="8" t="str">
        <f t="shared" si="9"/>
        <v>Significantly Different</v>
      </c>
      <c r="G53">
        <f t="shared" si="10"/>
        <v>15.4</v>
      </c>
      <c r="H53">
        <f t="shared" si="11"/>
        <v>6</v>
      </c>
      <c r="I53" t="str">
        <f t="shared" si="12"/>
        <v>+/-</v>
      </c>
      <c r="J53" t="str">
        <f t="shared" si="13"/>
        <v>0.4</v>
      </c>
      <c r="K53" s="1">
        <f t="shared" si="14"/>
        <v>0.24316109422492402</v>
      </c>
      <c r="L53" s="1">
        <f t="shared" si="15"/>
        <v>2.2000000000000011</v>
      </c>
      <c r="M53" s="1">
        <f t="shared" si="16"/>
        <v>0.25064471888253259</v>
      </c>
      <c r="N53" s="1">
        <f t="shared" si="17"/>
        <v>8.7773642700648935</v>
      </c>
      <c r="O53" t="s">
        <v>46</v>
      </c>
    </row>
    <row r="54" spans="1:15" x14ac:dyDescent="0.35">
      <c r="A54" s="12">
        <v>44</v>
      </c>
      <c r="B54" s="11" t="s">
        <v>78</v>
      </c>
      <c r="C54" s="10">
        <v>15</v>
      </c>
      <c r="D54" s="9" t="s">
        <v>43</v>
      </c>
      <c r="E54" s="8" t="str">
        <f t="shared" si="9"/>
        <v>Significantly Different</v>
      </c>
      <c r="G54">
        <f t="shared" si="10"/>
        <v>15</v>
      </c>
      <c r="H54">
        <f t="shared" si="11"/>
        <v>6</v>
      </c>
      <c r="I54" t="str">
        <f t="shared" si="12"/>
        <v>+/-</v>
      </c>
      <c r="J54" t="str">
        <f t="shared" si="13"/>
        <v>0.4</v>
      </c>
      <c r="K54" s="1">
        <f t="shared" si="14"/>
        <v>0.24316109422492402</v>
      </c>
      <c r="L54" s="1">
        <f t="shared" si="15"/>
        <v>2.6000000000000014</v>
      </c>
      <c r="M54" s="1">
        <f t="shared" si="16"/>
        <v>0.25064471888253259</v>
      </c>
      <c r="N54" s="1">
        <f t="shared" si="17"/>
        <v>10.373248682803965</v>
      </c>
      <c r="O54" t="s">
        <v>39</v>
      </c>
    </row>
    <row r="55" spans="1:15" x14ac:dyDescent="0.35">
      <c r="A55" s="12">
        <v>45</v>
      </c>
      <c r="B55" s="11" t="s">
        <v>44</v>
      </c>
      <c r="C55" s="10">
        <v>14.8</v>
      </c>
      <c r="D55" s="9" t="s">
        <v>30</v>
      </c>
      <c r="E55" s="8" t="str">
        <f t="shared" si="9"/>
        <v>Significantly Different</v>
      </c>
      <c r="G55">
        <f t="shared" si="10"/>
        <v>14.8</v>
      </c>
      <c r="H55">
        <f t="shared" si="11"/>
        <v>6</v>
      </c>
      <c r="I55" t="str">
        <f t="shared" si="12"/>
        <v>+/-</v>
      </c>
      <c r="J55" t="str">
        <f t="shared" si="13"/>
        <v>0.5</v>
      </c>
      <c r="K55" s="1">
        <f t="shared" si="14"/>
        <v>0.303951367781155</v>
      </c>
      <c r="L55" s="1">
        <f t="shared" si="15"/>
        <v>2.8000000000000007</v>
      </c>
      <c r="M55" s="1">
        <f t="shared" si="16"/>
        <v>0.30997079109986531</v>
      </c>
      <c r="N55" s="1">
        <f t="shared" si="17"/>
        <v>9.0331091844647595</v>
      </c>
      <c r="O55" t="s">
        <v>42</v>
      </c>
    </row>
    <row r="56" spans="1:15" x14ac:dyDescent="0.35">
      <c r="A56" s="12">
        <v>46</v>
      </c>
      <c r="B56" s="11" t="s">
        <v>72</v>
      </c>
      <c r="C56" s="10">
        <v>14.7</v>
      </c>
      <c r="D56" s="9" t="s">
        <v>30</v>
      </c>
      <c r="E56" s="8" t="str">
        <f t="shared" si="9"/>
        <v>Significantly Different</v>
      </c>
      <c r="G56">
        <f t="shared" si="10"/>
        <v>14.7</v>
      </c>
      <c r="H56">
        <f t="shared" si="11"/>
        <v>6</v>
      </c>
      <c r="I56" t="str">
        <f t="shared" si="12"/>
        <v>+/-</v>
      </c>
      <c r="J56" t="str">
        <f t="shared" si="13"/>
        <v>0.5</v>
      </c>
      <c r="K56" s="1">
        <f t="shared" si="14"/>
        <v>0.303951367781155</v>
      </c>
      <c r="L56" s="1">
        <f t="shared" si="15"/>
        <v>2.9000000000000021</v>
      </c>
      <c r="M56" s="1">
        <f t="shared" si="16"/>
        <v>0.30997079109986531</v>
      </c>
      <c r="N56" s="1">
        <f t="shared" si="17"/>
        <v>9.3557202267670778</v>
      </c>
      <c r="O56" t="s">
        <v>40</v>
      </c>
    </row>
    <row r="57" spans="1:15" x14ac:dyDescent="0.35">
      <c r="A57" s="12">
        <v>46</v>
      </c>
      <c r="B57" s="11" t="s">
        <v>55</v>
      </c>
      <c r="C57" s="10">
        <v>14.7</v>
      </c>
      <c r="D57" s="9" t="s">
        <v>30</v>
      </c>
      <c r="E57" s="8" t="str">
        <f t="shared" si="9"/>
        <v>Significantly Different</v>
      </c>
      <c r="G57">
        <f t="shared" si="10"/>
        <v>14.7</v>
      </c>
      <c r="H57">
        <f t="shared" si="11"/>
        <v>6</v>
      </c>
      <c r="I57" t="str">
        <f t="shared" si="12"/>
        <v>+/-</v>
      </c>
      <c r="J57" t="str">
        <f t="shared" si="13"/>
        <v>0.5</v>
      </c>
      <c r="K57" s="1">
        <f t="shared" si="14"/>
        <v>0.303951367781155</v>
      </c>
      <c r="L57" s="1">
        <f t="shared" si="15"/>
        <v>2.9000000000000021</v>
      </c>
      <c r="M57" s="1">
        <f t="shared" si="16"/>
        <v>0.30997079109986531</v>
      </c>
      <c r="N57" s="1">
        <f t="shared" si="17"/>
        <v>9.3557202267670778</v>
      </c>
      <c r="O57" t="s">
        <v>37</v>
      </c>
    </row>
    <row r="58" spans="1:15" x14ac:dyDescent="0.35">
      <c r="A58" s="12">
        <v>48</v>
      </c>
      <c r="B58" s="11" t="s">
        <v>36</v>
      </c>
      <c r="C58" s="10">
        <v>14.5</v>
      </c>
      <c r="D58" s="9" t="s">
        <v>25</v>
      </c>
      <c r="E58" s="8" t="str">
        <f t="shared" si="9"/>
        <v>Significantly Different</v>
      </c>
      <c r="G58">
        <f t="shared" si="10"/>
        <v>14.5</v>
      </c>
      <c r="H58">
        <f t="shared" si="11"/>
        <v>6</v>
      </c>
      <c r="I58" t="str">
        <f t="shared" si="12"/>
        <v>+/-</v>
      </c>
      <c r="J58" t="str">
        <f t="shared" si="13"/>
        <v>0.7</v>
      </c>
      <c r="K58" s="1">
        <f t="shared" si="14"/>
        <v>0.42553191489361697</v>
      </c>
      <c r="L58" s="1">
        <f t="shared" si="15"/>
        <v>3.1000000000000014</v>
      </c>
      <c r="M58" s="1">
        <f t="shared" si="16"/>
        <v>0.42985214661796195</v>
      </c>
      <c r="N58" s="1">
        <f t="shared" si="17"/>
        <v>7.2117820613216024</v>
      </c>
      <c r="O58" t="s">
        <v>35</v>
      </c>
    </row>
    <row r="59" spans="1:15" x14ac:dyDescent="0.35">
      <c r="A59" s="12">
        <v>49</v>
      </c>
      <c r="B59" s="11" t="s">
        <v>67</v>
      </c>
      <c r="C59" s="10">
        <v>14.2</v>
      </c>
      <c r="D59" s="9" t="s">
        <v>43</v>
      </c>
      <c r="E59" s="8" t="str">
        <f t="shared" si="9"/>
        <v>Significantly Different</v>
      </c>
      <c r="G59">
        <f t="shared" si="10"/>
        <v>14.2</v>
      </c>
      <c r="H59">
        <f t="shared" si="11"/>
        <v>6</v>
      </c>
      <c r="I59" t="str">
        <f t="shared" si="12"/>
        <v>+/-</v>
      </c>
      <c r="J59" t="str">
        <f t="shared" si="13"/>
        <v>0.4</v>
      </c>
      <c r="K59" s="1">
        <f t="shared" si="14"/>
        <v>0.24316109422492402</v>
      </c>
      <c r="L59" s="1">
        <f t="shared" si="15"/>
        <v>3.4000000000000021</v>
      </c>
      <c r="M59" s="1">
        <f t="shared" si="16"/>
        <v>0.25064471888253259</v>
      </c>
      <c r="N59" s="1">
        <f t="shared" si="17"/>
        <v>13.565017508282109</v>
      </c>
      <c r="O59" t="s">
        <v>32</v>
      </c>
    </row>
    <row r="60" spans="1:15" x14ac:dyDescent="0.35">
      <c r="A60" s="12">
        <v>50</v>
      </c>
      <c r="B60" s="11" t="s">
        <v>32</v>
      </c>
      <c r="C60" s="10">
        <v>13.7</v>
      </c>
      <c r="D60" s="9" t="s">
        <v>25</v>
      </c>
      <c r="E60" s="8" t="str">
        <f t="shared" si="9"/>
        <v>Significantly Different</v>
      </c>
      <c r="G60">
        <f t="shared" si="10"/>
        <v>13.7</v>
      </c>
      <c r="H60">
        <f t="shared" si="11"/>
        <v>6</v>
      </c>
      <c r="I60" t="str">
        <f t="shared" si="12"/>
        <v>+/-</v>
      </c>
      <c r="J60" t="str">
        <f t="shared" si="13"/>
        <v>0.7</v>
      </c>
      <c r="K60" s="1">
        <f t="shared" si="14"/>
        <v>0.42553191489361697</v>
      </c>
      <c r="L60" s="1">
        <f t="shared" si="15"/>
        <v>3.9000000000000021</v>
      </c>
      <c r="M60" s="1">
        <f t="shared" si="16"/>
        <v>0.42985214661796195</v>
      </c>
      <c r="N60" s="1">
        <f t="shared" si="17"/>
        <v>9.0728871094045971</v>
      </c>
      <c r="O60" t="s">
        <v>29</v>
      </c>
    </row>
    <row r="61" spans="1:15" x14ac:dyDescent="0.35">
      <c r="A61" s="12">
        <v>51</v>
      </c>
      <c r="B61" s="11" t="s">
        <v>51</v>
      </c>
      <c r="C61" s="10">
        <v>13.6</v>
      </c>
      <c r="D61" s="9" t="s">
        <v>30</v>
      </c>
      <c r="E61" s="8" t="str">
        <f t="shared" si="9"/>
        <v>Significantly Different</v>
      </c>
      <c r="G61">
        <f t="shared" si="10"/>
        <v>13.6</v>
      </c>
      <c r="H61">
        <f t="shared" si="11"/>
        <v>6</v>
      </c>
      <c r="I61" t="str">
        <f t="shared" si="12"/>
        <v>+/-</v>
      </c>
      <c r="J61" t="str">
        <f t="shared" si="13"/>
        <v>0.5</v>
      </c>
      <c r="K61" s="1">
        <f t="shared" si="14"/>
        <v>0.303951367781155</v>
      </c>
      <c r="L61" s="1">
        <f t="shared" si="15"/>
        <v>4.0000000000000018</v>
      </c>
      <c r="M61" s="1">
        <f t="shared" si="16"/>
        <v>0.30997079109986531</v>
      </c>
      <c r="N61" s="1">
        <f t="shared" si="17"/>
        <v>12.904441692092517</v>
      </c>
      <c r="O61" t="s">
        <v>26</v>
      </c>
    </row>
    <row r="62" spans="1:15" ht="15" thickBot="1" x14ac:dyDescent="0.4">
      <c r="A62" s="7"/>
      <c r="B62" s="6" t="s">
        <v>24</v>
      </c>
      <c r="C62" s="5">
        <v>13.6</v>
      </c>
      <c r="D62" s="4" t="s">
        <v>25</v>
      </c>
      <c r="E62" s="3" t="str">
        <f t="shared" si="9"/>
        <v>Significantly Different</v>
      </c>
      <c r="G62">
        <f t="shared" si="10"/>
        <v>13.6</v>
      </c>
      <c r="H62">
        <f t="shared" si="11"/>
        <v>6</v>
      </c>
      <c r="I62" t="str">
        <f t="shared" si="12"/>
        <v>+/-</v>
      </c>
      <c r="J62" t="str">
        <f t="shared" si="13"/>
        <v>0.7</v>
      </c>
      <c r="K62" s="1">
        <f t="shared" si="14"/>
        <v>0.42553191489361697</v>
      </c>
      <c r="L62" s="1">
        <f t="shared" si="15"/>
        <v>4.0000000000000018</v>
      </c>
      <c r="M62" s="1">
        <f t="shared" si="16"/>
        <v>0.42985214661796195</v>
      </c>
      <c r="N62" s="1">
        <f t="shared" si="17"/>
        <v>9.3055252404149709</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ht="15" customHeight="1" x14ac:dyDescent="0.35">
      <c r="A72" s="37" t="s">
        <v>579</v>
      </c>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71:Z71"/>
    <mergeCell ref="A66:Z66"/>
    <mergeCell ref="A67:Z67"/>
    <mergeCell ref="A68:Z68"/>
    <mergeCell ref="A69:Z69"/>
    <mergeCell ref="A70:Z70"/>
  </mergeCells>
  <conditionalFormatting sqref="E10:E62">
    <cfRule type="cellIs" dxfId="119" priority="1" operator="equal">
      <formula>"OTHER ERROR"</formula>
    </cfRule>
    <cfRule type="cellIs" dxfId="118" priority="2" operator="equal">
      <formula>"Statistical Test not applicable"</formula>
    </cfRule>
    <cfRule type="cellIs" dxfId="117" priority="3" operator="equal">
      <formula>"Geography Selected"</formula>
    </cfRule>
  </conditionalFormatting>
  <conditionalFormatting sqref="E10:J62">
    <cfRule type="cellIs" dxfId="116" priority="4" operator="equal">
      <formula>"Not Significantly Different"</formula>
    </cfRule>
  </conditionalFormatting>
  <conditionalFormatting sqref="F10:J62">
    <cfRule type="cellIs" dxfId="11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C8E75315-8CD7-4220-9BE3-941574271ABC}">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A054DC49-B9E5-42E0-9DE5-907C505A66DF}"/>
    <hyperlink ref="A68" r:id="rId2" xr:uid="{31FB14C0-C3D2-45D2-9A04-39D62311B6D5}"/>
    <hyperlink ref="A66" r:id="rId3" xr:uid="{CFE38B37-3319-4B89-B317-8FD07654BEE1}"/>
    <hyperlink ref="A67" r:id="rId4" xr:uid="{C75F6A14-5329-4A6F-B03D-91106EEA4FA1}"/>
  </hyperlinks>
  <pageMargins left="0.7" right="0.7" top="0.75" bottom="0.75" header="0.3" footer="0.3"/>
  <pageSetup orientation="portrait" r:id="rId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34872-752C-4E3C-BDFE-02F7613233D5}">
  <dimension ref="A1:Z82"/>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583</v>
      </c>
    </row>
    <row r="2" spans="1:16" x14ac:dyDescent="0.35">
      <c r="A2" s="26" t="s">
        <v>106</v>
      </c>
      <c r="B2" t="s">
        <v>582</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16.100000000000001</v>
      </c>
      <c r="C6" t="s">
        <v>100</v>
      </c>
      <c r="H6" s="14" t="s">
        <v>99</v>
      </c>
      <c r="I6">
        <f>VLOOKUP($B$4,$B$9:$K$62,6,FALSE)</f>
        <v>16.100000000000001</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16.100000000000001</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16.100000000000001</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44</v>
      </c>
      <c r="C11" s="10">
        <v>22.6</v>
      </c>
      <c r="D11" s="13" t="s">
        <v>121</v>
      </c>
      <c r="E11" s="8" t="str">
        <f t="shared" si="0"/>
        <v>Significantly Different</v>
      </c>
      <c r="G11">
        <f t="shared" si="1"/>
        <v>22.6</v>
      </c>
      <c r="H11">
        <f t="shared" si="2"/>
        <v>6</v>
      </c>
      <c r="I11" t="str">
        <f t="shared" si="3"/>
        <v>+/-</v>
      </c>
      <c r="J11" t="str">
        <f t="shared" si="4"/>
        <v>0.8</v>
      </c>
      <c r="K11" s="1">
        <f t="shared" si="5"/>
        <v>0.48632218844984804</v>
      </c>
      <c r="L11" s="1">
        <f t="shared" si="6"/>
        <v>-6.5</v>
      </c>
      <c r="M11" s="1">
        <f t="shared" si="7"/>
        <v>0.49010685399991183</v>
      </c>
      <c r="N11" s="1">
        <f t="shared" si="8"/>
        <v>-13.262413995951114</v>
      </c>
      <c r="O11" t="s">
        <v>67</v>
      </c>
    </row>
    <row r="12" spans="1:16" x14ac:dyDescent="0.35">
      <c r="A12" s="12">
        <v>2</v>
      </c>
      <c r="B12" s="11" t="s">
        <v>28</v>
      </c>
      <c r="C12" s="10">
        <v>21.6</v>
      </c>
      <c r="D12" s="9" t="s">
        <v>121</v>
      </c>
      <c r="E12" s="8" t="str">
        <f t="shared" si="0"/>
        <v>Significantly Different</v>
      </c>
      <c r="G12">
        <f t="shared" si="1"/>
        <v>21.6</v>
      </c>
      <c r="H12">
        <f t="shared" si="2"/>
        <v>6</v>
      </c>
      <c r="I12" t="str">
        <f t="shared" si="3"/>
        <v>+/-</v>
      </c>
      <c r="J12" t="str">
        <f t="shared" si="4"/>
        <v>0.8</v>
      </c>
      <c r="K12" s="1">
        <f t="shared" si="5"/>
        <v>0.48632218844984804</v>
      </c>
      <c r="L12" s="1">
        <f t="shared" si="6"/>
        <v>-5.5</v>
      </c>
      <c r="M12" s="1">
        <f t="shared" si="7"/>
        <v>0.49010685399991183</v>
      </c>
      <c r="N12" s="1">
        <f t="shared" si="8"/>
        <v>-11.222042611958635</v>
      </c>
      <c r="O12" t="s">
        <v>59</v>
      </c>
    </row>
    <row r="13" spans="1:16" x14ac:dyDescent="0.35">
      <c r="A13" s="12">
        <v>3</v>
      </c>
      <c r="B13" s="11" t="s">
        <v>36</v>
      </c>
      <c r="C13" s="10">
        <v>19.100000000000001</v>
      </c>
      <c r="D13" s="9" t="s">
        <v>121</v>
      </c>
      <c r="E13" s="8" t="str">
        <f t="shared" si="0"/>
        <v>Significantly Different</v>
      </c>
      <c r="G13">
        <f t="shared" si="1"/>
        <v>19.100000000000001</v>
      </c>
      <c r="H13">
        <f t="shared" si="2"/>
        <v>6</v>
      </c>
      <c r="I13" t="str">
        <f t="shared" si="3"/>
        <v>+/-</v>
      </c>
      <c r="J13" t="str">
        <f t="shared" si="4"/>
        <v>0.8</v>
      </c>
      <c r="K13" s="1">
        <f t="shared" si="5"/>
        <v>0.48632218844984804</v>
      </c>
      <c r="L13" s="1">
        <f t="shared" si="6"/>
        <v>-3</v>
      </c>
      <c r="M13" s="1">
        <f t="shared" si="7"/>
        <v>0.49010685399991183</v>
      </c>
      <c r="N13" s="1">
        <f t="shared" si="8"/>
        <v>-6.1211141519774372</v>
      </c>
      <c r="O13" t="s">
        <v>57</v>
      </c>
    </row>
    <row r="14" spans="1:16" x14ac:dyDescent="0.35">
      <c r="A14" s="12">
        <v>4</v>
      </c>
      <c r="B14" s="11" t="s">
        <v>49</v>
      </c>
      <c r="C14" s="10">
        <v>18.7</v>
      </c>
      <c r="D14" s="9" t="s">
        <v>38</v>
      </c>
      <c r="E14" s="8" t="str">
        <f t="shared" si="0"/>
        <v>Significantly Different</v>
      </c>
      <c r="G14">
        <f t="shared" si="1"/>
        <v>18.7</v>
      </c>
      <c r="H14">
        <f t="shared" si="2"/>
        <v>6</v>
      </c>
      <c r="I14" t="str">
        <f t="shared" si="3"/>
        <v>+/-</v>
      </c>
      <c r="J14" t="str">
        <f t="shared" si="4"/>
        <v>0.2</v>
      </c>
      <c r="K14" s="1">
        <f t="shared" si="5"/>
        <v>0.12158054711246201</v>
      </c>
      <c r="L14" s="1">
        <f t="shared" si="6"/>
        <v>-2.5999999999999979</v>
      </c>
      <c r="M14" s="1">
        <f t="shared" si="7"/>
        <v>0.1359311840425404</v>
      </c>
      <c r="N14" s="1">
        <f t="shared" si="8"/>
        <v>-19.127325479533187</v>
      </c>
      <c r="O14" t="s">
        <v>72</v>
      </c>
    </row>
    <row r="15" spans="1:16" x14ac:dyDescent="0.35">
      <c r="A15" s="12">
        <v>5</v>
      </c>
      <c r="B15" s="11" t="s">
        <v>55</v>
      </c>
      <c r="C15" s="10">
        <v>18.3</v>
      </c>
      <c r="D15" s="9" t="s">
        <v>30</v>
      </c>
      <c r="E15" s="8" t="str">
        <f t="shared" si="0"/>
        <v>Significantly Different</v>
      </c>
      <c r="G15">
        <f t="shared" si="1"/>
        <v>18.3</v>
      </c>
      <c r="H15">
        <f t="shared" si="2"/>
        <v>6</v>
      </c>
      <c r="I15" t="str">
        <f t="shared" si="3"/>
        <v>+/-</v>
      </c>
      <c r="J15" t="str">
        <f t="shared" si="4"/>
        <v>0.5</v>
      </c>
      <c r="K15" s="1">
        <f t="shared" si="5"/>
        <v>0.303951367781155</v>
      </c>
      <c r="L15" s="1">
        <f t="shared" si="6"/>
        <v>-2.1999999999999993</v>
      </c>
      <c r="M15" s="1">
        <f t="shared" si="7"/>
        <v>0.30997079109986531</v>
      </c>
      <c r="N15" s="1">
        <f t="shared" si="8"/>
        <v>-7.0974429306508782</v>
      </c>
      <c r="O15" t="s">
        <v>34</v>
      </c>
    </row>
    <row r="16" spans="1:16" x14ac:dyDescent="0.35">
      <c r="A16" s="12">
        <v>6</v>
      </c>
      <c r="B16" s="11" t="s">
        <v>53</v>
      </c>
      <c r="C16" s="10">
        <v>17.899999999999999</v>
      </c>
      <c r="D16" s="9" t="s">
        <v>27</v>
      </c>
      <c r="E16" s="8" t="str">
        <f t="shared" si="0"/>
        <v>Significantly Different</v>
      </c>
      <c r="G16">
        <f t="shared" si="1"/>
        <v>17.899999999999999</v>
      </c>
      <c r="H16">
        <f t="shared" si="2"/>
        <v>6</v>
      </c>
      <c r="I16" t="str">
        <f t="shared" si="3"/>
        <v>+/-</v>
      </c>
      <c r="J16" t="str">
        <f t="shared" si="4"/>
        <v>0.3</v>
      </c>
      <c r="K16" s="1">
        <f t="shared" si="5"/>
        <v>0.18237082066869301</v>
      </c>
      <c r="L16" s="1">
        <f t="shared" si="6"/>
        <v>-1.7999999999999972</v>
      </c>
      <c r="M16" s="1">
        <f t="shared" si="7"/>
        <v>0.19223572402239389</v>
      </c>
      <c r="N16" s="1">
        <f t="shared" si="8"/>
        <v>-9.3635041517585567</v>
      </c>
      <c r="O16" t="s">
        <v>73</v>
      </c>
    </row>
    <row r="17" spans="1:15" x14ac:dyDescent="0.35">
      <c r="A17" s="12">
        <v>7</v>
      </c>
      <c r="B17" s="11" t="s">
        <v>34</v>
      </c>
      <c r="C17" s="10">
        <v>17.600000000000001</v>
      </c>
      <c r="D17" s="9" t="s">
        <v>38</v>
      </c>
      <c r="E17" s="8" t="str">
        <f t="shared" si="0"/>
        <v>Significantly Different</v>
      </c>
      <c r="G17">
        <f t="shared" si="1"/>
        <v>17.600000000000001</v>
      </c>
      <c r="H17">
        <f t="shared" si="2"/>
        <v>6</v>
      </c>
      <c r="I17" t="str">
        <f t="shared" si="3"/>
        <v>+/-</v>
      </c>
      <c r="J17" t="str">
        <f t="shared" si="4"/>
        <v>0.2</v>
      </c>
      <c r="K17" s="1">
        <f t="shared" si="5"/>
        <v>0.12158054711246201</v>
      </c>
      <c r="L17" s="1">
        <f t="shared" si="6"/>
        <v>-1.5</v>
      </c>
      <c r="M17" s="1">
        <f t="shared" si="7"/>
        <v>0.1359311840425404</v>
      </c>
      <c r="N17" s="1">
        <f t="shared" si="8"/>
        <v>-11.034995468961462</v>
      </c>
      <c r="O17" t="s">
        <v>65</v>
      </c>
    </row>
    <row r="18" spans="1:15" x14ac:dyDescent="0.35">
      <c r="A18" s="12">
        <v>8</v>
      </c>
      <c r="B18" s="11" t="s">
        <v>59</v>
      </c>
      <c r="C18" s="10">
        <v>17.2</v>
      </c>
      <c r="D18" s="9" t="s">
        <v>134</v>
      </c>
      <c r="E18" s="8" t="str">
        <f t="shared" si="0"/>
        <v>Not Significantly Different</v>
      </c>
      <c r="G18">
        <f t="shared" si="1"/>
        <v>17.2</v>
      </c>
      <c r="H18">
        <f t="shared" si="2"/>
        <v>6</v>
      </c>
      <c r="I18" t="str">
        <f t="shared" si="3"/>
        <v>+/-</v>
      </c>
      <c r="J18" t="str">
        <f t="shared" si="4"/>
        <v>1.3</v>
      </c>
      <c r="K18" s="1">
        <f t="shared" si="5"/>
        <v>0.79027355623100304</v>
      </c>
      <c r="L18" s="1">
        <f t="shared" si="6"/>
        <v>-1.0999999999999979</v>
      </c>
      <c r="M18" s="1">
        <f t="shared" si="7"/>
        <v>0.79260819516141623</v>
      </c>
      <c r="N18" s="1">
        <f t="shared" si="8"/>
        <v>-1.3878231473193141</v>
      </c>
      <c r="O18" t="s">
        <v>61</v>
      </c>
    </row>
    <row r="19" spans="1:15" x14ac:dyDescent="0.35">
      <c r="A19" s="12">
        <v>8</v>
      </c>
      <c r="B19" s="11" t="s">
        <v>56</v>
      </c>
      <c r="C19" s="10">
        <v>17.2</v>
      </c>
      <c r="D19" s="9" t="s">
        <v>30</v>
      </c>
      <c r="E19" s="8" t="str">
        <f t="shared" si="0"/>
        <v>Significantly Different</v>
      </c>
      <c r="G19">
        <f t="shared" si="1"/>
        <v>17.2</v>
      </c>
      <c r="H19">
        <f t="shared" si="2"/>
        <v>6</v>
      </c>
      <c r="I19" t="str">
        <f t="shared" si="3"/>
        <v>+/-</v>
      </c>
      <c r="J19" t="str">
        <f t="shared" si="4"/>
        <v>0.5</v>
      </c>
      <c r="K19" s="1">
        <f t="shared" si="5"/>
        <v>0.303951367781155</v>
      </c>
      <c r="L19" s="1">
        <f t="shared" si="6"/>
        <v>-1.0999999999999979</v>
      </c>
      <c r="M19" s="1">
        <f t="shared" si="7"/>
        <v>0.30997079109986531</v>
      </c>
      <c r="N19" s="1">
        <f t="shared" si="8"/>
        <v>-3.5487214653254338</v>
      </c>
      <c r="O19" t="s">
        <v>31</v>
      </c>
    </row>
    <row r="20" spans="1:15" x14ac:dyDescent="0.35">
      <c r="A20" s="12">
        <v>10</v>
      </c>
      <c r="B20" s="11" t="s">
        <v>57</v>
      </c>
      <c r="C20" s="10">
        <v>17.100000000000001</v>
      </c>
      <c r="D20" s="13" t="s">
        <v>30</v>
      </c>
      <c r="E20" s="8" t="str">
        <f t="shared" si="0"/>
        <v>Significantly Different</v>
      </c>
      <c r="G20">
        <f t="shared" si="1"/>
        <v>17.100000000000001</v>
      </c>
      <c r="H20">
        <f t="shared" si="2"/>
        <v>6</v>
      </c>
      <c r="I20" t="str">
        <f t="shared" si="3"/>
        <v>+/-</v>
      </c>
      <c r="J20" t="str">
        <f t="shared" si="4"/>
        <v>0.5</v>
      </c>
      <c r="K20" s="1">
        <f t="shared" si="5"/>
        <v>0.303951367781155</v>
      </c>
      <c r="L20" s="1">
        <f t="shared" si="6"/>
        <v>-1</v>
      </c>
      <c r="M20" s="1">
        <f t="shared" si="7"/>
        <v>0.30997079109986531</v>
      </c>
      <c r="N20" s="1">
        <f t="shared" si="8"/>
        <v>-3.2261104230231274</v>
      </c>
      <c r="O20" t="s">
        <v>53</v>
      </c>
    </row>
    <row r="21" spans="1:15" x14ac:dyDescent="0.35">
      <c r="A21" s="12">
        <v>11</v>
      </c>
      <c r="B21" s="11" t="s">
        <v>61</v>
      </c>
      <c r="C21" s="10">
        <v>17</v>
      </c>
      <c r="D21" s="9" t="s">
        <v>122</v>
      </c>
      <c r="E21" s="8" t="str">
        <f t="shared" si="0"/>
        <v>Not Significantly Different</v>
      </c>
      <c r="G21">
        <f t="shared" si="1"/>
        <v>17</v>
      </c>
      <c r="H21">
        <f t="shared" si="2"/>
        <v>6</v>
      </c>
      <c r="I21" t="str">
        <f t="shared" si="3"/>
        <v>+/-</v>
      </c>
      <c r="J21" t="str">
        <f t="shared" si="4"/>
        <v>1.0</v>
      </c>
      <c r="K21" s="1">
        <f t="shared" si="5"/>
        <v>0.60790273556231</v>
      </c>
      <c r="L21" s="1">
        <f t="shared" si="6"/>
        <v>-0.89999999999999858</v>
      </c>
      <c r="M21" s="1">
        <f t="shared" si="7"/>
        <v>0.61093468821403585</v>
      </c>
      <c r="N21" s="1">
        <f t="shared" si="8"/>
        <v>-1.4731525601058866</v>
      </c>
      <c r="O21" t="s">
        <v>45</v>
      </c>
    </row>
    <row r="22" spans="1:15" x14ac:dyDescent="0.35">
      <c r="A22" s="12">
        <v>12</v>
      </c>
      <c r="B22" s="11" t="s">
        <v>52</v>
      </c>
      <c r="C22" s="10">
        <v>16.899999999999999</v>
      </c>
      <c r="D22" s="9" t="s">
        <v>122</v>
      </c>
      <c r="E22" s="8" t="str">
        <f t="shared" si="0"/>
        <v>Not Significantly Different</v>
      </c>
      <c r="G22">
        <f t="shared" si="1"/>
        <v>16.899999999999999</v>
      </c>
      <c r="H22">
        <f t="shared" si="2"/>
        <v>6</v>
      </c>
      <c r="I22" t="str">
        <f t="shared" si="3"/>
        <v>+/-</v>
      </c>
      <c r="J22" t="str">
        <f t="shared" si="4"/>
        <v>1.0</v>
      </c>
      <c r="K22" s="1">
        <f t="shared" si="5"/>
        <v>0.60790273556231</v>
      </c>
      <c r="L22" s="1">
        <f t="shared" si="6"/>
        <v>-0.79999999999999716</v>
      </c>
      <c r="M22" s="1">
        <f t="shared" si="7"/>
        <v>0.61093468821403585</v>
      </c>
      <c r="N22" s="1">
        <f t="shared" si="8"/>
        <v>-1.309468942316341</v>
      </c>
      <c r="O22" t="s">
        <v>28</v>
      </c>
    </row>
    <row r="23" spans="1:15" x14ac:dyDescent="0.35">
      <c r="A23" s="12">
        <v>13</v>
      </c>
      <c r="B23" s="11" t="s">
        <v>69</v>
      </c>
      <c r="C23" s="10">
        <v>16.8</v>
      </c>
      <c r="D23" s="9" t="s">
        <v>118</v>
      </c>
      <c r="E23" s="8" t="str">
        <f t="shared" si="0"/>
        <v>Not Significantly Different</v>
      </c>
      <c r="G23">
        <f t="shared" si="1"/>
        <v>16.8</v>
      </c>
      <c r="H23">
        <f t="shared" si="2"/>
        <v>6</v>
      </c>
      <c r="I23" t="str">
        <f t="shared" si="3"/>
        <v>+/-</v>
      </c>
      <c r="J23" t="str">
        <f t="shared" si="4"/>
        <v>0.9</v>
      </c>
      <c r="K23" s="1">
        <f t="shared" si="5"/>
        <v>0.54711246200607899</v>
      </c>
      <c r="L23" s="1">
        <f t="shared" si="6"/>
        <v>-0.69999999999999929</v>
      </c>
      <c r="M23" s="1">
        <f t="shared" si="7"/>
        <v>0.55047933970440222</v>
      </c>
      <c r="N23" s="1">
        <f t="shared" si="8"/>
        <v>-1.2716190227518567</v>
      </c>
      <c r="O23" t="s">
        <v>81</v>
      </c>
    </row>
    <row r="24" spans="1:15" x14ac:dyDescent="0.35">
      <c r="A24" s="12">
        <v>14</v>
      </c>
      <c r="B24" s="11" t="s">
        <v>26</v>
      </c>
      <c r="C24" s="10">
        <v>16.600000000000001</v>
      </c>
      <c r="D24" s="9" t="s">
        <v>134</v>
      </c>
      <c r="E24" s="8" t="str">
        <f t="shared" si="0"/>
        <v>Not Significantly Different</v>
      </c>
      <c r="G24">
        <f t="shared" si="1"/>
        <v>16.600000000000001</v>
      </c>
      <c r="H24">
        <f t="shared" si="2"/>
        <v>6</v>
      </c>
      <c r="I24" t="str">
        <f t="shared" si="3"/>
        <v>+/-</v>
      </c>
      <c r="J24" t="str">
        <f t="shared" si="4"/>
        <v>1.3</v>
      </c>
      <c r="K24" s="1">
        <f t="shared" si="5"/>
        <v>0.79027355623100304</v>
      </c>
      <c r="L24" s="1">
        <f t="shared" si="6"/>
        <v>-0.5</v>
      </c>
      <c r="M24" s="1">
        <f t="shared" si="7"/>
        <v>0.79260819516141623</v>
      </c>
      <c r="N24" s="1">
        <f t="shared" si="8"/>
        <v>-0.63082870332696217</v>
      </c>
      <c r="O24" t="s">
        <v>64</v>
      </c>
    </row>
    <row r="25" spans="1:15" x14ac:dyDescent="0.35">
      <c r="A25" s="12">
        <v>15</v>
      </c>
      <c r="B25" s="11" t="s">
        <v>81</v>
      </c>
      <c r="C25" s="10">
        <v>16.3</v>
      </c>
      <c r="D25" s="9" t="s">
        <v>25</v>
      </c>
      <c r="E25" s="8" t="str">
        <f t="shared" si="0"/>
        <v>Not Significantly Different</v>
      </c>
      <c r="G25">
        <f t="shared" si="1"/>
        <v>16.3</v>
      </c>
      <c r="H25">
        <f t="shared" si="2"/>
        <v>6</v>
      </c>
      <c r="I25" t="str">
        <f t="shared" si="3"/>
        <v>+/-</v>
      </c>
      <c r="J25" t="str">
        <f t="shared" si="4"/>
        <v>0.7</v>
      </c>
      <c r="K25" s="1">
        <f t="shared" si="5"/>
        <v>0.42553191489361697</v>
      </c>
      <c r="L25" s="1">
        <f t="shared" si="6"/>
        <v>-0.19999999999999929</v>
      </c>
      <c r="M25" s="1">
        <f t="shared" si="7"/>
        <v>0.42985214661796195</v>
      </c>
      <c r="N25" s="1">
        <f t="shared" si="8"/>
        <v>-0.46527626202074668</v>
      </c>
      <c r="O25" t="s">
        <v>80</v>
      </c>
    </row>
    <row r="26" spans="1:15" x14ac:dyDescent="0.35">
      <c r="A26" s="12">
        <v>15</v>
      </c>
      <c r="B26" s="11" t="s">
        <v>51</v>
      </c>
      <c r="C26" s="10">
        <v>16.3</v>
      </c>
      <c r="D26" s="9" t="s">
        <v>25</v>
      </c>
      <c r="E26" s="8" t="str">
        <f t="shared" si="0"/>
        <v>Not Significantly Different</v>
      </c>
      <c r="G26">
        <f t="shared" si="1"/>
        <v>16.3</v>
      </c>
      <c r="H26">
        <f t="shared" si="2"/>
        <v>6</v>
      </c>
      <c r="I26" t="str">
        <f t="shared" si="3"/>
        <v>+/-</v>
      </c>
      <c r="J26" t="str">
        <f t="shared" si="4"/>
        <v>0.7</v>
      </c>
      <c r="K26" s="1">
        <f t="shared" si="5"/>
        <v>0.42553191489361697</v>
      </c>
      <c r="L26" s="1">
        <f t="shared" si="6"/>
        <v>-0.19999999999999929</v>
      </c>
      <c r="M26" s="1">
        <f t="shared" si="7"/>
        <v>0.42985214661796195</v>
      </c>
      <c r="N26" s="1">
        <f t="shared" si="8"/>
        <v>-0.46527626202074668</v>
      </c>
      <c r="O26" t="s">
        <v>79</v>
      </c>
    </row>
    <row r="27" spans="1:15" x14ac:dyDescent="0.35">
      <c r="A27" s="12">
        <v>15</v>
      </c>
      <c r="B27" s="11" t="s">
        <v>50</v>
      </c>
      <c r="C27" s="10">
        <v>16.3</v>
      </c>
      <c r="D27" s="9" t="s">
        <v>30</v>
      </c>
      <c r="E27" s="8" t="str">
        <f t="shared" si="0"/>
        <v>Not Significantly Different</v>
      </c>
      <c r="G27">
        <f t="shared" si="1"/>
        <v>16.3</v>
      </c>
      <c r="H27">
        <f t="shared" si="2"/>
        <v>6</v>
      </c>
      <c r="I27" t="str">
        <f t="shared" si="3"/>
        <v>+/-</v>
      </c>
      <c r="J27" t="str">
        <f t="shared" si="4"/>
        <v>0.5</v>
      </c>
      <c r="K27" s="1">
        <f t="shared" si="5"/>
        <v>0.303951367781155</v>
      </c>
      <c r="L27" s="1">
        <f t="shared" si="6"/>
        <v>-0.19999999999999929</v>
      </c>
      <c r="M27" s="1">
        <f t="shared" si="7"/>
        <v>0.30997079109986531</v>
      </c>
      <c r="N27" s="1">
        <f t="shared" si="8"/>
        <v>-0.64522208460462327</v>
      </c>
      <c r="O27" t="s">
        <v>77</v>
      </c>
    </row>
    <row r="28" spans="1:15" x14ac:dyDescent="0.35">
      <c r="A28" s="12">
        <v>15</v>
      </c>
      <c r="B28" s="11" t="s">
        <v>32</v>
      </c>
      <c r="C28" s="10">
        <v>16.3</v>
      </c>
      <c r="D28" s="9" t="s">
        <v>25</v>
      </c>
      <c r="E28" s="8" t="str">
        <f t="shared" si="0"/>
        <v>Not Significantly Different</v>
      </c>
      <c r="G28">
        <f t="shared" si="1"/>
        <v>16.3</v>
      </c>
      <c r="H28">
        <f t="shared" si="2"/>
        <v>6</v>
      </c>
      <c r="I28" t="str">
        <f t="shared" si="3"/>
        <v>+/-</v>
      </c>
      <c r="J28" t="str">
        <f t="shared" si="4"/>
        <v>0.7</v>
      </c>
      <c r="K28" s="1">
        <f t="shared" si="5"/>
        <v>0.42553191489361697</v>
      </c>
      <c r="L28" s="1">
        <f t="shared" si="6"/>
        <v>-0.19999999999999929</v>
      </c>
      <c r="M28" s="1">
        <f t="shared" si="7"/>
        <v>0.42985214661796195</v>
      </c>
      <c r="N28" s="1">
        <f t="shared" si="8"/>
        <v>-0.46527626202074668</v>
      </c>
      <c r="O28" t="s">
        <v>78</v>
      </c>
    </row>
    <row r="29" spans="1:15" x14ac:dyDescent="0.35">
      <c r="A29" s="12">
        <v>19</v>
      </c>
      <c r="B29" s="11" t="s">
        <v>58</v>
      </c>
      <c r="C29" s="10">
        <v>16</v>
      </c>
      <c r="D29" s="9" t="s">
        <v>43</v>
      </c>
      <c r="E29" s="8" t="str">
        <f t="shared" si="0"/>
        <v>Not Significantly Different</v>
      </c>
      <c r="G29">
        <f t="shared" si="1"/>
        <v>16</v>
      </c>
      <c r="H29">
        <f t="shared" si="2"/>
        <v>6</v>
      </c>
      <c r="I29" t="str">
        <f t="shared" si="3"/>
        <v>+/-</v>
      </c>
      <c r="J29" t="str">
        <f t="shared" si="4"/>
        <v>0.4</v>
      </c>
      <c r="K29" s="1">
        <f t="shared" si="5"/>
        <v>0.24316109422492402</v>
      </c>
      <c r="L29" s="1">
        <f t="shared" si="6"/>
        <v>0.10000000000000142</v>
      </c>
      <c r="M29" s="1">
        <f t="shared" si="7"/>
        <v>0.25064471888253259</v>
      </c>
      <c r="N29" s="1">
        <f t="shared" si="8"/>
        <v>0.39897110318477336</v>
      </c>
      <c r="O29" t="s">
        <v>55</v>
      </c>
    </row>
    <row r="30" spans="1:15" x14ac:dyDescent="0.35">
      <c r="A30" s="12">
        <v>19</v>
      </c>
      <c r="B30" s="11" t="s">
        <v>54</v>
      </c>
      <c r="C30" s="10">
        <v>16</v>
      </c>
      <c r="D30" s="9" t="s">
        <v>27</v>
      </c>
      <c r="E30" s="8" t="str">
        <f t="shared" si="0"/>
        <v>Not Significantly Different</v>
      </c>
      <c r="G30">
        <f t="shared" si="1"/>
        <v>16</v>
      </c>
      <c r="H30">
        <f t="shared" si="2"/>
        <v>6</v>
      </c>
      <c r="I30" t="str">
        <f t="shared" si="3"/>
        <v>+/-</v>
      </c>
      <c r="J30" t="str">
        <f t="shared" si="4"/>
        <v>0.3</v>
      </c>
      <c r="K30" s="1">
        <f t="shared" si="5"/>
        <v>0.18237082066869301</v>
      </c>
      <c r="L30" s="1">
        <f t="shared" si="6"/>
        <v>0.10000000000000142</v>
      </c>
      <c r="M30" s="1">
        <f t="shared" si="7"/>
        <v>0.19223572402239389</v>
      </c>
      <c r="N30" s="1">
        <f t="shared" si="8"/>
        <v>0.52019467509770578</v>
      </c>
      <c r="O30" t="s">
        <v>76</v>
      </c>
    </row>
    <row r="31" spans="1:15" x14ac:dyDescent="0.35">
      <c r="A31" s="12">
        <v>21</v>
      </c>
      <c r="B31" s="11" t="s">
        <v>75</v>
      </c>
      <c r="C31" s="10">
        <v>15.9</v>
      </c>
      <c r="D31" s="9" t="s">
        <v>27</v>
      </c>
      <c r="E31" s="8" t="str">
        <f t="shared" si="0"/>
        <v>Not Significantly Different</v>
      </c>
      <c r="G31">
        <f t="shared" si="1"/>
        <v>15.9</v>
      </c>
      <c r="H31">
        <f t="shared" si="2"/>
        <v>6</v>
      </c>
      <c r="I31" t="str">
        <f t="shared" si="3"/>
        <v>+/-</v>
      </c>
      <c r="J31" t="str">
        <f t="shared" si="4"/>
        <v>0.3</v>
      </c>
      <c r="K31" s="1">
        <f t="shared" si="5"/>
        <v>0.18237082066869301</v>
      </c>
      <c r="L31" s="1">
        <f t="shared" si="6"/>
        <v>0.20000000000000107</v>
      </c>
      <c r="M31" s="1">
        <f t="shared" si="7"/>
        <v>0.19223572402239389</v>
      </c>
      <c r="N31" s="1">
        <f t="shared" si="8"/>
        <v>1.0403893501954022</v>
      </c>
      <c r="O31" t="s">
        <v>41</v>
      </c>
    </row>
    <row r="32" spans="1:15" x14ac:dyDescent="0.35">
      <c r="A32" s="12">
        <v>21</v>
      </c>
      <c r="B32" s="11" t="s">
        <v>48</v>
      </c>
      <c r="C32" s="10">
        <v>15.9</v>
      </c>
      <c r="D32" s="9" t="s">
        <v>122</v>
      </c>
      <c r="E32" s="8" t="str">
        <f t="shared" si="0"/>
        <v>Not Significantly Different</v>
      </c>
      <c r="G32">
        <f t="shared" si="1"/>
        <v>15.9</v>
      </c>
      <c r="H32">
        <f t="shared" si="2"/>
        <v>6</v>
      </c>
      <c r="I32" t="str">
        <f t="shared" si="3"/>
        <v>+/-</v>
      </c>
      <c r="J32" t="str">
        <f t="shared" si="4"/>
        <v>1.0</v>
      </c>
      <c r="K32" s="1">
        <f t="shared" si="5"/>
        <v>0.60790273556231</v>
      </c>
      <c r="L32" s="1">
        <f t="shared" si="6"/>
        <v>0.20000000000000107</v>
      </c>
      <c r="M32" s="1">
        <f t="shared" si="7"/>
        <v>0.61093468821403585</v>
      </c>
      <c r="N32" s="1">
        <f t="shared" si="8"/>
        <v>0.3273672355790882</v>
      </c>
      <c r="O32" t="s">
        <v>70</v>
      </c>
    </row>
    <row r="33" spans="1:15" x14ac:dyDescent="0.35">
      <c r="A33" s="12">
        <v>23</v>
      </c>
      <c r="B33" s="11" t="s">
        <v>67</v>
      </c>
      <c r="C33" s="10">
        <v>15.8</v>
      </c>
      <c r="D33" s="9" t="s">
        <v>30</v>
      </c>
      <c r="E33" s="8" t="str">
        <f t="shared" si="0"/>
        <v>Not Significantly Different</v>
      </c>
      <c r="G33">
        <f t="shared" si="1"/>
        <v>15.8</v>
      </c>
      <c r="H33">
        <f t="shared" si="2"/>
        <v>6</v>
      </c>
      <c r="I33" t="str">
        <f t="shared" si="3"/>
        <v>+/-</v>
      </c>
      <c r="J33" t="str">
        <f t="shared" si="4"/>
        <v>0.5</v>
      </c>
      <c r="K33" s="1">
        <f t="shared" si="5"/>
        <v>0.303951367781155</v>
      </c>
      <c r="L33" s="1">
        <f t="shared" si="6"/>
        <v>0.30000000000000071</v>
      </c>
      <c r="M33" s="1">
        <f t="shared" si="7"/>
        <v>0.30997079109986531</v>
      </c>
      <c r="N33" s="1">
        <f t="shared" si="8"/>
        <v>0.96783312690694057</v>
      </c>
      <c r="O33" t="s">
        <v>75</v>
      </c>
    </row>
    <row r="34" spans="1:15" x14ac:dyDescent="0.35">
      <c r="A34" s="12">
        <v>23</v>
      </c>
      <c r="B34" s="11" t="s">
        <v>72</v>
      </c>
      <c r="C34" s="10">
        <v>15.8</v>
      </c>
      <c r="D34" s="9" t="s">
        <v>25</v>
      </c>
      <c r="E34" s="8" t="str">
        <f t="shared" si="0"/>
        <v>Not Significantly Different</v>
      </c>
      <c r="G34">
        <f t="shared" si="1"/>
        <v>15.8</v>
      </c>
      <c r="H34">
        <f t="shared" si="2"/>
        <v>6</v>
      </c>
      <c r="I34" t="str">
        <f t="shared" si="3"/>
        <v>+/-</v>
      </c>
      <c r="J34" t="str">
        <f t="shared" si="4"/>
        <v>0.7</v>
      </c>
      <c r="K34" s="1">
        <f t="shared" si="5"/>
        <v>0.42553191489361697</v>
      </c>
      <c r="L34" s="1">
        <f t="shared" si="6"/>
        <v>0.30000000000000071</v>
      </c>
      <c r="M34" s="1">
        <f t="shared" si="7"/>
        <v>0.42985214661796195</v>
      </c>
      <c r="N34" s="1">
        <f t="shared" si="8"/>
        <v>0.69791439303112413</v>
      </c>
      <c r="O34" t="s">
        <v>74</v>
      </c>
    </row>
    <row r="35" spans="1:15" x14ac:dyDescent="0.35">
      <c r="A35" s="12">
        <v>23</v>
      </c>
      <c r="B35" s="11" t="s">
        <v>62</v>
      </c>
      <c r="C35" s="10">
        <v>15.8</v>
      </c>
      <c r="D35" s="9" t="s">
        <v>121</v>
      </c>
      <c r="E35" s="8" t="str">
        <f t="shared" si="0"/>
        <v>Not Significantly Different</v>
      </c>
      <c r="G35">
        <f t="shared" si="1"/>
        <v>15.8</v>
      </c>
      <c r="H35">
        <f t="shared" si="2"/>
        <v>6</v>
      </c>
      <c r="I35" t="str">
        <f t="shared" si="3"/>
        <v>+/-</v>
      </c>
      <c r="J35" t="str">
        <f t="shared" si="4"/>
        <v>0.8</v>
      </c>
      <c r="K35" s="1">
        <f t="shared" si="5"/>
        <v>0.48632218844984804</v>
      </c>
      <c r="L35" s="1">
        <f t="shared" si="6"/>
        <v>0.30000000000000071</v>
      </c>
      <c r="M35" s="1">
        <f t="shared" si="7"/>
        <v>0.49010685399991183</v>
      </c>
      <c r="N35" s="1">
        <f t="shared" si="8"/>
        <v>0.61211141519774515</v>
      </c>
      <c r="O35" t="s">
        <v>51</v>
      </c>
    </row>
    <row r="36" spans="1:15" x14ac:dyDescent="0.35">
      <c r="A36" s="12">
        <v>26</v>
      </c>
      <c r="B36" s="11" t="s">
        <v>71</v>
      </c>
      <c r="C36" s="10">
        <v>15.7</v>
      </c>
      <c r="D36" s="9" t="s">
        <v>27</v>
      </c>
      <c r="E36" s="8" t="str">
        <f t="shared" si="0"/>
        <v>Significantly Different</v>
      </c>
      <c r="G36">
        <f t="shared" si="1"/>
        <v>15.7</v>
      </c>
      <c r="H36">
        <f t="shared" si="2"/>
        <v>6</v>
      </c>
      <c r="I36" t="str">
        <f t="shared" si="3"/>
        <v>+/-</v>
      </c>
      <c r="J36" t="str">
        <f t="shared" si="4"/>
        <v>0.3</v>
      </c>
      <c r="K36" s="1">
        <f t="shared" si="5"/>
        <v>0.18237082066869301</v>
      </c>
      <c r="L36" s="1">
        <f t="shared" si="6"/>
        <v>0.40000000000000213</v>
      </c>
      <c r="M36" s="1">
        <f t="shared" si="7"/>
        <v>0.19223572402239389</v>
      </c>
      <c r="N36" s="1">
        <f t="shared" si="8"/>
        <v>2.0807787003908045</v>
      </c>
      <c r="O36" t="s">
        <v>71</v>
      </c>
    </row>
    <row r="37" spans="1:15" x14ac:dyDescent="0.35">
      <c r="A37" s="12">
        <v>26</v>
      </c>
      <c r="B37" s="11" t="s">
        <v>39</v>
      </c>
      <c r="C37" s="10">
        <v>15.7</v>
      </c>
      <c r="D37" s="9" t="s">
        <v>38</v>
      </c>
      <c r="E37" s="8" t="str">
        <f t="shared" si="0"/>
        <v>Significantly Different</v>
      </c>
      <c r="G37">
        <f t="shared" si="1"/>
        <v>15.7</v>
      </c>
      <c r="H37">
        <f t="shared" si="2"/>
        <v>6</v>
      </c>
      <c r="I37" t="str">
        <f t="shared" si="3"/>
        <v>+/-</v>
      </c>
      <c r="J37" t="str">
        <f t="shared" si="4"/>
        <v>0.2</v>
      </c>
      <c r="K37" s="1">
        <f t="shared" si="5"/>
        <v>0.12158054711246201</v>
      </c>
      <c r="L37" s="1">
        <f t="shared" si="6"/>
        <v>0.40000000000000213</v>
      </c>
      <c r="M37" s="1">
        <f t="shared" si="7"/>
        <v>0.1359311840425404</v>
      </c>
      <c r="N37" s="1">
        <f t="shared" si="8"/>
        <v>2.9426654583897389</v>
      </c>
      <c r="O37" t="s">
        <v>69</v>
      </c>
    </row>
    <row r="38" spans="1:15" x14ac:dyDescent="0.35">
      <c r="A38" s="12">
        <v>28</v>
      </c>
      <c r="B38" s="11" t="s">
        <v>60</v>
      </c>
      <c r="C38" s="10">
        <v>15.6</v>
      </c>
      <c r="D38" s="9" t="s">
        <v>27</v>
      </c>
      <c r="E38" s="8" t="str">
        <f t="shared" si="0"/>
        <v>Significantly Different</v>
      </c>
      <c r="G38">
        <f t="shared" si="1"/>
        <v>15.6</v>
      </c>
      <c r="H38">
        <f t="shared" si="2"/>
        <v>6</v>
      </c>
      <c r="I38" t="str">
        <f t="shared" si="3"/>
        <v>+/-</v>
      </c>
      <c r="J38" t="str">
        <f t="shared" si="4"/>
        <v>0.3</v>
      </c>
      <c r="K38" s="1">
        <f t="shared" si="5"/>
        <v>0.18237082066869301</v>
      </c>
      <c r="L38" s="1">
        <f t="shared" si="6"/>
        <v>0.50000000000000178</v>
      </c>
      <c r="M38" s="1">
        <f t="shared" si="7"/>
        <v>0.19223572402239389</v>
      </c>
      <c r="N38" s="1">
        <f t="shared" si="8"/>
        <v>2.6009733754885009</v>
      </c>
      <c r="O38" t="s">
        <v>68</v>
      </c>
    </row>
    <row r="39" spans="1:15" x14ac:dyDescent="0.35">
      <c r="A39" s="12">
        <v>29</v>
      </c>
      <c r="B39" s="11" t="s">
        <v>68</v>
      </c>
      <c r="C39" s="10">
        <v>15.5</v>
      </c>
      <c r="D39" s="9" t="s">
        <v>109</v>
      </c>
      <c r="E39" s="8" t="str">
        <f t="shared" si="0"/>
        <v>Not Significantly Different</v>
      </c>
      <c r="G39">
        <f t="shared" si="1"/>
        <v>15.5</v>
      </c>
      <c r="H39">
        <f t="shared" si="2"/>
        <v>6</v>
      </c>
      <c r="I39" t="str">
        <f t="shared" si="3"/>
        <v>+/-</v>
      </c>
      <c r="J39" t="str">
        <f t="shared" si="4"/>
        <v>0.6</v>
      </c>
      <c r="K39" s="1">
        <f t="shared" si="5"/>
        <v>0.36474164133738601</v>
      </c>
      <c r="L39" s="1">
        <f t="shared" si="6"/>
        <v>0.60000000000000142</v>
      </c>
      <c r="M39" s="1">
        <f t="shared" si="7"/>
        <v>0.36977279819442066</v>
      </c>
      <c r="N39" s="1">
        <f t="shared" si="8"/>
        <v>1.6226180047038803</v>
      </c>
      <c r="O39" t="s">
        <v>44</v>
      </c>
    </row>
    <row r="40" spans="1:15" x14ac:dyDescent="0.35">
      <c r="A40" s="12">
        <v>30</v>
      </c>
      <c r="B40" s="11" t="s">
        <v>70</v>
      </c>
      <c r="C40" s="10">
        <v>15.4</v>
      </c>
      <c r="D40" s="9" t="s">
        <v>43</v>
      </c>
      <c r="E40" s="8" t="str">
        <f t="shared" si="0"/>
        <v>Significantly Different</v>
      </c>
      <c r="G40">
        <f t="shared" si="1"/>
        <v>15.4</v>
      </c>
      <c r="H40">
        <f t="shared" si="2"/>
        <v>6</v>
      </c>
      <c r="I40" t="str">
        <f t="shared" si="3"/>
        <v>+/-</v>
      </c>
      <c r="J40" t="str">
        <f t="shared" si="4"/>
        <v>0.4</v>
      </c>
      <c r="K40" s="1">
        <f t="shared" si="5"/>
        <v>0.24316109422492402</v>
      </c>
      <c r="L40" s="1">
        <f t="shared" si="6"/>
        <v>0.70000000000000107</v>
      </c>
      <c r="M40" s="1">
        <f t="shared" si="7"/>
        <v>0.25064471888253259</v>
      </c>
      <c r="N40" s="1">
        <f t="shared" si="8"/>
        <v>2.7927977222933782</v>
      </c>
      <c r="O40" t="s">
        <v>66</v>
      </c>
    </row>
    <row r="41" spans="1:15" x14ac:dyDescent="0.35">
      <c r="A41" s="12">
        <v>31</v>
      </c>
      <c r="B41" s="11" t="s">
        <v>64</v>
      </c>
      <c r="C41" s="10">
        <v>15.3</v>
      </c>
      <c r="D41" s="9" t="s">
        <v>27</v>
      </c>
      <c r="E41" s="8" t="str">
        <f t="shared" si="0"/>
        <v>Significantly Different</v>
      </c>
      <c r="G41">
        <f t="shared" si="1"/>
        <v>15.3</v>
      </c>
      <c r="H41">
        <f t="shared" si="2"/>
        <v>6</v>
      </c>
      <c r="I41" t="str">
        <f t="shared" si="3"/>
        <v>+/-</v>
      </c>
      <c r="J41" t="str">
        <f t="shared" si="4"/>
        <v>0.3</v>
      </c>
      <c r="K41" s="1">
        <f t="shared" si="5"/>
        <v>0.18237082066869301</v>
      </c>
      <c r="L41" s="1">
        <f t="shared" si="6"/>
        <v>0.80000000000000071</v>
      </c>
      <c r="M41" s="1">
        <f t="shared" si="7"/>
        <v>0.19223572402239389</v>
      </c>
      <c r="N41" s="1">
        <f t="shared" si="8"/>
        <v>4.1615574007815903</v>
      </c>
      <c r="O41" t="s">
        <v>47</v>
      </c>
    </row>
    <row r="42" spans="1:15" x14ac:dyDescent="0.35">
      <c r="A42" s="12">
        <v>31</v>
      </c>
      <c r="B42" s="11" t="s">
        <v>63</v>
      </c>
      <c r="C42" s="10">
        <v>15.3</v>
      </c>
      <c r="D42" s="9" t="s">
        <v>27</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15.3</v>
      </c>
      <c r="H42">
        <f t="shared" ref="H42:H62" si="11">LEN(TRIM(D42))</f>
        <v>6</v>
      </c>
      <c r="I42" t="str">
        <f t="shared" ref="I42:I73" si="12">IF(H42&gt;=3,MID(TRIM(D42),1,3),"NO")</f>
        <v>+/-</v>
      </c>
      <c r="J42" t="str">
        <f t="shared" ref="J42:J73" si="13">IF(TRIM(I42)="+/-",MID(TRIM(D42),4,H42-3),D42)</f>
        <v>0.3</v>
      </c>
      <c r="K42" s="1">
        <f t="shared" ref="K42:K73" si="14">IF(TRIM(J42)="*****",0,IF(ISERROR(VALUE(J42)),"NA",VALUE(J42/$I$4)))</f>
        <v>0.18237082066869301</v>
      </c>
      <c r="L42" s="1">
        <f t="shared" ref="L42:L62" si="15">IF(AND(ISNUMBER(G42),ISNUMBER($I$6)),$I$6-G42,"N/A")</f>
        <v>0.80000000000000071</v>
      </c>
      <c r="M42" s="1">
        <f t="shared" ref="M42:M62" si="16">IF(AND(ISNUMBER(K42),ISNUMBER($I$7)),SQRT(K42^2+($I$7)^2),"N/A")</f>
        <v>0.19223572402239389</v>
      </c>
      <c r="N42" s="1">
        <f t="shared" ref="N42:N73" si="17">IF(AND(ISNUMBER(L42),ISNUMBER(M42),M42&lt;&gt;0),L42/M42,"NA")</f>
        <v>4.1615574007815903</v>
      </c>
      <c r="O42" t="s">
        <v>36</v>
      </c>
    </row>
    <row r="43" spans="1:15" x14ac:dyDescent="0.35">
      <c r="A43" s="12">
        <v>31</v>
      </c>
      <c r="B43" s="11" t="s">
        <v>40</v>
      </c>
      <c r="C43" s="10">
        <v>15.3</v>
      </c>
      <c r="D43" s="9" t="s">
        <v>129</v>
      </c>
      <c r="E43" s="8" t="str">
        <f t="shared" si="9"/>
        <v>Not Significantly Different</v>
      </c>
      <c r="G43">
        <f t="shared" si="10"/>
        <v>15.3</v>
      </c>
      <c r="H43">
        <f t="shared" si="11"/>
        <v>6</v>
      </c>
      <c r="I43" t="str">
        <f t="shared" si="12"/>
        <v>+/-</v>
      </c>
      <c r="J43" t="str">
        <f t="shared" si="13"/>
        <v>1.1</v>
      </c>
      <c r="K43" s="1">
        <f t="shared" si="14"/>
        <v>0.66869300911854113</v>
      </c>
      <c r="L43" s="1">
        <f t="shared" si="15"/>
        <v>0.80000000000000071</v>
      </c>
      <c r="M43" s="1">
        <f t="shared" si="16"/>
        <v>0.67145051776214359</v>
      </c>
      <c r="N43" s="1">
        <f t="shared" si="17"/>
        <v>1.1914504179195449</v>
      </c>
      <c r="O43" t="s">
        <v>49</v>
      </c>
    </row>
    <row r="44" spans="1:15" x14ac:dyDescent="0.35">
      <c r="A44" s="12">
        <v>34</v>
      </c>
      <c r="B44" s="11" t="s">
        <v>79</v>
      </c>
      <c r="C44" s="10">
        <v>15.2</v>
      </c>
      <c r="D44" s="9" t="s">
        <v>30</v>
      </c>
      <c r="E44" s="8" t="str">
        <f t="shared" si="9"/>
        <v>Significantly Different</v>
      </c>
      <c r="G44">
        <f t="shared" si="10"/>
        <v>15.2</v>
      </c>
      <c r="H44">
        <f t="shared" si="11"/>
        <v>6</v>
      </c>
      <c r="I44" t="str">
        <f t="shared" si="12"/>
        <v>+/-</v>
      </c>
      <c r="J44" t="str">
        <f t="shared" si="13"/>
        <v>0.5</v>
      </c>
      <c r="K44" s="1">
        <f t="shared" si="14"/>
        <v>0.303951367781155</v>
      </c>
      <c r="L44" s="1">
        <f t="shared" si="15"/>
        <v>0.90000000000000213</v>
      </c>
      <c r="M44" s="1">
        <f t="shared" si="16"/>
        <v>0.30997079109986531</v>
      </c>
      <c r="N44" s="1">
        <f t="shared" si="17"/>
        <v>2.9034993807208216</v>
      </c>
      <c r="O44" t="s">
        <v>63</v>
      </c>
    </row>
    <row r="45" spans="1:15" x14ac:dyDescent="0.35">
      <c r="A45" s="12">
        <v>34</v>
      </c>
      <c r="B45" s="11" t="s">
        <v>41</v>
      </c>
      <c r="C45" s="10">
        <v>15.2</v>
      </c>
      <c r="D45" s="9" t="s">
        <v>43</v>
      </c>
      <c r="E45" s="8" t="str">
        <f t="shared" si="9"/>
        <v>Significantly Different</v>
      </c>
      <c r="G45">
        <f t="shared" si="10"/>
        <v>15.2</v>
      </c>
      <c r="H45">
        <f t="shared" si="11"/>
        <v>6</v>
      </c>
      <c r="I45" t="str">
        <f t="shared" si="12"/>
        <v>+/-</v>
      </c>
      <c r="J45" t="str">
        <f t="shared" si="13"/>
        <v>0.4</v>
      </c>
      <c r="K45" s="1">
        <f t="shared" si="14"/>
        <v>0.24316109422492402</v>
      </c>
      <c r="L45" s="1">
        <f t="shared" si="15"/>
        <v>0.90000000000000213</v>
      </c>
      <c r="M45" s="1">
        <f t="shared" si="16"/>
        <v>0.25064471888253259</v>
      </c>
      <c r="N45" s="1">
        <f t="shared" si="17"/>
        <v>3.5907399286629178</v>
      </c>
      <c r="O45" t="s">
        <v>62</v>
      </c>
    </row>
    <row r="46" spans="1:15" x14ac:dyDescent="0.35">
      <c r="A46" s="12">
        <v>36</v>
      </c>
      <c r="B46" s="11" t="s">
        <v>65</v>
      </c>
      <c r="C46" s="10">
        <v>15.1</v>
      </c>
      <c r="D46" s="9" t="s">
        <v>30</v>
      </c>
      <c r="E46" s="8" t="str">
        <f t="shared" si="9"/>
        <v>Significantly Different</v>
      </c>
      <c r="G46">
        <f t="shared" si="10"/>
        <v>15.1</v>
      </c>
      <c r="H46">
        <f t="shared" si="11"/>
        <v>6</v>
      </c>
      <c r="I46" t="str">
        <f t="shared" si="12"/>
        <v>+/-</v>
      </c>
      <c r="J46" t="str">
        <f t="shared" si="13"/>
        <v>0.5</v>
      </c>
      <c r="K46" s="1">
        <f t="shared" si="14"/>
        <v>0.303951367781155</v>
      </c>
      <c r="L46" s="1">
        <f t="shared" si="15"/>
        <v>1.0000000000000018</v>
      </c>
      <c r="M46" s="1">
        <f t="shared" si="16"/>
        <v>0.30997079109986531</v>
      </c>
      <c r="N46" s="1">
        <f t="shared" si="17"/>
        <v>3.2261104230231332</v>
      </c>
      <c r="O46" t="s">
        <v>60</v>
      </c>
    </row>
    <row r="47" spans="1:15" x14ac:dyDescent="0.35">
      <c r="A47" s="12">
        <v>36</v>
      </c>
      <c r="B47" s="11" t="s">
        <v>35</v>
      </c>
      <c r="C47" s="10">
        <v>15.1</v>
      </c>
      <c r="D47" s="9" t="s">
        <v>43</v>
      </c>
      <c r="E47" s="8" t="str">
        <f t="shared" si="9"/>
        <v>Significantly Different</v>
      </c>
      <c r="G47">
        <f t="shared" si="10"/>
        <v>15.1</v>
      </c>
      <c r="H47">
        <f t="shared" si="11"/>
        <v>6</v>
      </c>
      <c r="I47" t="str">
        <f t="shared" si="12"/>
        <v>+/-</v>
      </c>
      <c r="J47" t="str">
        <f t="shared" si="13"/>
        <v>0.4</v>
      </c>
      <c r="K47" s="1">
        <f t="shared" si="14"/>
        <v>0.24316109422492402</v>
      </c>
      <c r="L47" s="1">
        <f t="shared" si="15"/>
        <v>1.0000000000000018</v>
      </c>
      <c r="M47" s="1">
        <f t="shared" si="16"/>
        <v>0.25064471888253259</v>
      </c>
      <c r="N47" s="1">
        <f t="shared" si="17"/>
        <v>3.9897110318476838</v>
      </c>
      <c r="O47" t="s">
        <v>58</v>
      </c>
    </row>
    <row r="48" spans="1:15" x14ac:dyDescent="0.35">
      <c r="A48" s="12">
        <v>38</v>
      </c>
      <c r="B48" s="11" t="s">
        <v>78</v>
      </c>
      <c r="C48" s="10">
        <v>15</v>
      </c>
      <c r="D48" s="9" t="s">
        <v>30</v>
      </c>
      <c r="E48" s="8" t="str">
        <f t="shared" si="9"/>
        <v>Significantly Different</v>
      </c>
      <c r="G48">
        <f t="shared" si="10"/>
        <v>15</v>
      </c>
      <c r="H48">
        <f t="shared" si="11"/>
        <v>6</v>
      </c>
      <c r="I48" t="str">
        <f t="shared" si="12"/>
        <v>+/-</v>
      </c>
      <c r="J48" t="str">
        <f t="shared" si="13"/>
        <v>0.5</v>
      </c>
      <c r="K48" s="1">
        <f t="shared" si="14"/>
        <v>0.303951367781155</v>
      </c>
      <c r="L48" s="1">
        <f t="shared" si="15"/>
        <v>1.1000000000000014</v>
      </c>
      <c r="M48" s="1">
        <f t="shared" si="16"/>
        <v>0.30997079109986531</v>
      </c>
      <c r="N48" s="1">
        <f t="shared" si="17"/>
        <v>3.5487214653254449</v>
      </c>
      <c r="O48" t="s">
        <v>56</v>
      </c>
    </row>
    <row r="49" spans="1:15" x14ac:dyDescent="0.35">
      <c r="A49" s="12">
        <v>38</v>
      </c>
      <c r="B49" s="11" t="s">
        <v>76</v>
      </c>
      <c r="C49" s="10">
        <v>15</v>
      </c>
      <c r="D49" s="9" t="s">
        <v>121</v>
      </c>
      <c r="E49" s="8" t="str">
        <f t="shared" si="9"/>
        <v>Significantly Different</v>
      </c>
      <c r="G49">
        <f t="shared" si="10"/>
        <v>15</v>
      </c>
      <c r="H49">
        <f t="shared" si="11"/>
        <v>6</v>
      </c>
      <c r="I49" t="str">
        <f t="shared" si="12"/>
        <v>+/-</v>
      </c>
      <c r="J49" t="str">
        <f t="shared" si="13"/>
        <v>0.8</v>
      </c>
      <c r="K49" s="1">
        <f t="shared" si="14"/>
        <v>0.48632218844984804</v>
      </c>
      <c r="L49" s="1">
        <f t="shared" si="15"/>
        <v>1.1000000000000014</v>
      </c>
      <c r="M49" s="1">
        <f t="shared" si="16"/>
        <v>0.49010685399991183</v>
      </c>
      <c r="N49" s="1">
        <f t="shared" si="17"/>
        <v>2.2444085223917298</v>
      </c>
      <c r="O49" t="s">
        <v>54</v>
      </c>
    </row>
    <row r="50" spans="1:15" x14ac:dyDescent="0.35">
      <c r="A50" s="12">
        <v>38</v>
      </c>
      <c r="B50" s="11" t="s">
        <v>37</v>
      </c>
      <c r="C50" s="10">
        <v>15</v>
      </c>
      <c r="D50" s="9" t="s">
        <v>27</v>
      </c>
      <c r="E50" s="8" t="str">
        <f t="shared" si="9"/>
        <v>Significantly Different</v>
      </c>
      <c r="G50">
        <f t="shared" si="10"/>
        <v>15</v>
      </c>
      <c r="H50">
        <f t="shared" si="11"/>
        <v>6</v>
      </c>
      <c r="I50" t="str">
        <f t="shared" si="12"/>
        <v>+/-</v>
      </c>
      <c r="J50" t="str">
        <f t="shared" si="13"/>
        <v>0.3</v>
      </c>
      <c r="K50" s="1">
        <f t="shared" si="14"/>
        <v>0.18237082066869301</v>
      </c>
      <c r="L50" s="1">
        <f t="shared" si="15"/>
        <v>1.1000000000000014</v>
      </c>
      <c r="M50" s="1">
        <f t="shared" si="16"/>
        <v>0.19223572402239389</v>
      </c>
      <c r="N50" s="1">
        <f t="shared" si="17"/>
        <v>5.7221414260746899</v>
      </c>
      <c r="O50" t="s">
        <v>52</v>
      </c>
    </row>
    <row r="51" spans="1:15" x14ac:dyDescent="0.35">
      <c r="A51" s="12">
        <v>41</v>
      </c>
      <c r="B51" s="11" t="s">
        <v>29</v>
      </c>
      <c r="C51" s="10">
        <v>14.9</v>
      </c>
      <c r="D51" s="9" t="s">
        <v>27</v>
      </c>
      <c r="E51" s="8" t="str">
        <f t="shared" si="9"/>
        <v>Significantly Different</v>
      </c>
      <c r="G51">
        <f t="shared" si="10"/>
        <v>14.9</v>
      </c>
      <c r="H51">
        <f t="shared" si="11"/>
        <v>6</v>
      </c>
      <c r="I51" t="str">
        <f t="shared" si="12"/>
        <v>+/-</v>
      </c>
      <c r="J51" t="str">
        <f t="shared" si="13"/>
        <v>0.3</v>
      </c>
      <c r="K51" s="1">
        <f t="shared" si="14"/>
        <v>0.18237082066869301</v>
      </c>
      <c r="L51" s="1">
        <f t="shared" si="15"/>
        <v>1.2000000000000011</v>
      </c>
      <c r="M51" s="1">
        <f t="shared" si="16"/>
        <v>0.19223572402239389</v>
      </c>
      <c r="N51" s="1">
        <f t="shared" si="17"/>
        <v>6.2423361011723859</v>
      </c>
      <c r="O51" t="s">
        <v>50</v>
      </c>
    </row>
    <row r="52" spans="1:15" x14ac:dyDescent="0.35">
      <c r="A52" s="12">
        <v>42</v>
      </c>
      <c r="B52" s="11" t="s">
        <v>80</v>
      </c>
      <c r="C52" s="10">
        <v>14.8</v>
      </c>
      <c r="D52" s="9" t="s">
        <v>43</v>
      </c>
      <c r="E52" s="8" t="str">
        <f t="shared" si="9"/>
        <v>Significantly Different</v>
      </c>
      <c r="G52">
        <f t="shared" si="10"/>
        <v>14.8</v>
      </c>
      <c r="H52">
        <f t="shared" si="11"/>
        <v>6</v>
      </c>
      <c r="I52" t="str">
        <f t="shared" si="12"/>
        <v>+/-</v>
      </c>
      <c r="J52" t="str">
        <f t="shared" si="13"/>
        <v>0.4</v>
      </c>
      <c r="K52" s="1">
        <f t="shared" si="14"/>
        <v>0.24316109422492402</v>
      </c>
      <c r="L52" s="1">
        <f t="shared" si="15"/>
        <v>1.3000000000000007</v>
      </c>
      <c r="M52" s="1">
        <f t="shared" si="16"/>
        <v>0.25064471888253259</v>
      </c>
      <c r="N52" s="1">
        <f t="shared" si="17"/>
        <v>5.1866243414019824</v>
      </c>
      <c r="O52" t="s">
        <v>48</v>
      </c>
    </row>
    <row r="53" spans="1:15" x14ac:dyDescent="0.35">
      <c r="A53" s="12">
        <v>43</v>
      </c>
      <c r="B53" s="11" t="s">
        <v>73</v>
      </c>
      <c r="C53" s="10">
        <v>14.6</v>
      </c>
      <c r="D53" s="9" t="s">
        <v>43</v>
      </c>
      <c r="E53" s="8" t="str">
        <f t="shared" si="9"/>
        <v>Significantly Different</v>
      </c>
      <c r="G53">
        <f t="shared" si="10"/>
        <v>14.6</v>
      </c>
      <c r="H53">
        <f t="shared" si="11"/>
        <v>6</v>
      </c>
      <c r="I53" t="str">
        <f t="shared" si="12"/>
        <v>+/-</v>
      </c>
      <c r="J53" t="str">
        <f t="shared" si="13"/>
        <v>0.4</v>
      </c>
      <c r="K53" s="1">
        <f t="shared" si="14"/>
        <v>0.24316109422492402</v>
      </c>
      <c r="L53" s="1">
        <f t="shared" si="15"/>
        <v>1.5000000000000018</v>
      </c>
      <c r="M53" s="1">
        <f t="shared" si="16"/>
        <v>0.25064471888253259</v>
      </c>
      <c r="N53" s="1">
        <f t="shared" si="17"/>
        <v>5.9845665477715224</v>
      </c>
      <c r="O53" t="s">
        <v>46</v>
      </c>
    </row>
    <row r="54" spans="1:15" x14ac:dyDescent="0.35">
      <c r="A54" s="12">
        <v>43</v>
      </c>
      <c r="B54" s="11" t="s">
        <v>45</v>
      </c>
      <c r="C54" s="10">
        <v>14.6</v>
      </c>
      <c r="D54" s="9" t="s">
        <v>27</v>
      </c>
      <c r="E54" s="8" t="str">
        <f t="shared" si="9"/>
        <v>Significantly Different</v>
      </c>
      <c r="G54">
        <f t="shared" si="10"/>
        <v>14.6</v>
      </c>
      <c r="H54">
        <f t="shared" si="11"/>
        <v>6</v>
      </c>
      <c r="I54" t="str">
        <f t="shared" si="12"/>
        <v>+/-</v>
      </c>
      <c r="J54" t="str">
        <f t="shared" si="13"/>
        <v>0.3</v>
      </c>
      <c r="K54" s="1">
        <f t="shared" si="14"/>
        <v>0.18237082066869301</v>
      </c>
      <c r="L54" s="1">
        <f t="shared" si="15"/>
        <v>1.5000000000000018</v>
      </c>
      <c r="M54" s="1">
        <f t="shared" si="16"/>
        <v>0.19223572402239389</v>
      </c>
      <c r="N54" s="1">
        <f t="shared" si="17"/>
        <v>7.8029201264654846</v>
      </c>
      <c r="O54" t="s">
        <v>39</v>
      </c>
    </row>
    <row r="55" spans="1:15" x14ac:dyDescent="0.35">
      <c r="A55" s="12">
        <v>45</v>
      </c>
      <c r="B55" s="11" t="s">
        <v>77</v>
      </c>
      <c r="C55" s="10">
        <v>14.4</v>
      </c>
      <c r="D55" s="9" t="s">
        <v>30</v>
      </c>
      <c r="E55" s="8" t="str">
        <f t="shared" si="9"/>
        <v>Significantly Different</v>
      </c>
      <c r="G55">
        <f t="shared" si="10"/>
        <v>14.4</v>
      </c>
      <c r="H55">
        <f t="shared" si="11"/>
        <v>6</v>
      </c>
      <c r="I55" t="str">
        <f t="shared" si="12"/>
        <v>+/-</v>
      </c>
      <c r="J55" t="str">
        <f t="shared" si="13"/>
        <v>0.5</v>
      </c>
      <c r="K55" s="1">
        <f t="shared" si="14"/>
        <v>0.303951367781155</v>
      </c>
      <c r="L55" s="1">
        <f t="shared" si="15"/>
        <v>1.7000000000000011</v>
      </c>
      <c r="M55" s="1">
        <f t="shared" si="16"/>
        <v>0.30997079109986531</v>
      </c>
      <c r="N55" s="1">
        <f t="shared" si="17"/>
        <v>5.4843877191393204</v>
      </c>
      <c r="O55" t="s">
        <v>42</v>
      </c>
    </row>
    <row r="56" spans="1:15" x14ac:dyDescent="0.35">
      <c r="A56" s="12">
        <v>45</v>
      </c>
      <c r="B56" s="11" t="s">
        <v>74</v>
      </c>
      <c r="C56" s="10">
        <v>14.4</v>
      </c>
      <c r="D56" s="9" t="s">
        <v>43</v>
      </c>
      <c r="E56" s="8" t="str">
        <f t="shared" si="9"/>
        <v>Significantly Different</v>
      </c>
      <c r="G56">
        <f t="shared" si="10"/>
        <v>14.4</v>
      </c>
      <c r="H56">
        <f t="shared" si="11"/>
        <v>6</v>
      </c>
      <c r="I56" t="str">
        <f t="shared" si="12"/>
        <v>+/-</v>
      </c>
      <c r="J56" t="str">
        <f t="shared" si="13"/>
        <v>0.4</v>
      </c>
      <c r="K56" s="1">
        <f t="shared" si="14"/>
        <v>0.24316109422492402</v>
      </c>
      <c r="L56" s="1">
        <f t="shared" si="15"/>
        <v>1.7000000000000011</v>
      </c>
      <c r="M56" s="1">
        <f t="shared" si="16"/>
        <v>0.25064471888253259</v>
      </c>
      <c r="N56" s="1">
        <f t="shared" si="17"/>
        <v>6.7825087541410545</v>
      </c>
      <c r="O56" t="s">
        <v>40</v>
      </c>
    </row>
    <row r="57" spans="1:15" x14ac:dyDescent="0.35">
      <c r="A57" s="12">
        <v>45</v>
      </c>
      <c r="B57" s="11" t="s">
        <v>47</v>
      </c>
      <c r="C57" s="10">
        <v>14.4</v>
      </c>
      <c r="D57" s="9" t="s">
        <v>27</v>
      </c>
      <c r="E57" s="8" t="str">
        <f t="shared" si="9"/>
        <v>Significantly Different</v>
      </c>
      <c r="G57">
        <f t="shared" si="10"/>
        <v>14.4</v>
      </c>
      <c r="H57">
        <f t="shared" si="11"/>
        <v>6</v>
      </c>
      <c r="I57" t="str">
        <f t="shared" si="12"/>
        <v>+/-</v>
      </c>
      <c r="J57" t="str">
        <f t="shared" si="13"/>
        <v>0.3</v>
      </c>
      <c r="K57" s="1">
        <f t="shared" si="14"/>
        <v>0.18237082066869301</v>
      </c>
      <c r="L57" s="1">
        <f t="shared" si="15"/>
        <v>1.7000000000000011</v>
      </c>
      <c r="M57" s="1">
        <f t="shared" si="16"/>
        <v>0.19223572402239389</v>
      </c>
      <c r="N57" s="1">
        <f t="shared" si="17"/>
        <v>8.8433094766608775</v>
      </c>
      <c r="O57" t="s">
        <v>37</v>
      </c>
    </row>
    <row r="58" spans="1:15" x14ac:dyDescent="0.35">
      <c r="A58" s="12">
        <v>48</v>
      </c>
      <c r="B58" s="11" t="s">
        <v>46</v>
      </c>
      <c r="C58" s="10">
        <v>14.3</v>
      </c>
      <c r="D58" s="9" t="s">
        <v>43</v>
      </c>
      <c r="E58" s="8" t="str">
        <f t="shared" si="9"/>
        <v>Significantly Different</v>
      </c>
      <c r="G58">
        <f t="shared" si="10"/>
        <v>14.3</v>
      </c>
      <c r="H58">
        <f t="shared" si="11"/>
        <v>6</v>
      </c>
      <c r="I58" t="str">
        <f t="shared" si="12"/>
        <v>+/-</v>
      </c>
      <c r="J58" t="str">
        <f t="shared" si="13"/>
        <v>0.4</v>
      </c>
      <c r="K58" s="1">
        <f t="shared" si="14"/>
        <v>0.24316109422492402</v>
      </c>
      <c r="L58" s="1">
        <f t="shared" si="15"/>
        <v>1.8000000000000007</v>
      </c>
      <c r="M58" s="1">
        <f t="shared" si="16"/>
        <v>0.25064471888253259</v>
      </c>
      <c r="N58" s="1">
        <f t="shared" si="17"/>
        <v>7.1814798573258214</v>
      </c>
      <c r="O58" t="s">
        <v>35</v>
      </c>
    </row>
    <row r="59" spans="1:15" x14ac:dyDescent="0.35">
      <c r="A59" s="12">
        <v>49</v>
      </c>
      <c r="B59" s="11" t="s">
        <v>42</v>
      </c>
      <c r="C59" s="10">
        <v>14.2</v>
      </c>
      <c r="D59" s="9" t="s">
        <v>30</v>
      </c>
      <c r="E59" s="8" t="str">
        <f t="shared" si="9"/>
        <v>Significantly Different</v>
      </c>
      <c r="G59">
        <f t="shared" si="10"/>
        <v>14.2</v>
      </c>
      <c r="H59">
        <f t="shared" si="11"/>
        <v>6</v>
      </c>
      <c r="I59" t="str">
        <f t="shared" si="12"/>
        <v>+/-</v>
      </c>
      <c r="J59" t="str">
        <f t="shared" si="13"/>
        <v>0.5</v>
      </c>
      <c r="K59" s="1">
        <f t="shared" si="14"/>
        <v>0.303951367781155</v>
      </c>
      <c r="L59" s="1">
        <f t="shared" si="15"/>
        <v>1.9000000000000021</v>
      </c>
      <c r="M59" s="1">
        <f t="shared" si="16"/>
        <v>0.30997079109986531</v>
      </c>
      <c r="N59" s="1">
        <f t="shared" si="17"/>
        <v>6.129609803743949</v>
      </c>
      <c r="O59" t="s">
        <v>32</v>
      </c>
    </row>
    <row r="60" spans="1:15" x14ac:dyDescent="0.35">
      <c r="A60" s="12">
        <v>50</v>
      </c>
      <c r="B60" s="11" t="s">
        <v>66</v>
      </c>
      <c r="C60" s="10">
        <v>14</v>
      </c>
      <c r="D60" s="9" t="s">
        <v>121</v>
      </c>
      <c r="E60" s="8" t="str">
        <f t="shared" si="9"/>
        <v>Significantly Different</v>
      </c>
      <c r="G60">
        <f t="shared" si="10"/>
        <v>14</v>
      </c>
      <c r="H60">
        <f t="shared" si="11"/>
        <v>6</v>
      </c>
      <c r="I60" t="str">
        <f t="shared" si="12"/>
        <v>+/-</v>
      </c>
      <c r="J60" t="str">
        <f t="shared" si="13"/>
        <v>0.8</v>
      </c>
      <c r="K60" s="1">
        <f t="shared" si="14"/>
        <v>0.48632218844984804</v>
      </c>
      <c r="L60" s="1">
        <f t="shared" si="15"/>
        <v>2.1000000000000014</v>
      </c>
      <c r="M60" s="1">
        <f t="shared" si="16"/>
        <v>0.49010685399991183</v>
      </c>
      <c r="N60" s="1">
        <f t="shared" si="17"/>
        <v>4.2847799063842089</v>
      </c>
      <c r="O60" t="s">
        <v>29</v>
      </c>
    </row>
    <row r="61" spans="1:15" x14ac:dyDescent="0.35">
      <c r="A61" s="12">
        <v>51</v>
      </c>
      <c r="B61" s="11" t="s">
        <v>31</v>
      </c>
      <c r="C61" s="10">
        <v>9.9</v>
      </c>
      <c r="D61" s="9" t="s">
        <v>129</v>
      </c>
      <c r="E61" s="8" t="str">
        <f t="shared" si="9"/>
        <v>Significantly Different</v>
      </c>
      <c r="G61">
        <f t="shared" si="10"/>
        <v>9.9</v>
      </c>
      <c r="H61">
        <f t="shared" si="11"/>
        <v>6</v>
      </c>
      <c r="I61" t="str">
        <f t="shared" si="12"/>
        <v>+/-</v>
      </c>
      <c r="J61" t="str">
        <f t="shared" si="13"/>
        <v>1.1</v>
      </c>
      <c r="K61" s="1">
        <f t="shared" si="14"/>
        <v>0.66869300911854113</v>
      </c>
      <c r="L61" s="1">
        <f t="shared" si="15"/>
        <v>6.2000000000000011</v>
      </c>
      <c r="M61" s="1">
        <f t="shared" si="16"/>
        <v>0.67145051776214359</v>
      </c>
      <c r="N61" s="1">
        <f t="shared" si="17"/>
        <v>9.233740738876465</v>
      </c>
      <c r="O61" t="s">
        <v>26</v>
      </c>
    </row>
    <row r="62" spans="1:15" ht="15" thickBot="1" x14ac:dyDescent="0.4">
      <c r="A62" s="7"/>
      <c r="B62" s="6" t="s">
        <v>24</v>
      </c>
      <c r="C62" s="5">
        <v>20.399999999999999</v>
      </c>
      <c r="D62" s="4" t="s">
        <v>25</v>
      </c>
      <c r="E62" s="3" t="str">
        <f t="shared" si="9"/>
        <v>Significantly Different</v>
      </c>
      <c r="G62">
        <f t="shared" si="10"/>
        <v>20.399999999999999</v>
      </c>
      <c r="H62">
        <f t="shared" si="11"/>
        <v>6</v>
      </c>
      <c r="I62" t="str">
        <f t="shared" si="12"/>
        <v>+/-</v>
      </c>
      <c r="J62" t="str">
        <f t="shared" si="13"/>
        <v>0.7</v>
      </c>
      <c r="K62" s="1">
        <f t="shared" si="14"/>
        <v>0.42553191489361697</v>
      </c>
      <c r="L62" s="1">
        <f t="shared" si="15"/>
        <v>-4.2999999999999972</v>
      </c>
      <c r="M62" s="1">
        <f t="shared" si="16"/>
        <v>0.42985214661796195</v>
      </c>
      <c r="N62" s="1">
        <f t="shared" si="17"/>
        <v>-10.003439633446083</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x14ac:dyDescent="0.35">
      <c r="A72" s="37" t="s">
        <v>579</v>
      </c>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71:Z71"/>
    <mergeCell ref="A66:Z66"/>
    <mergeCell ref="A67:Z67"/>
    <mergeCell ref="A68:Z68"/>
    <mergeCell ref="A69:Z69"/>
    <mergeCell ref="A70:Z70"/>
  </mergeCells>
  <conditionalFormatting sqref="E10:E62">
    <cfRule type="cellIs" dxfId="114" priority="1" operator="equal">
      <formula>"OTHER ERROR"</formula>
    </cfRule>
    <cfRule type="cellIs" dxfId="113" priority="2" operator="equal">
      <formula>"Statistical Test not applicable"</formula>
    </cfRule>
    <cfRule type="cellIs" dxfId="112" priority="3" operator="equal">
      <formula>"Geography Selected"</formula>
    </cfRule>
  </conditionalFormatting>
  <conditionalFormatting sqref="E10:J62">
    <cfRule type="cellIs" dxfId="111" priority="4" operator="equal">
      <formula>"Not Significantly Different"</formula>
    </cfRule>
  </conditionalFormatting>
  <conditionalFormatting sqref="F10:J62">
    <cfRule type="cellIs" dxfId="11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ADD779F7-61BF-440C-8351-3E38A27185F5}">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2CECC41A-1F77-4782-AA1F-1D0A33042B30}"/>
    <hyperlink ref="A68" r:id="rId2" xr:uid="{5A4D56D9-5FB2-4012-8AD0-B4892DCAE23E}"/>
    <hyperlink ref="A66" r:id="rId3" xr:uid="{254CDCC4-9CA7-4A84-AF31-708DFC1C3F37}"/>
    <hyperlink ref="A67" r:id="rId4" xr:uid="{0B81E399-CB73-4E9A-8C27-4468475074C2}"/>
  </hyperlinks>
  <pageMargins left="0.7" right="0.7" top="0.75" bottom="0.75" header="0.3" footer="0.3"/>
  <pageSetup orientation="portrait"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82C46-49F7-407A-B7A5-A957460DF85B}">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117</v>
      </c>
    </row>
    <row r="2" spans="1:16" x14ac:dyDescent="0.35">
      <c r="A2" s="26" t="s">
        <v>106</v>
      </c>
      <c r="B2" t="s">
        <v>116</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0.2</v>
      </c>
      <c r="C6" t="s">
        <v>100</v>
      </c>
      <c r="H6" s="14" t="s">
        <v>99</v>
      </c>
      <c r="I6">
        <f>VLOOKUP($B$4,$B$9:$K$62,6,FALSE)</f>
        <v>0.2</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0.2</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0.2</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28</v>
      </c>
      <c r="C11" s="10">
        <v>10</v>
      </c>
      <c r="D11" s="13" t="s">
        <v>30</v>
      </c>
      <c r="E11" s="8" t="str">
        <f t="shared" si="0"/>
        <v>Significantly Different</v>
      </c>
      <c r="G11">
        <f t="shared" si="1"/>
        <v>10</v>
      </c>
      <c r="H11">
        <f t="shared" si="2"/>
        <v>6</v>
      </c>
      <c r="I11" t="str">
        <f t="shared" si="3"/>
        <v>+/-</v>
      </c>
      <c r="J11" t="str">
        <f t="shared" si="4"/>
        <v>0.5</v>
      </c>
      <c r="K11" s="1">
        <f t="shared" si="5"/>
        <v>0.303951367781155</v>
      </c>
      <c r="L11" s="1">
        <f t="shared" si="6"/>
        <v>-9.8000000000000007</v>
      </c>
      <c r="M11" s="1">
        <f t="shared" si="7"/>
        <v>0.30997079109986531</v>
      </c>
      <c r="N11" s="1">
        <f t="shared" si="8"/>
        <v>-31.615882145626653</v>
      </c>
      <c r="O11" t="s">
        <v>67</v>
      </c>
    </row>
    <row r="12" spans="1:16" x14ac:dyDescent="0.35">
      <c r="A12" s="12">
        <v>2</v>
      </c>
      <c r="B12" s="11" t="s">
        <v>59</v>
      </c>
      <c r="C12" s="10">
        <v>2</v>
      </c>
      <c r="D12" s="9" t="s">
        <v>27</v>
      </c>
      <c r="E12" s="8" t="str">
        <f t="shared" si="0"/>
        <v>Significantly Different</v>
      </c>
      <c r="G12">
        <f t="shared" si="1"/>
        <v>2</v>
      </c>
      <c r="H12">
        <f t="shared" si="2"/>
        <v>6</v>
      </c>
      <c r="I12" t="str">
        <f t="shared" si="3"/>
        <v>+/-</v>
      </c>
      <c r="J12" t="str">
        <f t="shared" si="4"/>
        <v>0.3</v>
      </c>
      <c r="K12" s="1">
        <f t="shared" si="5"/>
        <v>0.18237082066869301</v>
      </c>
      <c r="L12" s="1">
        <f t="shared" si="6"/>
        <v>-1.8</v>
      </c>
      <c r="M12" s="1">
        <f t="shared" si="7"/>
        <v>0.19223572402239389</v>
      </c>
      <c r="N12" s="1">
        <f t="shared" si="8"/>
        <v>-9.3635041517585709</v>
      </c>
      <c r="O12" t="s">
        <v>59</v>
      </c>
    </row>
    <row r="13" spans="1:16" x14ac:dyDescent="0.35">
      <c r="A13" s="12">
        <v>3</v>
      </c>
      <c r="B13" s="11" t="s">
        <v>42</v>
      </c>
      <c r="C13" s="10">
        <v>1.1000000000000001</v>
      </c>
      <c r="D13" s="9" t="s">
        <v>33</v>
      </c>
      <c r="E13" s="8" t="str">
        <f t="shared" si="0"/>
        <v>Significantly Different</v>
      </c>
      <c r="G13">
        <f t="shared" si="1"/>
        <v>1.1000000000000001</v>
      </c>
      <c r="H13">
        <f t="shared" si="2"/>
        <v>6</v>
      </c>
      <c r="I13" t="str">
        <f t="shared" si="3"/>
        <v>+/-</v>
      </c>
      <c r="J13" t="str">
        <f t="shared" si="4"/>
        <v>0.1</v>
      </c>
      <c r="K13" s="1">
        <f t="shared" si="5"/>
        <v>6.0790273556231005E-2</v>
      </c>
      <c r="L13" s="1">
        <f t="shared" si="6"/>
        <v>-0.90000000000000013</v>
      </c>
      <c r="M13" s="1">
        <f t="shared" si="7"/>
        <v>8.5970429323592404E-2</v>
      </c>
      <c r="N13" s="1">
        <f t="shared" si="8"/>
        <v>-10.468715895466838</v>
      </c>
      <c r="O13" t="s">
        <v>57</v>
      </c>
    </row>
    <row r="14" spans="1:16" x14ac:dyDescent="0.35">
      <c r="A14" s="12">
        <v>4</v>
      </c>
      <c r="B14" s="11" t="s">
        <v>44</v>
      </c>
      <c r="C14" s="10">
        <v>0.7</v>
      </c>
      <c r="D14" s="9" t="s">
        <v>33</v>
      </c>
      <c r="E14" s="8" t="str">
        <f t="shared" si="0"/>
        <v>Significantly Different</v>
      </c>
      <c r="G14">
        <f t="shared" si="1"/>
        <v>0.7</v>
      </c>
      <c r="H14">
        <f t="shared" si="2"/>
        <v>6</v>
      </c>
      <c r="I14" t="str">
        <f t="shared" si="3"/>
        <v>+/-</v>
      </c>
      <c r="J14" t="str">
        <f t="shared" si="4"/>
        <v>0.1</v>
      </c>
      <c r="K14" s="1">
        <f t="shared" si="5"/>
        <v>6.0790273556231005E-2</v>
      </c>
      <c r="L14" s="1">
        <f t="shared" si="6"/>
        <v>-0.49999999999999994</v>
      </c>
      <c r="M14" s="1">
        <f t="shared" si="7"/>
        <v>8.5970429323592404E-2</v>
      </c>
      <c r="N14" s="1">
        <f t="shared" si="8"/>
        <v>-5.8159532752593526</v>
      </c>
      <c r="O14" t="s">
        <v>72</v>
      </c>
    </row>
    <row r="15" spans="1:16" x14ac:dyDescent="0.35">
      <c r="A15" s="12">
        <v>4</v>
      </c>
      <c r="B15" s="11" t="s">
        <v>35</v>
      </c>
      <c r="C15" s="10">
        <v>0.7</v>
      </c>
      <c r="D15" s="9" t="s">
        <v>33</v>
      </c>
      <c r="E15" s="8" t="str">
        <f t="shared" si="0"/>
        <v>Significantly Different</v>
      </c>
      <c r="G15">
        <f t="shared" si="1"/>
        <v>0.7</v>
      </c>
      <c r="H15">
        <f t="shared" si="2"/>
        <v>6</v>
      </c>
      <c r="I15" t="str">
        <f t="shared" si="3"/>
        <v>+/-</v>
      </c>
      <c r="J15" t="str">
        <f t="shared" si="4"/>
        <v>0.1</v>
      </c>
      <c r="K15" s="1">
        <f t="shared" si="5"/>
        <v>6.0790273556231005E-2</v>
      </c>
      <c r="L15" s="1">
        <f t="shared" si="6"/>
        <v>-0.49999999999999994</v>
      </c>
      <c r="M15" s="1">
        <f t="shared" si="7"/>
        <v>8.5970429323592404E-2</v>
      </c>
      <c r="N15" s="1">
        <f t="shared" si="8"/>
        <v>-5.8159532752593526</v>
      </c>
      <c r="O15" t="s">
        <v>34</v>
      </c>
    </row>
    <row r="16" spans="1:16" x14ac:dyDescent="0.35">
      <c r="A16" s="12">
        <v>6</v>
      </c>
      <c r="B16" s="11" t="s">
        <v>72</v>
      </c>
      <c r="C16" s="10">
        <v>0.5</v>
      </c>
      <c r="D16" s="9" t="s">
        <v>33</v>
      </c>
      <c r="E16" s="8" t="str">
        <f t="shared" si="0"/>
        <v>Significantly Different</v>
      </c>
      <c r="G16">
        <f t="shared" si="1"/>
        <v>0.5</v>
      </c>
      <c r="H16">
        <f t="shared" si="2"/>
        <v>6</v>
      </c>
      <c r="I16" t="str">
        <f t="shared" si="3"/>
        <v>+/-</v>
      </c>
      <c r="J16" t="str">
        <f t="shared" si="4"/>
        <v>0.1</v>
      </c>
      <c r="K16" s="1">
        <f t="shared" si="5"/>
        <v>6.0790273556231005E-2</v>
      </c>
      <c r="L16" s="1">
        <f t="shared" si="6"/>
        <v>-0.3</v>
      </c>
      <c r="M16" s="1">
        <f t="shared" si="7"/>
        <v>8.5970429323592404E-2</v>
      </c>
      <c r="N16" s="1">
        <f t="shared" si="8"/>
        <v>-3.4895719651556121</v>
      </c>
      <c r="O16" t="s">
        <v>73</v>
      </c>
    </row>
    <row r="17" spans="1:15" x14ac:dyDescent="0.35">
      <c r="A17" s="12">
        <v>7</v>
      </c>
      <c r="B17" s="11" t="s">
        <v>34</v>
      </c>
      <c r="C17" s="10">
        <v>0.4</v>
      </c>
      <c r="D17" s="9" t="s">
        <v>33</v>
      </c>
      <c r="E17" s="8" t="str">
        <f t="shared" si="0"/>
        <v>Significantly Different</v>
      </c>
      <c r="G17">
        <f t="shared" si="1"/>
        <v>0.4</v>
      </c>
      <c r="H17">
        <f t="shared" si="2"/>
        <v>6</v>
      </c>
      <c r="I17" t="str">
        <f t="shared" si="3"/>
        <v>+/-</v>
      </c>
      <c r="J17" t="str">
        <f t="shared" si="4"/>
        <v>0.1</v>
      </c>
      <c r="K17" s="1">
        <f t="shared" si="5"/>
        <v>6.0790273556231005E-2</v>
      </c>
      <c r="L17" s="1">
        <f t="shared" si="6"/>
        <v>-0.2</v>
      </c>
      <c r="M17" s="1">
        <f t="shared" si="7"/>
        <v>8.5970429323592404E-2</v>
      </c>
      <c r="N17" s="1">
        <f t="shared" si="8"/>
        <v>-2.3263813101037414</v>
      </c>
      <c r="O17" t="s">
        <v>65</v>
      </c>
    </row>
    <row r="18" spans="1:15" x14ac:dyDescent="0.35">
      <c r="A18" s="12">
        <v>7</v>
      </c>
      <c r="B18" s="11" t="s">
        <v>62</v>
      </c>
      <c r="C18" s="10">
        <v>0.4</v>
      </c>
      <c r="D18" s="9" t="s">
        <v>27</v>
      </c>
      <c r="E18" s="8" t="str">
        <f t="shared" si="0"/>
        <v>Not Significantly Different</v>
      </c>
      <c r="G18">
        <f t="shared" si="1"/>
        <v>0.4</v>
      </c>
      <c r="H18">
        <f t="shared" si="2"/>
        <v>6</v>
      </c>
      <c r="I18" t="str">
        <f t="shared" si="3"/>
        <v>+/-</v>
      </c>
      <c r="J18" t="str">
        <f t="shared" si="4"/>
        <v>0.3</v>
      </c>
      <c r="K18" s="1">
        <f t="shared" si="5"/>
        <v>0.18237082066869301</v>
      </c>
      <c r="L18" s="1">
        <f t="shared" si="6"/>
        <v>-0.2</v>
      </c>
      <c r="M18" s="1">
        <f t="shared" si="7"/>
        <v>0.19223572402239389</v>
      </c>
      <c r="N18" s="1">
        <f t="shared" si="8"/>
        <v>-1.0403893501953969</v>
      </c>
      <c r="O18" t="s">
        <v>61</v>
      </c>
    </row>
    <row r="19" spans="1:15" x14ac:dyDescent="0.35">
      <c r="A19" s="12">
        <v>7</v>
      </c>
      <c r="B19" s="11" t="s">
        <v>56</v>
      </c>
      <c r="C19" s="10">
        <v>0.4</v>
      </c>
      <c r="D19" s="9" t="s">
        <v>33</v>
      </c>
      <c r="E19" s="8" t="str">
        <f t="shared" si="0"/>
        <v>Significantly Different</v>
      </c>
      <c r="G19">
        <f t="shared" si="1"/>
        <v>0.4</v>
      </c>
      <c r="H19">
        <f t="shared" si="2"/>
        <v>6</v>
      </c>
      <c r="I19" t="str">
        <f t="shared" si="3"/>
        <v>+/-</v>
      </c>
      <c r="J19" t="str">
        <f t="shared" si="4"/>
        <v>0.1</v>
      </c>
      <c r="K19" s="1">
        <f t="shared" si="5"/>
        <v>6.0790273556231005E-2</v>
      </c>
      <c r="L19" s="1">
        <f t="shared" si="6"/>
        <v>-0.2</v>
      </c>
      <c r="M19" s="1">
        <f t="shared" si="7"/>
        <v>8.5970429323592404E-2</v>
      </c>
      <c r="N19" s="1">
        <f t="shared" si="8"/>
        <v>-2.3263813101037414</v>
      </c>
      <c r="O19" t="s">
        <v>31</v>
      </c>
    </row>
    <row r="20" spans="1:15" x14ac:dyDescent="0.35">
      <c r="A20" s="12">
        <v>10</v>
      </c>
      <c r="B20" s="11" t="s">
        <v>79</v>
      </c>
      <c r="C20" s="10">
        <v>0.3</v>
      </c>
      <c r="D20" s="13" t="s">
        <v>33</v>
      </c>
      <c r="E20" s="8" t="str">
        <f t="shared" si="0"/>
        <v>Not Significantly Different</v>
      </c>
      <c r="G20">
        <f t="shared" si="1"/>
        <v>0.3</v>
      </c>
      <c r="H20">
        <f t="shared" si="2"/>
        <v>6</v>
      </c>
      <c r="I20" t="str">
        <f t="shared" si="3"/>
        <v>+/-</v>
      </c>
      <c r="J20" t="str">
        <f t="shared" si="4"/>
        <v>0.1</v>
      </c>
      <c r="K20" s="1">
        <f t="shared" si="5"/>
        <v>6.0790273556231005E-2</v>
      </c>
      <c r="L20" s="1">
        <f t="shared" si="6"/>
        <v>-9.9999999999999978E-2</v>
      </c>
      <c r="M20" s="1">
        <f t="shared" si="7"/>
        <v>8.5970429323592404E-2</v>
      </c>
      <c r="N20" s="1">
        <f t="shared" si="8"/>
        <v>-1.1631906550518705</v>
      </c>
      <c r="O20" t="s">
        <v>53</v>
      </c>
    </row>
    <row r="21" spans="1:15" x14ac:dyDescent="0.35">
      <c r="A21" s="12">
        <v>11</v>
      </c>
      <c r="B21" s="11" t="s">
        <v>57</v>
      </c>
      <c r="C21" s="10">
        <v>0.2</v>
      </c>
      <c r="D21" s="9" t="s">
        <v>33</v>
      </c>
      <c r="E21" s="8" t="str">
        <f t="shared" si="0"/>
        <v>Not Significantly Different</v>
      </c>
      <c r="G21">
        <f t="shared" si="1"/>
        <v>0.2</v>
      </c>
      <c r="H21">
        <f t="shared" si="2"/>
        <v>6</v>
      </c>
      <c r="I21" t="str">
        <f t="shared" si="3"/>
        <v>+/-</v>
      </c>
      <c r="J21" t="str">
        <f t="shared" si="4"/>
        <v>0.1</v>
      </c>
      <c r="K21" s="1">
        <f t="shared" si="5"/>
        <v>6.0790273556231005E-2</v>
      </c>
      <c r="L21" s="1">
        <f t="shared" si="6"/>
        <v>0</v>
      </c>
      <c r="M21" s="1">
        <f t="shared" si="7"/>
        <v>8.5970429323592404E-2</v>
      </c>
      <c r="N21" s="1">
        <f t="shared" si="8"/>
        <v>0</v>
      </c>
      <c r="O21" t="s">
        <v>45</v>
      </c>
    </row>
    <row r="22" spans="1:15" x14ac:dyDescent="0.35">
      <c r="A22" s="12">
        <v>11</v>
      </c>
      <c r="B22" s="11" t="s">
        <v>81</v>
      </c>
      <c r="C22" s="10">
        <v>0.2</v>
      </c>
      <c r="D22" s="9" t="s">
        <v>33</v>
      </c>
      <c r="E22" s="8" t="str">
        <f t="shared" si="0"/>
        <v>Not Significantly Different</v>
      </c>
      <c r="G22">
        <f t="shared" si="1"/>
        <v>0.2</v>
      </c>
      <c r="H22">
        <f t="shared" si="2"/>
        <v>6</v>
      </c>
      <c r="I22" t="str">
        <f t="shared" si="3"/>
        <v>+/-</v>
      </c>
      <c r="J22" t="str">
        <f t="shared" si="4"/>
        <v>0.1</v>
      </c>
      <c r="K22" s="1">
        <f t="shared" si="5"/>
        <v>6.0790273556231005E-2</v>
      </c>
      <c r="L22" s="1">
        <f t="shared" si="6"/>
        <v>0</v>
      </c>
      <c r="M22" s="1">
        <f t="shared" si="7"/>
        <v>8.5970429323592404E-2</v>
      </c>
      <c r="N22" s="1">
        <f t="shared" si="8"/>
        <v>0</v>
      </c>
      <c r="O22" t="s">
        <v>28</v>
      </c>
    </row>
    <row r="23" spans="1:15" x14ac:dyDescent="0.35">
      <c r="A23" s="12">
        <v>11</v>
      </c>
      <c r="B23" s="11" t="s">
        <v>77</v>
      </c>
      <c r="C23" s="10">
        <v>0.2</v>
      </c>
      <c r="D23" s="9" t="s">
        <v>33</v>
      </c>
      <c r="E23" s="8" t="str">
        <f t="shared" si="0"/>
        <v>Not Significantly Different</v>
      </c>
      <c r="G23">
        <f t="shared" si="1"/>
        <v>0.2</v>
      </c>
      <c r="H23">
        <f t="shared" si="2"/>
        <v>6</v>
      </c>
      <c r="I23" t="str">
        <f t="shared" si="3"/>
        <v>+/-</v>
      </c>
      <c r="J23" t="str">
        <f t="shared" si="4"/>
        <v>0.1</v>
      </c>
      <c r="K23" s="1">
        <f t="shared" si="5"/>
        <v>6.0790273556231005E-2</v>
      </c>
      <c r="L23" s="1">
        <f t="shared" si="6"/>
        <v>0</v>
      </c>
      <c r="M23" s="1">
        <f t="shared" si="7"/>
        <v>8.5970429323592404E-2</v>
      </c>
      <c r="N23" s="1">
        <f t="shared" si="8"/>
        <v>0</v>
      </c>
      <c r="O23" t="s">
        <v>81</v>
      </c>
    </row>
    <row r="24" spans="1:15" x14ac:dyDescent="0.35">
      <c r="A24" s="12">
        <v>11</v>
      </c>
      <c r="B24" s="11" t="s">
        <v>58</v>
      </c>
      <c r="C24" s="10">
        <v>0.2</v>
      </c>
      <c r="D24" s="9" t="s">
        <v>33</v>
      </c>
      <c r="E24" s="8" t="str">
        <f t="shared" si="0"/>
        <v>Not Significantly Different</v>
      </c>
      <c r="G24">
        <f t="shared" si="1"/>
        <v>0.2</v>
      </c>
      <c r="H24">
        <f t="shared" si="2"/>
        <v>6</v>
      </c>
      <c r="I24" t="str">
        <f t="shared" si="3"/>
        <v>+/-</v>
      </c>
      <c r="J24" t="str">
        <f t="shared" si="4"/>
        <v>0.1</v>
      </c>
      <c r="K24" s="1">
        <f t="shared" si="5"/>
        <v>6.0790273556231005E-2</v>
      </c>
      <c r="L24" s="1">
        <f t="shared" si="6"/>
        <v>0</v>
      </c>
      <c r="M24" s="1">
        <f t="shared" si="7"/>
        <v>8.5970429323592404E-2</v>
      </c>
      <c r="N24" s="1">
        <f t="shared" si="8"/>
        <v>0</v>
      </c>
      <c r="O24" t="s">
        <v>64</v>
      </c>
    </row>
    <row r="25" spans="1:15" x14ac:dyDescent="0.35">
      <c r="A25" s="12">
        <v>15</v>
      </c>
      <c r="B25" s="11" t="s">
        <v>67</v>
      </c>
      <c r="C25" s="10">
        <v>0.1</v>
      </c>
      <c r="D25" s="9" t="s">
        <v>33</v>
      </c>
      <c r="E25" s="8" t="str">
        <f t="shared" si="0"/>
        <v>Not Significantly Different</v>
      </c>
      <c r="G25">
        <f t="shared" si="1"/>
        <v>0.1</v>
      </c>
      <c r="H25">
        <f t="shared" si="2"/>
        <v>6</v>
      </c>
      <c r="I25" t="str">
        <f t="shared" si="3"/>
        <v>+/-</v>
      </c>
      <c r="J25" t="str">
        <f t="shared" si="4"/>
        <v>0.1</v>
      </c>
      <c r="K25" s="1">
        <f t="shared" si="5"/>
        <v>6.0790273556231005E-2</v>
      </c>
      <c r="L25" s="1">
        <f t="shared" si="6"/>
        <v>0.1</v>
      </c>
      <c r="M25" s="1">
        <f t="shared" si="7"/>
        <v>8.5970429323592404E-2</v>
      </c>
      <c r="N25" s="1">
        <f t="shared" si="8"/>
        <v>1.1631906550518707</v>
      </c>
      <c r="O25" t="s">
        <v>80</v>
      </c>
    </row>
    <row r="26" spans="1:15" x14ac:dyDescent="0.35">
      <c r="A26" s="12">
        <v>15</v>
      </c>
      <c r="B26" s="11" t="s">
        <v>73</v>
      </c>
      <c r="C26" s="10">
        <v>0.1</v>
      </c>
      <c r="D26" s="9" t="s">
        <v>33</v>
      </c>
      <c r="E26" s="8" t="str">
        <f t="shared" si="0"/>
        <v>Not Significantly Different</v>
      </c>
      <c r="G26">
        <f t="shared" si="1"/>
        <v>0.1</v>
      </c>
      <c r="H26">
        <f t="shared" si="2"/>
        <v>6</v>
      </c>
      <c r="I26" t="str">
        <f t="shared" si="3"/>
        <v>+/-</v>
      </c>
      <c r="J26" t="str">
        <f t="shared" si="4"/>
        <v>0.1</v>
      </c>
      <c r="K26" s="1">
        <f t="shared" si="5"/>
        <v>6.0790273556231005E-2</v>
      </c>
      <c r="L26" s="1">
        <f t="shared" si="6"/>
        <v>0.1</v>
      </c>
      <c r="M26" s="1">
        <f t="shared" si="7"/>
        <v>8.5970429323592404E-2</v>
      </c>
      <c r="N26" s="1">
        <f t="shared" si="8"/>
        <v>1.1631906550518707</v>
      </c>
      <c r="O26" t="s">
        <v>79</v>
      </c>
    </row>
    <row r="27" spans="1:15" x14ac:dyDescent="0.35">
      <c r="A27" s="12">
        <v>15</v>
      </c>
      <c r="B27" s="11" t="s">
        <v>31</v>
      </c>
      <c r="C27" s="10">
        <v>0.1</v>
      </c>
      <c r="D27" s="9" t="s">
        <v>33</v>
      </c>
      <c r="E27" s="8" t="str">
        <f t="shared" si="0"/>
        <v>Not Significantly Different</v>
      </c>
      <c r="G27">
        <f t="shared" si="1"/>
        <v>0.1</v>
      </c>
      <c r="H27">
        <f t="shared" si="2"/>
        <v>6</v>
      </c>
      <c r="I27" t="str">
        <f t="shared" si="3"/>
        <v>+/-</v>
      </c>
      <c r="J27" t="str">
        <f t="shared" si="4"/>
        <v>0.1</v>
      </c>
      <c r="K27" s="1">
        <f t="shared" si="5"/>
        <v>6.0790273556231005E-2</v>
      </c>
      <c r="L27" s="1">
        <f t="shared" si="6"/>
        <v>0.1</v>
      </c>
      <c r="M27" s="1">
        <f t="shared" si="7"/>
        <v>8.5970429323592404E-2</v>
      </c>
      <c r="N27" s="1">
        <f t="shared" si="8"/>
        <v>1.1631906550518707</v>
      </c>
      <c r="O27" t="s">
        <v>77</v>
      </c>
    </row>
    <row r="28" spans="1:15" x14ac:dyDescent="0.35">
      <c r="A28" s="12">
        <v>15</v>
      </c>
      <c r="B28" s="11" t="s">
        <v>53</v>
      </c>
      <c r="C28" s="10">
        <v>0.1</v>
      </c>
      <c r="D28" s="9" t="s">
        <v>33</v>
      </c>
      <c r="E28" s="8" t="str">
        <f t="shared" si="0"/>
        <v>Not Significantly Different</v>
      </c>
      <c r="G28">
        <f t="shared" si="1"/>
        <v>0.1</v>
      </c>
      <c r="H28">
        <f t="shared" si="2"/>
        <v>6</v>
      </c>
      <c r="I28" t="str">
        <f t="shared" si="3"/>
        <v>+/-</v>
      </c>
      <c r="J28" t="str">
        <f t="shared" si="4"/>
        <v>0.1</v>
      </c>
      <c r="K28" s="1">
        <f t="shared" si="5"/>
        <v>6.0790273556231005E-2</v>
      </c>
      <c r="L28" s="1">
        <f t="shared" si="6"/>
        <v>0.1</v>
      </c>
      <c r="M28" s="1">
        <f t="shared" si="7"/>
        <v>8.5970429323592404E-2</v>
      </c>
      <c r="N28" s="1">
        <f t="shared" si="8"/>
        <v>1.1631906550518707</v>
      </c>
      <c r="O28" t="s">
        <v>78</v>
      </c>
    </row>
    <row r="29" spans="1:15" x14ac:dyDescent="0.35">
      <c r="A29" s="12">
        <v>15</v>
      </c>
      <c r="B29" s="11" t="s">
        <v>45</v>
      </c>
      <c r="C29" s="10">
        <v>0.1</v>
      </c>
      <c r="D29" s="9" t="s">
        <v>33</v>
      </c>
      <c r="E29" s="8" t="str">
        <f t="shared" si="0"/>
        <v>Not Significantly Different</v>
      </c>
      <c r="G29">
        <f t="shared" si="1"/>
        <v>0.1</v>
      </c>
      <c r="H29">
        <f t="shared" si="2"/>
        <v>6</v>
      </c>
      <c r="I29" t="str">
        <f t="shared" si="3"/>
        <v>+/-</v>
      </c>
      <c r="J29" t="str">
        <f t="shared" si="4"/>
        <v>0.1</v>
      </c>
      <c r="K29" s="1">
        <f t="shared" si="5"/>
        <v>6.0790273556231005E-2</v>
      </c>
      <c r="L29" s="1">
        <f t="shared" si="6"/>
        <v>0.1</v>
      </c>
      <c r="M29" s="1">
        <f t="shared" si="7"/>
        <v>8.5970429323592404E-2</v>
      </c>
      <c r="N29" s="1">
        <f t="shared" si="8"/>
        <v>1.1631906550518707</v>
      </c>
      <c r="O29" t="s">
        <v>55</v>
      </c>
    </row>
    <row r="30" spans="1:15" x14ac:dyDescent="0.35">
      <c r="A30" s="12">
        <v>15</v>
      </c>
      <c r="B30" s="11" t="s">
        <v>64</v>
      </c>
      <c r="C30" s="10">
        <v>0.1</v>
      </c>
      <c r="D30" s="9" t="s">
        <v>33</v>
      </c>
      <c r="E30" s="8" t="str">
        <f t="shared" si="0"/>
        <v>Not Significantly Different</v>
      </c>
      <c r="G30">
        <f t="shared" si="1"/>
        <v>0.1</v>
      </c>
      <c r="H30">
        <f t="shared" si="2"/>
        <v>6</v>
      </c>
      <c r="I30" t="str">
        <f t="shared" si="3"/>
        <v>+/-</v>
      </c>
      <c r="J30" t="str">
        <f t="shared" si="4"/>
        <v>0.1</v>
      </c>
      <c r="K30" s="1">
        <f t="shared" si="5"/>
        <v>6.0790273556231005E-2</v>
      </c>
      <c r="L30" s="1">
        <f t="shared" si="6"/>
        <v>0.1</v>
      </c>
      <c r="M30" s="1">
        <f t="shared" si="7"/>
        <v>8.5970429323592404E-2</v>
      </c>
      <c r="N30" s="1">
        <f t="shared" si="8"/>
        <v>1.1631906550518707</v>
      </c>
      <c r="O30" t="s">
        <v>76</v>
      </c>
    </row>
    <row r="31" spans="1:15" x14ac:dyDescent="0.35">
      <c r="A31" s="12">
        <v>15</v>
      </c>
      <c r="B31" s="11" t="s">
        <v>78</v>
      </c>
      <c r="C31" s="10">
        <v>0.1</v>
      </c>
      <c r="D31" s="9" t="s">
        <v>33</v>
      </c>
      <c r="E31" s="8" t="str">
        <f t="shared" si="0"/>
        <v>Not Significantly Different</v>
      </c>
      <c r="G31">
        <f t="shared" si="1"/>
        <v>0.1</v>
      </c>
      <c r="H31">
        <f t="shared" si="2"/>
        <v>6</v>
      </c>
      <c r="I31" t="str">
        <f t="shared" si="3"/>
        <v>+/-</v>
      </c>
      <c r="J31" t="str">
        <f t="shared" si="4"/>
        <v>0.1</v>
      </c>
      <c r="K31" s="1">
        <f t="shared" si="5"/>
        <v>6.0790273556231005E-2</v>
      </c>
      <c r="L31" s="1">
        <f t="shared" si="6"/>
        <v>0.1</v>
      </c>
      <c r="M31" s="1">
        <f t="shared" si="7"/>
        <v>8.5970429323592404E-2</v>
      </c>
      <c r="N31" s="1">
        <f t="shared" si="8"/>
        <v>1.1631906550518707</v>
      </c>
      <c r="O31" t="s">
        <v>41</v>
      </c>
    </row>
    <row r="32" spans="1:15" x14ac:dyDescent="0.35">
      <c r="A32" s="12">
        <v>15</v>
      </c>
      <c r="B32" s="11" t="s">
        <v>55</v>
      </c>
      <c r="C32" s="10">
        <v>0.1</v>
      </c>
      <c r="D32" s="9" t="s">
        <v>33</v>
      </c>
      <c r="E32" s="8" t="str">
        <f t="shared" si="0"/>
        <v>Not Significantly Different</v>
      </c>
      <c r="G32">
        <f t="shared" si="1"/>
        <v>0.1</v>
      </c>
      <c r="H32">
        <f t="shared" si="2"/>
        <v>6</v>
      </c>
      <c r="I32" t="str">
        <f t="shared" si="3"/>
        <v>+/-</v>
      </c>
      <c r="J32" t="str">
        <f t="shared" si="4"/>
        <v>0.1</v>
      </c>
      <c r="K32" s="1">
        <f t="shared" si="5"/>
        <v>6.0790273556231005E-2</v>
      </c>
      <c r="L32" s="1">
        <f t="shared" si="6"/>
        <v>0.1</v>
      </c>
      <c r="M32" s="1">
        <f t="shared" si="7"/>
        <v>8.5970429323592404E-2</v>
      </c>
      <c r="N32" s="1">
        <f t="shared" si="8"/>
        <v>1.1631906550518707</v>
      </c>
      <c r="O32" t="s">
        <v>70</v>
      </c>
    </row>
    <row r="33" spans="1:15" x14ac:dyDescent="0.35">
      <c r="A33" s="12">
        <v>15</v>
      </c>
      <c r="B33" s="11" t="s">
        <v>41</v>
      </c>
      <c r="C33" s="10">
        <v>0.1</v>
      </c>
      <c r="D33" s="9" t="s">
        <v>33</v>
      </c>
      <c r="E33" s="8" t="str">
        <f t="shared" si="0"/>
        <v>Not Significantly Different</v>
      </c>
      <c r="G33">
        <f t="shared" si="1"/>
        <v>0.1</v>
      </c>
      <c r="H33">
        <f t="shared" si="2"/>
        <v>6</v>
      </c>
      <c r="I33" t="str">
        <f t="shared" si="3"/>
        <v>+/-</v>
      </c>
      <c r="J33" t="str">
        <f t="shared" si="4"/>
        <v>0.1</v>
      </c>
      <c r="K33" s="1">
        <f t="shared" si="5"/>
        <v>6.0790273556231005E-2</v>
      </c>
      <c r="L33" s="1">
        <f t="shared" si="6"/>
        <v>0.1</v>
      </c>
      <c r="M33" s="1">
        <f t="shared" si="7"/>
        <v>8.5970429323592404E-2</v>
      </c>
      <c r="N33" s="1">
        <f t="shared" si="8"/>
        <v>1.1631906550518707</v>
      </c>
      <c r="O33" t="s">
        <v>75</v>
      </c>
    </row>
    <row r="34" spans="1:15" x14ac:dyDescent="0.35">
      <c r="A34" s="12">
        <v>15</v>
      </c>
      <c r="B34" s="11" t="s">
        <v>71</v>
      </c>
      <c r="C34" s="10">
        <v>0.1</v>
      </c>
      <c r="D34" s="9" t="s">
        <v>33</v>
      </c>
      <c r="E34" s="8" t="str">
        <f t="shared" si="0"/>
        <v>Not Significantly Different</v>
      </c>
      <c r="G34">
        <f t="shared" si="1"/>
        <v>0.1</v>
      </c>
      <c r="H34">
        <f t="shared" si="2"/>
        <v>6</v>
      </c>
      <c r="I34" t="str">
        <f t="shared" si="3"/>
        <v>+/-</v>
      </c>
      <c r="J34" t="str">
        <f t="shared" si="4"/>
        <v>0.1</v>
      </c>
      <c r="K34" s="1">
        <f t="shared" si="5"/>
        <v>6.0790273556231005E-2</v>
      </c>
      <c r="L34" s="1">
        <f t="shared" si="6"/>
        <v>0.1</v>
      </c>
      <c r="M34" s="1">
        <f t="shared" si="7"/>
        <v>8.5970429323592404E-2</v>
      </c>
      <c r="N34" s="1">
        <f t="shared" si="8"/>
        <v>1.1631906550518707</v>
      </c>
      <c r="O34" t="s">
        <v>74</v>
      </c>
    </row>
    <row r="35" spans="1:15" x14ac:dyDescent="0.35">
      <c r="A35" s="12">
        <v>15</v>
      </c>
      <c r="B35" s="11" t="s">
        <v>69</v>
      </c>
      <c r="C35" s="10">
        <v>0.1</v>
      </c>
      <c r="D35" s="9" t="s">
        <v>33</v>
      </c>
      <c r="E35" s="8" t="str">
        <f t="shared" si="0"/>
        <v>Not Significantly Different</v>
      </c>
      <c r="G35">
        <f t="shared" si="1"/>
        <v>0.1</v>
      </c>
      <c r="H35">
        <f t="shared" si="2"/>
        <v>6</v>
      </c>
      <c r="I35" t="str">
        <f t="shared" si="3"/>
        <v>+/-</v>
      </c>
      <c r="J35" t="str">
        <f t="shared" si="4"/>
        <v>0.1</v>
      </c>
      <c r="K35" s="1">
        <f t="shared" si="5"/>
        <v>6.0790273556231005E-2</v>
      </c>
      <c r="L35" s="1">
        <f t="shared" si="6"/>
        <v>0.1</v>
      </c>
      <c r="M35" s="1">
        <f t="shared" si="7"/>
        <v>8.5970429323592404E-2</v>
      </c>
      <c r="N35" s="1">
        <f t="shared" si="8"/>
        <v>1.1631906550518707</v>
      </c>
      <c r="O35" t="s">
        <v>51</v>
      </c>
    </row>
    <row r="36" spans="1:15" x14ac:dyDescent="0.35">
      <c r="A36" s="12">
        <v>15</v>
      </c>
      <c r="B36" s="11" t="s">
        <v>68</v>
      </c>
      <c r="C36" s="10">
        <v>0.1</v>
      </c>
      <c r="D36" s="9" t="s">
        <v>33</v>
      </c>
      <c r="E36" s="8" t="str">
        <f t="shared" si="0"/>
        <v>Not Significantly Different</v>
      </c>
      <c r="G36">
        <f t="shared" si="1"/>
        <v>0.1</v>
      </c>
      <c r="H36">
        <f t="shared" si="2"/>
        <v>6</v>
      </c>
      <c r="I36" t="str">
        <f t="shared" si="3"/>
        <v>+/-</v>
      </c>
      <c r="J36" t="str">
        <f t="shared" si="4"/>
        <v>0.1</v>
      </c>
      <c r="K36" s="1">
        <f t="shared" si="5"/>
        <v>6.0790273556231005E-2</v>
      </c>
      <c r="L36" s="1">
        <f t="shared" si="6"/>
        <v>0.1</v>
      </c>
      <c r="M36" s="1">
        <f t="shared" si="7"/>
        <v>8.5970429323592404E-2</v>
      </c>
      <c r="N36" s="1">
        <f t="shared" si="8"/>
        <v>1.1631906550518707</v>
      </c>
      <c r="O36" t="s">
        <v>71</v>
      </c>
    </row>
    <row r="37" spans="1:15" x14ac:dyDescent="0.35">
      <c r="A37" s="12">
        <v>15</v>
      </c>
      <c r="B37" s="11" t="s">
        <v>66</v>
      </c>
      <c r="C37" s="10">
        <v>0.1</v>
      </c>
      <c r="D37" s="9" t="s">
        <v>33</v>
      </c>
      <c r="E37" s="8" t="str">
        <f t="shared" si="0"/>
        <v>Not Significantly Different</v>
      </c>
      <c r="G37">
        <f t="shared" si="1"/>
        <v>0.1</v>
      </c>
      <c r="H37">
        <f t="shared" si="2"/>
        <v>6</v>
      </c>
      <c r="I37" t="str">
        <f t="shared" si="3"/>
        <v>+/-</v>
      </c>
      <c r="J37" t="str">
        <f t="shared" si="4"/>
        <v>0.1</v>
      </c>
      <c r="K37" s="1">
        <f t="shared" si="5"/>
        <v>6.0790273556231005E-2</v>
      </c>
      <c r="L37" s="1">
        <f t="shared" si="6"/>
        <v>0.1</v>
      </c>
      <c r="M37" s="1">
        <f t="shared" si="7"/>
        <v>8.5970429323592404E-2</v>
      </c>
      <c r="N37" s="1">
        <f t="shared" si="8"/>
        <v>1.1631906550518707</v>
      </c>
      <c r="O37" t="s">
        <v>69</v>
      </c>
    </row>
    <row r="38" spans="1:15" x14ac:dyDescent="0.35">
      <c r="A38" s="12">
        <v>15</v>
      </c>
      <c r="B38" s="11" t="s">
        <v>36</v>
      </c>
      <c r="C38" s="10">
        <v>0.1</v>
      </c>
      <c r="D38" s="9" t="s">
        <v>33</v>
      </c>
      <c r="E38" s="8" t="str">
        <f t="shared" si="0"/>
        <v>Not Significantly Different</v>
      </c>
      <c r="G38">
        <f t="shared" si="1"/>
        <v>0.1</v>
      </c>
      <c r="H38">
        <f t="shared" si="2"/>
        <v>6</v>
      </c>
      <c r="I38" t="str">
        <f t="shared" si="3"/>
        <v>+/-</v>
      </c>
      <c r="J38" t="str">
        <f t="shared" si="4"/>
        <v>0.1</v>
      </c>
      <c r="K38" s="1">
        <f t="shared" si="5"/>
        <v>6.0790273556231005E-2</v>
      </c>
      <c r="L38" s="1">
        <f t="shared" si="6"/>
        <v>0.1</v>
      </c>
      <c r="M38" s="1">
        <f t="shared" si="7"/>
        <v>8.5970429323592404E-2</v>
      </c>
      <c r="N38" s="1">
        <f t="shared" si="8"/>
        <v>1.1631906550518707</v>
      </c>
      <c r="O38" t="s">
        <v>68</v>
      </c>
    </row>
    <row r="39" spans="1:15" x14ac:dyDescent="0.35">
      <c r="A39" s="12">
        <v>15</v>
      </c>
      <c r="B39" s="11" t="s">
        <v>63</v>
      </c>
      <c r="C39" s="10">
        <v>0.1</v>
      </c>
      <c r="D39" s="9" t="s">
        <v>33</v>
      </c>
      <c r="E39" s="8" t="str">
        <f t="shared" si="0"/>
        <v>Not Significantly Different</v>
      </c>
      <c r="G39">
        <f t="shared" si="1"/>
        <v>0.1</v>
      </c>
      <c r="H39">
        <f t="shared" si="2"/>
        <v>6</v>
      </c>
      <c r="I39" t="str">
        <f t="shared" si="3"/>
        <v>+/-</v>
      </c>
      <c r="J39" t="str">
        <f t="shared" si="4"/>
        <v>0.1</v>
      </c>
      <c r="K39" s="1">
        <f t="shared" si="5"/>
        <v>6.0790273556231005E-2</v>
      </c>
      <c r="L39" s="1">
        <f t="shared" si="6"/>
        <v>0.1</v>
      </c>
      <c r="M39" s="1">
        <f t="shared" si="7"/>
        <v>8.5970429323592404E-2</v>
      </c>
      <c r="N39" s="1">
        <f t="shared" si="8"/>
        <v>1.1631906550518707</v>
      </c>
      <c r="O39" t="s">
        <v>44</v>
      </c>
    </row>
    <row r="40" spans="1:15" x14ac:dyDescent="0.35">
      <c r="A40" s="12">
        <v>15</v>
      </c>
      <c r="B40" s="11" t="s">
        <v>48</v>
      </c>
      <c r="C40" s="10">
        <v>0.1</v>
      </c>
      <c r="D40" s="9" t="s">
        <v>33</v>
      </c>
      <c r="E40" s="8" t="str">
        <f t="shared" si="0"/>
        <v>Not Significantly Different</v>
      </c>
      <c r="G40">
        <f t="shared" si="1"/>
        <v>0.1</v>
      </c>
      <c r="H40">
        <f t="shared" si="2"/>
        <v>6</v>
      </c>
      <c r="I40" t="str">
        <f t="shared" si="3"/>
        <v>+/-</v>
      </c>
      <c r="J40" t="str">
        <f t="shared" si="4"/>
        <v>0.1</v>
      </c>
      <c r="K40" s="1">
        <f t="shared" si="5"/>
        <v>6.0790273556231005E-2</v>
      </c>
      <c r="L40" s="1">
        <f t="shared" si="6"/>
        <v>0.1</v>
      </c>
      <c r="M40" s="1">
        <f t="shared" si="7"/>
        <v>8.5970429323592404E-2</v>
      </c>
      <c r="N40" s="1">
        <f t="shared" si="8"/>
        <v>1.1631906550518707</v>
      </c>
      <c r="O40" t="s">
        <v>66</v>
      </c>
    </row>
    <row r="41" spans="1:15" x14ac:dyDescent="0.35">
      <c r="A41" s="12">
        <v>15</v>
      </c>
      <c r="B41" s="11" t="s">
        <v>46</v>
      </c>
      <c r="C41" s="10">
        <v>0.1</v>
      </c>
      <c r="D41" s="9" t="s">
        <v>33</v>
      </c>
      <c r="E41" s="8" t="str">
        <f t="shared" si="0"/>
        <v>Not Significantly Different</v>
      </c>
      <c r="G41">
        <f t="shared" si="1"/>
        <v>0.1</v>
      </c>
      <c r="H41">
        <f t="shared" si="2"/>
        <v>6</v>
      </c>
      <c r="I41" t="str">
        <f t="shared" si="3"/>
        <v>+/-</v>
      </c>
      <c r="J41" t="str">
        <f t="shared" si="4"/>
        <v>0.1</v>
      </c>
      <c r="K41" s="1">
        <f t="shared" si="5"/>
        <v>6.0790273556231005E-2</v>
      </c>
      <c r="L41" s="1">
        <f t="shared" si="6"/>
        <v>0.1</v>
      </c>
      <c r="M41" s="1">
        <f t="shared" si="7"/>
        <v>8.5970429323592404E-2</v>
      </c>
      <c r="N41" s="1">
        <f t="shared" si="8"/>
        <v>1.1631906550518707</v>
      </c>
      <c r="O41" t="s">
        <v>47</v>
      </c>
    </row>
    <row r="42" spans="1:15" x14ac:dyDescent="0.35">
      <c r="A42" s="12">
        <v>15</v>
      </c>
      <c r="B42" s="11" t="s">
        <v>39</v>
      </c>
      <c r="C42" s="10">
        <v>0.1</v>
      </c>
      <c r="D42" s="9" t="s">
        <v>33</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0.1</v>
      </c>
      <c r="H42">
        <f t="shared" ref="H42:H62" si="11">LEN(TRIM(D42))</f>
        <v>6</v>
      </c>
      <c r="I42" t="str">
        <f t="shared" ref="I42:I73" si="12">IF(H42&gt;=3,MID(TRIM(D42),1,3),"NO")</f>
        <v>+/-</v>
      </c>
      <c r="J42" t="str">
        <f t="shared" ref="J42:J73" si="13">IF(TRIM(I42)="+/-",MID(TRIM(D42),4,H42-3),D42)</f>
        <v>0.1</v>
      </c>
      <c r="K42" s="1">
        <f t="shared" ref="K42:K73" si="14">IF(TRIM(J42)="*****",0,IF(ISERROR(VALUE(J42)),"NA",VALUE(J42/$I$4)))</f>
        <v>6.0790273556231005E-2</v>
      </c>
      <c r="L42" s="1">
        <f t="shared" ref="L42:L62" si="15">IF(AND(ISNUMBER(G42),ISNUMBER($I$6)),$I$6-G42,"N/A")</f>
        <v>0.1</v>
      </c>
      <c r="M42" s="1">
        <f t="shared" ref="M42:M62" si="16">IF(AND(ISNUMBER(K42),ISNUMBER($I$7)),SQRT(K42^2+($I$7)^2),"N/A")</f>
        <v>8.5970429323592404E-2</v>
      </c>
      <c r="N42" s="1">
        <f t="shared" ref="N42:N73" si="17">IF(AND(ISNUMBER(L42),ISNUMBER(M42),M42&lt;&gt;0),L42/M42,"NA")</f>
        <v>1.1631906550518707</v>
      </c>
      <c r="O42" t="s">
        <v>36</v>
      </c>
    </row>
    <row r="43" spans="1:15" x14ac:dyDescent="0.35">
      <c r="A43" s="12">
        <v>15</v>
      </c>
      <c r="B43" s="11" t="s">
        <v>37</v>
      </c>
      <c r="C43" s="10">
        <v>0.1</v>
      </c>
      <c r="D43" s="9" t="s">
        <v>33</v>
      </c>
      <c r="E43" s="8" t="str">
        <f t="shared" si="9"/>
        <v>Not Significantly Different</v>
      </c>
      <c r="G43">
        <f t="shared" si="10"/>
        <v>0.1</v>
      </c>
      <c r="H43">
        <f t="shared" si="11"/>
        <v>6</v>
      </c>
      <c r="I43" t="str">
        <f t="shared" si="12"/>
        <v>+/-</v>
      </c>
      <c r="J43" t="str">
        <f t="shared" si="13"/>
        <v>0.1</v>
      </c>
      <c r="K43" s="1">
        <f t="shared" si="14"/>
        <v>6.0790273556231005E-2</v>
      </c>
      <c r="L43" s="1">
        <f t="shared" si="15"/>
        <v>0.1</v>
      </c>
      <c r="M43" s="1">
        <f t="shared" si="16"/>
        <v>8.5970429323592404E-2</v>
      </c>
      <c r="N43" s="1">
        <f t="shared" si="17"/>
        <v>1.1631906550518707</v>
      </c>
      <c r="O43" t="s">
        <v>49</v>
      </c>
    </row>
    <row r="44" spans="1:15" x14ac:dyDescent="0.35">
      <c r="A44" s="12">
        <v>15</v>
      </c>
      <c r="B44" s="11" t="s">
        <v>26</v>
      </c>
      <c r="C44" s="10">
        <v>0.1</v>
      </c>
      <c r="D44" s="9" t="s">
        <v>33</v>
      </c>
      <c r="E44" s="8" t="str">
        <f t="shared" si="9"/>
        <v>Not Significantly Different</v>
      </c>
      <c r="G44">
        <f t="shared" si="10"/>
        <v>0.1</v>
      </c>
      <c r="H44">
        <f t="shared" si="11"/>
        <v>6</v>
      </c>
      <c r="I44" t="str">
        <f t="shared" si="12"/>
        <v>+/-</v>
      </c>
      <c r="J44" t="str">
        <f t="shared" si="13"/>
        <v>0.1</v>
      </c>
      <c r="K44" s="1">
        <f t="shared" si="14"/>
        <v>6.0790273556231005E-2</v>
      </c>
      <c r="L44" s="1">
        <f t="shared" si="15"/>
        <v>0.1</v>
      </c>
      <c r="M44" s="1">
        <f t="shared" si="16"/>
        <v>8.5970429323592404E-2</v>
      </c>
      <c r="N44" s="1">
        <f t="shared" si="17"/>
        <v>1.1631906550518707</v>
      </c>
      <c r="O44" t="s">
        <v>63</v>
      </c>
    </row>
    <row r="45" spans="1:15" x14ac:dyDescent="0.35">
      <c r="A45" s="12">
        <v>35</v>
      </c>
      <c r="B45" s="11" t="s">
        <v>65</v>
      </c>
      <c r="C45" s="10">
        <v>0</v>
      </c>
      <c r="D45" s="9" t="s">
        <v>33</v>
      </c>
      <c r="E45" s="8" t="str">
        <f t="shared" si="9"/>
        <v>Significantly Different</v>
      </c>
      <c r="G45">
        <f t="shared" si="10"/>
        <v>0</v>
      </c>
      <c r="H45">
        <f t="shared" si="11"/>
        <v>6</v>
      </c>
      <c r="I45" t="str">
        <f t="shared" si="12"/>
        <v>+/-</v>
      </c>
      <c r="J45" t="str">
        <f t="shared" si="13"/>
        <v>0.1</v>
      </c>
      <c r="K45" s="1">
        <f t="shared" si="14"/>
        <v>6.0790273556231005E-2</v>
      </c>
      <c r="L45" s="1">
        <f t="shared" si="15"/>
        <v>0.2</v>
      </c>
      <c r="M45" s="1">
        <f t="shared" si="16"/>
        <v>8.5970429323592404E-2</v>
      </c>
      <c r="N45" s="1">
        <f t="shared" si="17"/>
        <v>2.3263813101037414</v>
      </c>
      <c r="O45" t="s">
        <v>62</v>
      </c>
    </row>
    <row r="46" spans="1:15" x14ac:dyDescent="0.35">
      <c r="A46" s="12">
        <v>35</v>
      </c>
      <c r="B46" s="11" t="s">
        <v>61</v>
      </c>
      <c r="C46" s="10">
        <v>0</v>
      </c>
      <c r="D46" s="9" t="s">
        <v>33</v>
      </c>
      <c r="E46" s="8" t="str">
        <f t="shared" si="9"/>
        <v>Significantly Different</v>
      </c>
      <c r="G46">
        <f t="shared" si="10"/>
        <v>0</v>
      </c>
      <c r="H46">
        <f t="shared" si="11"/>
        <v>6</v>
      </c>
      <c r="I46" t="str">
        <f t="shared" si="12"/>
        <v>+/-</v>
      </c>
      <c r="J46" t="str">
        <f t="shared" si="13"/>
        <v>0.1</v>
      </c>
      <c r="K46" s="1">
        <f t="shared" si="14"/>
        <v>6.0790273556231005E-2</v>
      </c>
      <c r="L46" s="1">
        <f t="shared" si="15"/>
        <v>0.2</v>
      </c>
      <c r="M46" s="1">
        <f t="shared" si="16"/>
        <v>8.5970429323592404E-2</v>
      </c>
      <c r="N46" s="1">
        <f t="shared" si="17"/>
        <v>2.3263813101037414</v>
      </c>
      <c r="O46" t="s">
        <v>60</v>
      </c>
    </row>
    <row r="47" spans="1:15" x14ac:dyDescent="0.35">
      <c r="A47" s="12">
        <v>35</v>
      </c>
      <c r="B47" s="11" t="s">
        <v>80</v>
      </c>
      <c r="C47" s="10">
        <v>0</v>
      </c>
      <c r="D47" s="9" t="s">
        <v>33</v>
      </c>
      <c r="E47" s="8" t="str">
        <f t="shared" si="9"/>
        <v>Significantly Different</v>
      </c>
      <c r="G47">
        <f t="shared" si="10"/>
        <v>0</v>
      </c>
      <c r="H47">
        <f t="shared" si="11"/>
        <v>6</v>
      </c>
      <c r="I47" t="str">
        <f t="shared" si="12"/>
        <v>+/-</v>
      </c>
      <c r="J47" t="str">
        <f t="shared" si="13"/>
        <v>0.1</v>
      </c>
      <c r="K47" s="1">
        <f t="shared" si="14"/>
        <v>6.0790273556231005E-2</v>
      </c>
      <c r="L47" s="1">
        <f t="shared" si="15"/>
        <v>0.2</v>
      </c>
      <c r="M47" s="1">
        <f t="shared" si="16"/>
        <v>8.5970429323592404E-2</v>
      </c>
      <c r="N47" s="1">
        <f t="shared" si="17"/>
        <v>2.3263813101037414</v>
      </c>
      <c r="O47" t="s">
        <v>58</v>
      </c>
    </row>
    <row r="48" spans="1:15" x14ac:dyDescent="0.35">
      <c r="A48" s="12">
        <v>35</v>
      </c>
      <c r="B48" s="11" t="s">
        <v>76</v>
      </c>
      <c r="C48" s="10">
        <v>0</v>
      </c>
      <c r="D48" s="9" t="s">
        <v>33</v>
      </c>
      <c r="E48" s="8" t="str">
        <f t="shared" si="9"/>
        <v>Significantly Different</v>
      </c>
      <c r="G48">
        <f t="shared" si="10"/>
        <v>0</v>
      </c>
      <c r="H48">
        <f t="shared" si="11"/>
        <v>6</v>
      </c>
      <c r="I48" t="str">
        <f t="shared" si="12"/>
        <v>+/-</v>
      </c>
      <c r="J48" t="str">
        <f t="shared" si="13"/>
        <v>0.1</v>
      </c>
      <c r="K48" s="1">
        <f t="shared" si="14"/>
        <v>6.0790273556231005E-2</v>
      </c>
      <c r="L48" s="1">
        <f t="shared" si="15"/>
        <v>0.2</v>
      </c>
      <c r="M48" s="1">
        <f t="shared" si="16"/>
        <v>8.5970429323592404E-2</v>
      </c>
      <c r="N48" s="1">
        <f t="shared" si="17"/>
        <v>2.3263813101037414</v>
      </c>
      <c r="O48" t="s">
        <v>56</v>
      </c>
    </row>
    <row r="49" spans="1:15" x14ac:dyDescent="0.35">
      <c r="A49" s="12">
        <v>35</v>
      </c>
      <c r="B49" s="11" t="s">
        <v>70</v>
      </c>
      <c r="C49" s="10">
        <v>0</v>
      </c>
      <c r="D49" s="9" t="s">
        <v>33</v>
      </c>
      <c r="E49" s="8" t="str">
        <f t="shared" si="9"/>
        <v>Significantly Different</v>
      </c>
      <c r="G49">
        <f t="shared" si="10"/>
        <v>0</v>
      </c>
      <c r="H49">
        <f t="shared" si="11"/>
        <v>6</v>
      </c>
      <c r="I49" t="str">
        <f t="shared" si="12"/>
        <v>+/-</v>
      </c>
      <c r="J49" t="str">
        <f t="shared" si="13"/>
        <v>0.1</v>
      </c>
      <c r="K49" s="1">
        <f t="shared" si="14"/>
        <v>6.0790273556231005E-2</v>
      </c>
      <c r="L49" s="1">
        <f t="shared" si="15"/>
        <v>0.2</v>
      </c>
      <c r="M49" s="1">
        <f t="shared" si="16"/>
        <v>8.5970429323592404E-2</v>
      </c>
      <c r="N49" s="1">
        <f t="shared" si="17"/>
        <v>2.3263813101037414</v>
      </c>
      <c r="O49" t="s">
        <v>54</v>
      </c>
    </row>
    <row r="50" spans="1:15" x14ac:dyDescent="0.35">
      <c r="A50" s="12">
        <v>35</v>
      </c>
      <c r="B50" s="11" t="s">
        <v>75</v>
      </c>
      <c r="C50" s="10">
        <v>0</v>
      </c>
      <c r="D50" s="9" t="s">
        <v>33</v>
      </c>
      <c r="E50" s="8" t="str">
        <f t="shared" si="9"/>
        <v>Significantly Different</v>
      </c>
      <c r="G50">
        <f t="shared" si="10"/>
        <v>0</v>
      </c>
      <c r="H50">
        <f t="shared" si="11"/>
        <v>6</v>
      </c>
      <c r="I50" t="str">
        <f t="shared" si="12"/>
        <v>+/-</v>
      </c>
      <c r="J50" t="str">
        <f t="shared" si="13"/>
        <v>0.1</v>
      </c>
      <c r="K50" s="1">
        <f t="shared" si="14"/>
        <v>6.0790273556231005E-2</v>
      </c>
      <c r="L50" s="1">
        <f t="shared" si="15"/>
        <v>0.2</v>
      </c>
      <c r="M50" s="1">
        <f t="shared" si="16"/>
        <v>8.5970429323592404E-2</v>
      </c>
      <c r="N50" s="1">
        <f t="shared" si="17"/>
        <v>2.3263813101037414</v>
      </c>
      <c r="O50" t="s">
        <v>52</v>
      </c>
    </row>
    <row r="51" spans="1:15" x14ac:dyDescent="0.35">
      <c r="A51" s="12">
        <v>35</v>
      </c>
      <c r="B51" s="11" t="s">
        <v>74</v>
      </c>
      <c r="C51" s="10">
        <v>0</v>
      </c>
      <c r="D51" s="9" t="s">
        <v>33</v>
      </c>
      <c r="E51" s="8" t="str">
        <f t="shared" si="9"/>
        <v>Significantly Different</v>
      </c>
      <c r="G51">
        <f t="shared" si="10"/>
        <v>0</v>
      </c>
      <c r="H51">
        <f t="shared" si="11"/>
        <v>6</v>
      </c>
      <c r="I51" t="str">
        <f t="shared" si="12"/>
        <v>+/-</v>
      </c>
      <c r="J51" t="str">
        <f t="shared" si="13"/>
        <v>0.1</v>
      </c>
      <c r="K51" s="1">
        <f t="shared" si="14"/>
        <v>6.0790273556231005E-2</v>
      </c>
      <c r="L51" s="1">
        <f t="shared" si="15"/>
        <v>0.2</v>
      </c>
      <c r="M51" s="1">
        <f t="shared" si="16"/>
        <v>8.5970429323592404E-2</v>
      </c>
      <c r="N51" s="1">
        <f t="shared" si="17"/>
        <v>2.3263813101037414</v>
      </c>
      <c r="O51" t="s">
        <v>50</v>
      </c>
    </row>
    <row r="52" spans="1:15" x14ac:dyDescent="0.35">
      <c r="A52" s="12">
        <v>35</v>
      </c>
      <c r="B52" s="11" t="s">
        <v>51</v>
      </c>
      <c r="C52" s="10">
        <v>0</v>
      </c>
      <c r="D52" s="9" t="s">
        <v>33</v>
      </c>
      <c r="E52" s="8" t="str">
        <f t="shared" si="9"/>
        <v>Significantly Different</v>
      </c>
      <c r="G52">
        <f t="shared" si="10"/>
        <v>0</v>
      </c>
      <c r="H52">
        <f t="shared" si="11"/>
        <v>6</v>
      </c>
      <c r="I52" t="str">
        <f t="shared" si="12"/>
        <v>+/-</v>
      </c>
      <c r="J52" t="str">
        <f t="shared" si="13"/>
        <v>0.1</v>
      </c>
      <c r="K52" s="1">
        <f t="shared" si="14"/>
        <v>6.0790273556231005E-2</v>
      </c>
      <c r="L52" s="1">
        <f t="shared" si="15"/>
        <v>0.2</v>
      </c>
      <c r="M52" s="1">
        <f t="shared" si="16"/>
        <v>8.5970429323592404E-2</v>
      </c>
      <c r="N52" s="1">
        <f t="shared" si="17"/>
        <v>2.3263813101037414</v>
      </c>
      <c r="O52" t="s">
        <v>48</v>
      </c>
    </row>
    <row r="53" spans="1:15" x14ac:dyDescent="0.35">
      <c r="A53" s="12">
        <v>35</v>
      </c>
      <c r="B53" s="11" t="s">
        <v>47</v>
      </c>
      <c r="C53" s="10">
        <v>0</v>
      </c>
      <c r="D53" s="9" t="s">
        <v>33</v>
      </c>
      <c r="E53" s="8" t="str">
        <f t="shared" si="9"/>
        <v>Significantly Different</v>
      </c>
      <c r="G53">
        <f t="shared" si="10"/>
        <v>0</v>
      </c>
      <c r="H53">
        <f t="shared" si="11"/>
        <v>6</v>
      </c>
      <c r="I53" t="str">
        <f t="shared" si="12"/>
        <v>+/-</v>
      </c>
      <c r="J53" t="str">
        <f t="shared" si="13"/>
        <v>0.1</v>
      </c>
      <c r="K53" s="1">
        <f t="shared" si="14"/>
        <v>6.0790273556231005E-2</v>
      </c>
      <c r="L53" s="1">
        <f t="shared" si="15"/>
        <v>0.2</v>
      </c>
      <c r="M53" s="1">
        <f t="shared" si="16"/>
        <v>8.5970429323592404E-2</v>
      </c>
      <c r="N53" s="1">
        <f t="shared" si="17"/>
        <v>2.3263813101037414</v>
      </c>
      <c r="O53" t="s">
        <v>46</v>
      </c>
    </row>
    <row r="54" spans="1:15" x14ac:dyDescent="0.35">
      <c r="A54" s="12">
        <v>35</v>
      </c>
      <c r="B54" s="11" t="s">
        <v>49</v>
      </c>
      <c r="C54" s="10">
        <v>0</v>
      </c>
      <c r="D54" s="9" t="s">
        <v>33</v>
      </c>
      <c r="E54" s="8" t="str">
        <f t="shared" si="9"/>
        <v>Significantly Different</v>
      </c>
      <c r="G54">
        <f t="shared" si="10"/>
        <v>0</v>
      </c>
      <c r="H54">
        <f t="shared" si="11"/>
        <v>6</v>
      </c>
      <c r="I54" t="str">
        <f t="shared" si="12"/>
        <v>+/-</v>
      </c>
      <c r="J54" t="str">
        <f t="shared" si="13"/>
        <v>0.1</v>
      </c>
      <c r="K54" s="1">
        <f t="shared" si="14"/>
        <v>6.0790273556231005E-2</v>
      </c>
      <c r="L54" s="1">
        <f t="shared" si="15"/>
        <v>0.2</v>
      </c>
      <c r="M54" s="1">
        <f t="shared" si="16"/>
        <v>8.5970429323592404E-2</v>
      </c>
      <c r="N54" s="1">
        <f t="shared" si="17"/>
        <v>2.3263813101037414</v>
      </c>
      <c r="O54" t="s">
        <v>39</v>
      </c>
    </row>
    <row r="55" spans="1:15" x14ac:dyDescent="0.35">
      <c r="A55" s="12">
        <v>35</v>
      </c>
      <c r="B55" s="11" t="s">
        <v>60</v>
      </c>
      <c r="C55" s="10">
        <v>0</v>
      </c>
      <c r="D55" s="9" t="s">
        <v>33</v>
      </c>
      <c r="E55" s="8" t="str">
        <f t="shared" si="9"/>
        <v>Significantly Different</v>
      </c>
      <c r="G55">
        <f t="shared" si="10"/>
        <v>0</v>
      </c>
      <c r="H55">
        <f t="shared" si="11"/>
        <v>6</v>
      </c>
      <c r="I55" t="str">
        <f t="shared" si="12"/>
        <v>+/-</v>
      </c>
      <c r="J55" t="str">
        <f t="shared" si="13"/>
        <v>0.1</v>
      </c>
      <c r="K55" s="1">
        <f t="shared" si="14"/>
        <v>6.0790273556231005E-2</v>
      </c>
      <c r="L55" s="1">
        <f t="shared" si="15"/>
        <v>0.2</v>
      </c>
      <c r="M55" s="1">
        <f t="shared" si="16"/>
        <v>8.5970429323592404E-2</v>
      </c>
      <c r="N55" s="1">
        <f t="shared" si="17"/>
        <v>2.3263813101037414</v>
      </c>
      <c r="O55" t="s">
        <v>42</v>
      </c>
    </row>
    <row r="56" spans="1:15" x14ac:dyDescent="0.35">
      <c r="A56" s="12">
        <v>35</v>
      </c>
      <c r="B56" s="11" t="s">
        <v>54</v>
      </c>
      <c r="C56" s="10">
        <v>0</v>
      </c>
      <c r="D56" s="9" t="s">
        <v>33</v>
      </c>
      <c r="E56" s="8" t="str">
        <f t="shared" si="9"/>
        <v>Significantly Different</v>
      </c>
      <c r="G56">
        <f t="shared" si="10"/>
        <v>0</v>
      </c>
      <c r="H56">
        <f t="shared" si="11"/>
        <v>6</v>
      </c>
      <c r="I56" t="str">
        <f t="shared" si="12"/>
        <v>+/-</v>
      </c>
      <c r="J56" t="str">
        <f t="shared" si="13"/>
        <v>0.1</v>
      </c>
      <c r="K56" s="1">
        <f t="shared" si="14"/>
        <v>6.0790273556231005E-2</v>
      </c>
      <c r="L56" s="1">
        <f t="shared" si="15"/>
        <v>0.2</v>
      </c>
      <c r="M56" s="1">
        <f t="shared" si="16"/>
        <v>8.5970429323592404E-2</v>
      </c>
      <c r="N56" s="1">
        <f t="shared" si="17"/>
        <v>2.3263813101037414</v>
      </c>
      <c r="O56" t="s">
        <v>40</v>
      </c>
    </row>
    <row r="57" spans="1:15" x14ac:dyDescent="0.35">
      <c r="A57" s="12">
        <v>35</v>
      </c>
      <c r="B57" s="11" t="s">
        <v>52</v>
      </c>
      <c r="C57" s="10">
        <v>0</v>
      </c>
      <c r="D57" s="9" t="s">
        <v>33</v>
      </c>
      <c r="E57" s="8" t="str">
        <f t="shared" si="9"/>
        <v>Significantly Different</v>
      </c>
      <c r="G57">
        <f t="shared" si="10"/>
        <v>0</v>
      </c>
      <c r="H57">
        <f t="shared" si="11"/>
        <v>6</v>
      </c>
      <c r="I57" t="str">
        <f t="shared" si="12"/>
        <v>+/-</v>
      </c>
      <c r="J57" t="str">
        <f t="shared" si="13"/>
        <v>0.1</v>
      </c>
      <c r="K57" s="1">
        <f t="shared" si="14"/>
        <v>6.0790273556231005E-2</v>
      </c>
      <c r="L57" s="1">
        <f t="shared" si="15"/>
        <v>0.2</v>
      </c>
      <c r="M57" s="1">
        <f t="shared" si="16"/>
        <v>8.5970429323592404E-2</v>
      </c>
      <c r="N57" s="1">
        <f t="shared" si="17"/>
        <v>2.3263813101037414</v>
      </c>
      <c r="O57" t="s">
        <v>37</v>
      </c>
    </row>
    <row r="58" spans="1:15" x14ac:dyDescent="0.35">
      <c r="A58" s="12">
        <v>35</v>
      </c>
      <c r="B58" s="11" t="s">
        <v>50</v>
      </c>
      <c r="C58" s="10">
        <v>0</v>
      </c>
      <c r="D58" s="9" t="s">
        <v>33</v>
      </c>
      <c r="E58" s="8" t="str">
        <f t="shared" si="9"/>
        <v>Significantly Different</v>
      </c>
      <c r="G58">
        <f t="shared" si="10"/>
        <v>0</v>
      </c>
      <c r="H58">
        <f t="shared" si="11"/>
        <v>6</v>
      </c>
      <c r="I58" t="str">
        <f t="shared" si="12"/>
        <v>+/-</v>
      </c>
      <c r="J58" t="str">
        <f t="shared" si="13"/>
        <v>0.1</v>
      </c>
      <c r="K58" s="1">
        <f t="shared" si="14"/>
        <v>6.0790273556231005E-2</v>
      </c>
      <c r="L58" s="1">
        <f t="shared" si="15"/>
        <v>0.2</v>
      </c>
      <c r="M58" s="1">
        <f t="shared" si="16"/>
        <v>8.5970429323592404E-2</v>
      </c>
      <c r="N58" s="1">
        <f t="shared" si="17"/>
        <v>2.3263813101037414</v>
      </c>
      <c r="O58" t="s">
        <v>35</v>
      </c>
    </row>
    <row r="59" spans="1:15" x14ac:dyDescent="0.35">
      <c r="A59" s="12">
        <v>35</v>
      </c>
      <c r="B59" s="11" t="s">
        <v>40</v>
      </c>
      <c r="C59" s="10">
        <v>0</v>
      </c>
      <c r="D59" s="9" t="s">
        <v>33</v>
      </c>
      <c r="E59" s="8" t="str">
        <f t="shared" si="9"/>
        <v>Significantly Different</v>
      </c>
      <c r="G59">
        <f t="shared" si="10"/>
        <v>0</v>
      </c>
      <c r="H59">
        <f t="shared" si="11"/>
        <v>6</v>
      </c>
      <c r="I59" t="str">
        <f t="shared" si="12"/>
        <v>+/-</v>
      </c>
      <c r="J59" t="str">
        <f t="shared" si="13"/>
        <v>0.1</v>
      </c>
      <c r="K59" s="1">
        <f t="shared" si="14"/>
        <v>6.0790273556231005E-2</v>
      </c>
      <c r="L59" s="1">
        <f t="shared" si="15"/>
        <v>0.2</v>
      </c>
      <c r="M59" s="1">
        <f t="shared" si="16"/>
        <v>8.5970429323592404E-2</v>
      </c>
      <c r="N59" s="1">
        <f t="shared" si="17"/>
        <v>2.3263813101037414</v>
      </c>
      <c r="O59" t="s">
        <v>32</v>
      </c>
    </row>
    <row r="60" spans="1:15" x14ac:dyDescent="0.35">
      <c r="A60" s="12">
        <v>35</v>
      </c>
      <c r="B60" s="11" t="s">
        <v>32</v>
      </c>
      <c r="C60" s="10">
        <v>0</v>
      </c>
      <c r="D60" s="9" t="s">
        <v>33</v>
      </c>
      <c r="E60" s="8" t="str">
        <f t="shared" si="9"/>
        <v>Significantly Different</v>
      </c>
      <c r="G60">
        <f t="shared" si="10"/>
        <v>0</v>
      </c>
      <c r="H60">
        <f t="shared" si="11"/>
        <v>6</v>
      </c>
      <c r="I60" t="str">
        <f t="shared" si="12"/>
        <v>+/-</v>
      </c>
      <c r="J60" t="str">
        <f t="shared" si="13"/>
        <v>0.1</v>
      </c>
      <c r="K60" s="1">
        <f t="shared" si="14"/>
        <v>6.0790273556231005E-2</v>
      </c>
      <c r="L60" s="1">
        <f t="shared" si="15"/>
        <v>0.2</v>
      </c>
      <c r="M60" s="1">
        <f t="shared" si="16"/>
        <v>8.5970429323592404E-2</v>
      </c>
      <c r="N60" s="1">
        <f t="shared" si="17"/>
        <v>2.3263813101037414</v>
      </c>
      <c r="O60" t="s">
        <v>29</v>
      </c>
    </row>
    <row r="61" spans="1:15" x14ac:dyDescent="0.35">
      <c r="A61" s="12">
        <v>35</v>
      </c>
      <c r="B61" s="11" t="s">
        <v>29</v>
      </c>
      <c r="C61" s="10">
        <v>0</v>
      </c>
      <c r="D61" s="9" t="s">
        <v>33</v>
      </c>
      <c r="E61" s="8" t="str">
        <f t="shared" si="9"/>
        <v>Significantly Different</v>
      </c>
      <c r="G61">
        <f t="shared" si="10"/>
        <v>0</v>
      </c>
      <c r="H61">
        <f t="shared" si="11"/>
        <v>6</v>
      </c>
      <c r="I61" t="str">
        <f t="shared" si="12"/>
        <v>+/-</v>
      </c>
      <c r="J61" t="str">
        <f t="shared" si="13"/>
        <v>0.1</v>
      </c>
      <c r="K61" s="1">
        <f t="shared" si="14"/>
        <v>6.0790273556231005E-2</v>
      </c>
      <c r="L61" s="1">
        <f t="shared" si="15"/>
        <v>0.2</v>
      </c>
      <c r="M61" s="1">
        <f t="shared" si="16"/>
        <v>8.5970429323592404E-2</v>
      </c>
      <c r="N61" s="1">
        <f t="shared" si="17"/>
        <v>2.3263813101037414</v>
      </c>
      <c r="O61" t="s">
        <v>26</v>
      </c>
    </row>
    <row r="62" spans="1:15" ht="15" thickBot="1" x14ac:dyDescent="0.4">
      <c r="A62" s="7"/>
      <c r="B62" s="6" t="s">
        <v>24</v>
      </c>
      <c r="C62" s="5">
        <v>0</v>
      </c>
      <c r="D62" s="4" t="s">
        <v>33</v>
      </c>
      <c r="E62" s="3" t="str">
        <f t="shared" si="9"/>
        <v>Significantly Different</v>
      </c>
      <c r="G62">
        <f t="shared" si="10"/>
        <v>0</v>
      </c>
      <c r="H62">
        <f t="shared" si="11"/>
        <v>6</v>
      </c>
      <c r="I62" t="str">
        <f t="shared" si="12"/>
        <v>+/-</v>
      </c>
      <c r="J62" t="str">
        <f t="shared" si="13"/>
        <v>0.1</v>
      </c>
      <c r="K62" s="1">
        <f t="shared" si="14"/>
        <v>6.0790273556231005E-2</v>
      </c>
      <c r="L62" s="1">
        <f t="shared" si="15"/>
        <v>0.2</v>
      </c>
      <c r="M62" s="1">
        <f t="shared" si="16"/>
        <v>8.5970429323592404E-2</v>
      </c>
      <c r="N62" s="1">
        <f t="shared" si="17"/>
        <v>2.3263813101037414</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424" priority="1" operator="equal">
      <formula>"OTHER ERROR"</formula>
    </cfRule>
    <cfRule type="cellIs" dxfId="423" priority="2" operator="equal">
      <formula>"Statistical Test not applicable"</formula>
    </cfRule>
    <cfRule type="cellIs" dxfId="422" priority="3" operator="equal">
      <formula>"Geography Selected"</formula>
    </cfRule>
  </conditionalFormatting>
  <conditionalFormatting sqref="E10:J62">
    <cfRule type="cellIs" dxfId="421" priority="4" operator="equal">
      <formula>"Not Significantly Different"</formula>
    </cfRule>
  </conditionalFormatting>
  <conditionalFormatting sqref="F10:J62">
    <cfRule type="cellIs" dxfId="42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A8FFCC36-F7CB-41D4-AF7A-F36C49B98DB9}">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563054C0-701C-4B6D-B973-D559844407EF}"/>
    <hyperlink ref="A68" r:id="rId2" xr:uid="{319D79D8-18F4-44D7-899C-45CDE30DF5E9}"/>
    <hyperlink ref="A66" r:id="rId3" xr:uid="{8B37E4D8-8942-4065-BA27-B00886013CD6}"/>
    <hyperlink ref="A67" r:id="rId4" xr:uid="{0BCAF789-3A5F-414E-A156-9B62F320341F}"/>
  </hyperlinks>
  <pageMargins left="0.7" right="0.7" top="0.75" bottom="0.75" header="0.3" footer="0.3"/>
  <pageSetup orientation="portrait" r:id="rId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76939-103F-484D-BD77-64872598B676}">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585</v>
      </c>
    </row>
    <row r="2" spans="1:16" x14ac:dyDescent="0.35">
      <c r="A2" s="26" t="s">
        <v>106</v>
      </c>
      <c r="B2" t="s">
        <v>584</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9.9</v>
      </c>
      <c r="C6" t="s">
        <v>100</v>
      </c>
      <c r="H6" s="14" t="s">
        <v>99</v>
      </c>
      <c r="I6">
        <f>VLOOKUP($B$4,$B$9:$K$62,6,FALSE)</f>
        <v>9.9</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9.9</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9.9</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80</v>
      </c>
      <c r="C11" s="10">
        <v>18.5</v>
      </c>
      <c r="D11" s="13" t="s">
        <v>27</v>
      </c>
      <c r="E11" s="8" t="str">
        <f t="shared" si="0"/>
        <v>Significantly Different</v>
      </c>
      <c r="G11">
        <f t="shared" si="1"/>
        <v>18.5</v>
      </c>
      <c r="H11">
        <f t="shared" si="2"/>
        <v>6</v>
      </c>
      <c r="I11" t="str">
        <f t="shared" si="3"/>
        <v>+/-</v>
      </c>
      <c r="J11" t="str">
        <f t="shared" si="4"/>
        <v>0.3</v>
      </c>
      <c r="K11" s="1">
        <f t="shared" si="5"/>
        <v>0.18237082066869301</v>
      </c>
      <c r="L11" s="1">
        <f t="shared" si="6"/>
        <v>-8.6</v>
      </c>
      <c r="M11" s="1">
        <f t="shared" si="7"/>
        <v>0.19223572402239389</v>
      </c>
      <c r="N11" s="1">
        <f t="shared" si="8"/>
        <v>-44.736742058402058</v>
      </c>
      <c r="O11" t="s">
        <v>67</v>
      </c>
    </row>
    <row r="12" spans="1:16" x14ac:dyDescent="0.35">
      <c r="A12" s="12">
        <v>2</v>
      </c>
      <c r="B12" s="11" t="s">
        <v>29</v>
      </c>
      <c r="C12" s="10">
        <v>18.399999999999999</v>
      </c>
      <c r="D12" s="9" t="s">
        <v>43</v>
      </c>
      <c r="E12" s="8" t="str">
        <f t="shared" si="0"/>
        <v>Significantly Different</v>
      </c>
      <c r="G12">
        <f t="shared" si="1"/>
        <v>18.399999999999999</v>
      </c>
      <c r="H12">
        <f t="shared" si="2"/>
        <v>6</v>
      </c>
      <c r="I12" t="str">
        <f t="shared" si="3"/>
        <v>+/-</v>
      </c>
      <c r="J12" t="str">
        <f t="shared" si="4"/>
        <v>0.4</v>
      </c>
      <c r="K12" s="1">
        <f t="shared" si="5"/>
        <v>0.24316109422492402</v>
      </c>
      <c r="L12" s="1">
        <f t="shared" si="6"/>
        <v>-8.4999999999999982</v>
      </c>
      <c r="M12" s="1">
        <f t="shared" si="7"/>
        <v>0.25064471888253259</v>
      </c>
      <c r="N12" s="1">
        <f t="shared" si="8"/>
        <v>-33.912543770705248</v>
      </c>
      <c r="O12" t="s">
        <v>59</v>
      </c>
    </row>
    <row r="13" spans="1:16" x14ac:dyDescent="0.35">
      <c r="A13" s="12">
        <v>3</v>
      </c>
      <c r="B13" s="11" t="s">
        <v>75</v>
      </c>
      <c r="C13" s="10">
        <v>18.2</v>
      </c>
      <c r="D13" s="9" t="s">
        <v>27</v>
      </c>
      <c r="E13" s="8" t="str">
        <f t="shared" si="0"/>
        <v>Significantly Different</v>
      </c>
      <c r="G13">
        <f t="shared" si="1"/>
        <v>18.2</v>
      </c>
      <c r="H13">
        <f t="shared" si="2"/>
        <v>6</v>
      </c>
      <c r="I13" t="str">
        <f t="shared" si="3"/>
        <v>+/-</v>
      </c>
      <c r="J13" t="str">
        <f t="shared" si="4"/>
        <v>0.3</v>
      </c>
      <c r="K13" s="1">
        <f t="shared" si="5"/>
        <v>0.18237082066869301</v>
      </c>
      <c r="L13" s="1">
        <f t="shared" si="6"/>
        <v>-8.2999999999999989</v>
      </c>
      <c r="M13" s="1">
        <f t="shared" si="7"/>
        <v>0.19223572402239389</v>
      </c>
      <c r="N13" s="1">
        <f t="shared" si="8"/>
        <v>-43.176158033108962</v>
      </c>
      <c r="O13" t="s">
        <v>57</v>
      </c>
    </row>
    <row r="14" spans="1:16" x14ac:dyDescent="0.35">
      <c r="A14" s="12">
        <v>4</v>
      </c>
      <c r="B14" s="11" t="s">
        <v>60</v>
      </c>
      <c r="C14" s="10">
        <v>14.9</v>
      </c>
      <c r="D14" s="9" t="s">
        <v>27</v>
      </c>
      <c r="E14" s="8" t="str">
        <f t="shared" si="0"/>
        <v>Significantly Different</v>
      </c>
      <c r="G14">
        <f t="shared" si="1"/>
        <v>14.9</v>
      </c>
      <c r="H14">
        <f t="shared" si="2"/>
        <v>6</v>
      </c>
      <c r="I14" t="str">
        <f t="shared" si="3"/>
        <v>+/-</v>
      </c>
      <c r="J14" t="str">
        <f t="shared" si="4"/>
        <v>0.3</v>
      </c>
      <c r="K14" s="1">
        <f t="shared" si="5"/>
        <v>0.18237082066869301</v>
      </c>
      <c r="L14" s="1">
        <f t="shared" si="6"/>
        <v>-5</v>
      </c>
      <c r="M14" s="1">
        <f t="shared" si="7"/>
        <v>0.19223572402239389</v>
      </c>
      <c r="N14" s="1">
        <f t="shared" si="8"/>
        <v>-26.00973375488492</v>
      </c>
      <c r="O14" t="s">
        <v>72</v>
      </c>
    </row>
    <row r="15" spans="1:16" x14ac:dyDescent="0.35">
      <c r="A15" s="12">
        <v>5</v>
      </c>
      <c r="B15" s="11" t="s">
        <v>79</v>
      </c>
      <c r="C15" s="10">
        <v>14.5</v>
      </c>
      <c r="D15" s="9" t="s">
        <v>30</v>
      </c>
      <c r="E15" s="8" t="str">
        <f t="shared" si="0"/>
        <v>Significantly Different</v>
      </c>
      <c r="G15">
        <f t="shared" si="1"/>
        <v>14.5</v>
      </c>
      <c r="H15">
        <f t="shared" si="2"/>
        <v>6</v>
      </c>
      <c r="I15" t="str">
        <f t="shared" si="3"/>
        <v>+/-</v>
      </c>
      <c r="J15" t="str">
        <f t="shared" si="4"/>
        <v>0.5</v>
      </c>
      <c r="K15" s="1">
        <f t="shared" si="5"/>
        <v>0.303951367781155</v>
      </c>
      <c r="L15" s="1">
        <f t="shared" si="6"/>
        <v>-4.5999999999999996</v>
      </c>
      <c r="M15" s="1">
        <f t="shared" si="7"/>
        <v>0.30997079109986531</v>
      </c>
      <c r="N15" s="1">
        <f t="shared" si="8"/>
        <v>-14.840107945906386</v>
      </c>
      <c r="O15" t="s">
        <v>34</v>
      </c>
    </row>
    <row r="16" spans="1:16" x14ac:dyDescent="0.35">
      <c r="A16" s="12">
        <v>5</v>
      </c>
      <c r="B16" s="11" t="s">
        <v>78</v>
      </c>
      <c r="C16" s="10">
        <v>14.5</v>
      </c>
      <c r="D16" s="9" t="s">
        <v>43</v>
      </c>
      <c r="E16" s="8" t="str">
        <f t="shared" si="0"/>
        <v>Significantly Different</v>
      </c>
      <c r="G16">
        <f t="shared" si="1"/>
        <v>14.5</v>
      </c>
      <c r="H16">
        <f t="shared" si="2"/>
        <v>6</v>
      </c>
      <c r="I16" t="str">
        <f t="shared" si="3"/>
        <v>+/-</v>
      </c>
      <c r="J16" t="str">
        <f t="shared" si="4"/>
        <v>0.4</v>
      </c>
      <c r="K16" s="1">
        <f t="shared" si="5"/>
        <v>0.24316109422492402</v>
      </c>
      <c r="L16" s="1">
        <f t="shared" si="6"/>
        <v>-4.5999999999999996</v>
      </c>
      <c r="M16" s="1">
        <f t="shared" si="7"/>
        <v>0.25064471888253259</v>
      </c>
      <c r="N16" s="1">
        <f t="shared" si="8"/>
        <v>-18.352670746499314</v>
      </c>
      <c r="O16" t="s">
        <v>73</v>
      </c>
    </row>
    <row r="17" spans="1:15" x14ac:dyDescent="0.35">
      <c r="A17" s="12">
        <v>7</v>
      </c>
      <c r="B17" s="11" t="s">
        <v>67</v>
      </c>
      <c r="C17" s="10">
        <v>14</v>
      </c>
      <c r="D17" s="9" t="s">
        <v>30</v>
      </c>
      <c r="E17" s="8" t="str">
        <f t="shared" si="0"/>
        <v>Significantly Different</v>
      </c>
      <c r="G17">
        <f t="shared" si="1"/>
        <v>14</v>
      </c>
      <c r="H17">
        <f t="shared" si="2"/>
        <v>6</v>
      </c>
      <c r="I17" t="str">
        <f t="shared" si="3"/>
        <v>+/-</v>
      </c>
      <c r="J17" t="str">
        <f t="shared" si="4"/>
        <v>0.5</v>
      </c>
      <c r="K17" s="1">
        <f t="shared" si="5"/>
        <v>0.303951367781155</v>
      </c>
      <c r="L17" s="1">
        <f t="shared" si="6"/>
        <v>-4.0999999999999996</v>
      </c>
      <c r="M17" s="1">
        <f t="shared" si="7"/>
        <v>0.30997079109986531</v>
      </c>
      <c r="N17" s="1">
        <f t="shared" si="8"/>
        <v>-13.227052734394823</v>
      </c>
      <c r="O17" t="s">
        <v>65</v>
      </c>
    </row>
    <row r="18" spans="1:15" x14ac:dyDescent="0.35">
      <c r="A18" s="12">
        <v>8</v>
      </c>
      <c r="B18" s="11" t="s">
        <v>51</v>
      </c>
      <c r="C18" s="10">
        <v>13.9</v>
      </c>
      <c r="D18" s="9" t="s">
        <v>109</v>
      </c>
      <c r="E18" s="8" t="str">
        <f t="shared" si="0"/>
        <v>Significantly Different</v>
      </c>
      <c r="G18">
        <f t="shared" si="1"/>
        <v>13.9</v>
      </c>
      <c r="H18">
        <f t="shared" si="2"/>
        <v>6</v>
      </c>
      <c r="I18" t="str">
        <f t="shared" si="3"/>
        <v>+/-</v>
      </c>
      <c r="J18" t="str">
        <f t="shared" si="4"/>
        <v>0.6</v>
      </c>
      <c r="K18" s="1">
        <f t="shared" si="5"/>
        <v>0.36474164133738601</v>
      </c>
      <c r="L18" s="1">
        <f t="shared" si="6"/>
        <v>-4</v>
      </c>
      <c r="M18" s="1">
        <f t="shared" si="7"/>
        <v>0.36977279819442066</v>
      </c>
      <c r="N18" s="1">
        <f t="shared" si="8"/>
        <v>-10.81745336469251</v>
      </c>
      <c r="O18" t="s">
        <v>61</v>
      </c>
    </row>
    <row r="19" spans="1:15" x14ac:dyDescent="0.35">
      <c r="A19" s="12">
        <v>9</v>
      </c>
      <c r="B19" s="11" t="s">
        <v>72</v>
      </c>
      <c r="C19" s="10">
        <v>13.6</v>
      </c>
      <c r="D19" s="9" t="s">
        <v>109</v>
      </c>
      <c r="E19" s="8" t="str">
        <f t="shared" si="0"/>
        <v>Significantly Different</v>
      </c>
      <c r="G19">
        <f t="shared" si="1"/>
        <v>13.6</v>
      </c>
      <c r="H19">
        <f t="shared" si="2"/>
        <v>6</v>
      </c>
      <c r="I19" t="str">
        <f t="shared" si="3"/>
        <v>+/-</v>
      </c>
      <c r="J19" t="str">
        <f t="shared" si="4"/>
        <v>0.6</v>
      </c>
      <c r="K19" s="1">
        <f t="shared" si="5"/>
        <v>0.36474164133738601</v>
      </c>
      <c r="L19" s="1">
        <f t="shared" si="6"/>
        <v>-3.6999999999999993</v>
      </c>
      <c r="M19" s="1">
        <f t="shared" si="7"/>
        <v>0.36977279819442066</v>
      </c>
      <c r="N19" s="1">
        <f t="shared" si="8"/>
        <v>-10.006144362340569</v>
      </c>
      <c r="O19" t="s">
        <v>31</v>
      </c>
    </row>
    <row r="20" spans="1:15" x14ac:dyDescent="0.35">
      <c r="A20" s="12">
        <v>10</v>
      </c>
      <c r="B20" s="11" t="s">
        <v>74</v>
      </c>
      <c r="C20" s="10">
        <v>13.4</v>
      </c>
      <c r="D20" s="13" t="s">
        <v>27</v>
      </c>
      <c r="E20" s="8" t="str">
        <f t="shared" si="0"/>
        <v>Significantly Different</v>
      </c>
      <c r="G20">
        <f t="shared" si="1"/>
        <v>13.4</v>
      </c>
      <c r="H20">
        <f t="shared" si="2"/>
        <v>6</v>
      </c>
      <c r="I20" t="str">
        <f t="shared" si="3"/>
        <v>+/-</v>
      </c>
      <c r="J20" t="str">
        <f t="shared" si="4"/>
        <v>0.3</v>
      </c>
      <c r="K20" s="1">
        <f t="shared" si="5"/>
        <v>0.18237082066869301</v>
      </c>
      <c r="L20" s="1">
        <f t="shared" si="6"/>
        <v>-3.5</v>
      </c>
      <c r="M20" s="1">
        <f t="shared" si="7"/>
        <v>0.19223572402239389</v>
      </c>
      <c r="N20" s="1">
        <f t="shared" si="8"/>
        <v>-18.206813628419443</v>
      </c>
      <c r="O20" t="s">
        <v>53</v>
      </c>
    </row>
    <row r="21" spans="1:15" x14ac:dyDescent="0.35">
      <c r="A21" s="12">
        <v>11</v>
      </c>
      <c r="B21" s="11" t="s">
        <v>50</v>
      </c>
      <c r="C21" s="10">
        <v>13.1</v>
      </c>
      <c r="D21" s="9" t="s">
        <v>43</v>
      </c>
      <c r="E21" s="8" t="str">
        <f t="shared" si="0"/>
        <v>Significantly Different</v>
      </c>
      <c r="G21">
        <f t="shared" si="1"/>
        <v>13.1</v>
      </c>
      <c r="H21">
        <f t="shared" si="2"/>
        <v>6</v>
      </c>
      <c r="I21" t="str">
        <f t="shared" si="3"/>
        <v>+/-</v>
      </c>
      <c r="J21" t="str">
        <f t="shared" si="4"/>
        <v>0.4</v>
      </c>
      <c r="K21" s="1">
        <f t="shared" si="5"/>
        <v>0.24316109422492402</v>
      </c>
      <c r="L21" s="1">
        <f t="shared" si="6"/>
        <v>-3.1999999999999993</v>
      </c>
      <c r="M21" s="1">
        <f t="shared" si="7"/>
        <v>0.25064471888253259</v>
      </c>
      <c r="N21" s="1">
        <f t="shared" si="8"/>
        <v>-12.767075301912563</v>
      </c>
      <c r="O21" t="s">
        <v>45</v>
      </c>
    </row>
    <row r="22" spans="1:15" x14ac:dyDescent="0.35">
      <c r="A22" s="12">
        <v>12</v>
      </c>
      <c r="B22" s="11" t="s">
        <v>66</v>
      </c>
      <c r="C22" s="10">
        <v>13</v>
      </c>
      <c r="D22" s="9" t="s">
        <v>25</v>
      </c>
      <c r="E22" s="8" t="str">
        <f t="shared" si="0"/>
        <v>Significantly Different</v>
      </c>
      <c r="G22">
        <f t="shared" si="1"/>
        <v>13</v>
      </c>
      <c r="H22">
        <f t="shared" si="2"/>
        <v>6</v>
      </c>
      <c r="I22" t="str">
        <f t="shared" si="3"/>
        <v>+/-</v>
      </c>
      <c r="J22" t="str">
        <f t="shared" si="4"/>
        <v>0.7</v>
      </c>
      <c r="K22" s="1">
        <f t="shared" si="5"/>
        <v>0.42553191489361697</v>
      </c>
      <c r="L22" s="1">
        <f t="shared" si="6"/>
        <v>-3.0999999999999996</v>
      </c>
      <c r="M22" s="1">
        <f t="shared" si="7"/>
        <v>0.42985214661796195</v>
      </c>
      <c r="N22" s="1">
        <f t="shared" si="8"/>
        <v>-7.2117820613215988</v>
      </c>
      <c r="O22" t="s">
        <v>28</v>
      </c>
    </row>
    <row r="23" spans="1:15" x14ac:dyDescent="0.35">
      <c r="A23" s="12">
        <v>13</v>
      </c>
      <c r="B23" s="11" t="s">
        <v>46</v>
      </c>
      <c r="C23" s="10">
        <v>12.8</v>
      </c>
      <c r="D23" s="9" t="s">
        <v>43</v>
      </c>
      <c r="E23" s="8" t="str">
        <f t="shared" si="0"/>
        <v>Significantly Different</v>
      </c>
      <c r="G23">
        <f t="shared" si="1"/>
        <v>12.8</v>
      </c>
      <c r="H23">
        <f t="shared" si="2"/>
        <v>6</v>
      </c>
      <c r="I23" t="str">
        <f t="shared" si="3"/>
        <v>+/-</v>
      </c>
      <c r="J23" t="str">
        <f t="shared" si="4"/>
        <v>0.4</v>
      </c>
      <c r="K23" s="1">
        <f t="shared" si="5"/>
        <v>0.24316109422492402</v>
      </c>
      <c r="L23" s="1">
        <f t="shared" si="6"/>
        <v>-2.9000000000000004</v>
      </c>
      <c r="M23" s="1">
        <f t="shared" si="7"/>
        <v>0.25064471888253259</v>
      </c>
      <c r="N23" s="1">
        <f t="shared" si="8"/>
        <v>-11.570161992358264</v>
      </c>
      <c r="O23" t="s">
        <v>81</v>
      </c>
    </row>
    <row r="24" spans="1:15" x14ac:dyDescent="0.35">
      <c r="A24" s="12">
        <v>14</v>
      </c>
      <c r="B24" s="11" t="s">
        <v>77</v>
      </c>
      <c r="C24" s="10">
        <v>12.3</v>
      </c>
      <c r="D24" s="9" t="s">
        <v>30</v>
      </c>
      <c r="E24" s="8" t="str">
        <f t="shared" si="0"/>
        <v>Significantly Different</v>
      </c>
      <c r="G24">
        <f t="shared" si="1"/>
        <v>12.3</v>
      </c>
      <c r="H24">
        <f t="shared" si="2"/>
        <v>6</v>
      </c>
      <c r="I24" t="str">
        <f t="shared" si="3"/>
        <v>+/-</v>
      </c>
      <c r="J24" t="str">
        <f t="shared" si="4"/>
        <v>0.5</v>
      </c>
      <c r="K24" s="1">
        <f t="shared" si="5"/>
        <v>0.303951367781155</v>
      </c>
      <c r="L24" s="1">
        <f t="shared" si="6"/>
        <v>-2.4000000000000004</v>
      </c>
      <c r="M24" s="1">
        <f t="shared" si="7"/>
        <v>0.30997079109986531</v>
      </c>
      <c r="N24" s="1">
        <f t="shared" si="8"/>
        <v>-7.7426650152555077</v>
      </c>
      <c r="O24" t="s">
        <v>64</v>
      </c>
    </row>
    <row r="25" spans="1:15" x14ac:dyDescent="0.35">
      <c r="A25" s="12">
        <v>15</v>
      </c>
      <c r="B25" s="11" t="s">
        <v>63</v>
      </c>
      <c r="C25" s="10">
        <v>11.7</v>
      </c>
      <c r="D25" s="9" t="s">
        <v>27</v>
      </c>
      <c r="E25" s="8" t="str">
        <f t="shared" si="0"/>
        <v>Significantly Different</v>
      </c>
      <c r="G25">
        <f t="shared" si="1"/>
        <v>11.7</v>
      </c>
      <c r="H25">
        <f t="shared" si="2"/>
        <v>6</v>
      </c>
      <c r="I25" t="str">
        <f t="shared" si="3"/>
        <v>+/-</v>
      </c>
      <c r="J25" t="str">
        <f t="shared" si="4"/>
        <v>0.3</v>
      </c>
      <c r="K25" s="1">
        <f t="shared" si="5"/>
        <v>0.18237082066869301</v>
      </c>
      <c r="L25" s="1">
        <f t="shared" si="6"/>
        <v>-1.7999999999999989</v>
      </c>
      <c r="M25" s="1">
        <f t="shared" si="7"/>
        <v>0.19223572402239389</v>
      </c>
      <c r="N25" s="1">
        <f t="shared" si="8"/>
        <v>-9.3635041517585655</v>
      </c>
      <c r="O25" t="s">
        <v>80</v>
      </c>
    </row>
    <row r="26" spans="1:15" x14ac:dyDescent="0.35">
      <c r="A26" s="12">
        <v>16</v>
      </c>
      <c r="B26" s="11" t="s">
        <v>64</v>
      </c>
      <c r="C26" s="10">
        <v>11.5</v>
      </c>
      <c r="D26" s="9" t="s">
        <v>38</v>
      </c>
      <c r="E26" s="8" t="str">
        <f t="shared" si="0"/>
        <v>Significantly Different</v>
      </c>
      <c r="G26">
        <f t="shared" si="1"/>
        <v>11.5</v>
      </c>
      <c r="H26">
        <f t="shared" si="2"/>
        <v>6</v>
      </c>
      <c r="I26" t="str">
        <f t="shared" si="3"/>
        <v>+/-</v>
      </c>
      <c r="J26" t="str">
        <f t="shared" si="4"/>
        <v>0.2</v>
      </c>
      <c r="K26" s="1">
        <f t="shared" si="5"/>
        <v>0.12158054711246201</v>
      </c>
      <c r="L26" s="1">
        <f t="shared" si="6"/>
        <v>-1.5999999999999996</v>
      </c>
      <c r="M26" s="1">
        <f t="shared" si="7"/>
        <v>0.1359311840425404</v>
      </c>
      <c r="N26" s="1">
        <f t="shared" si="8"/>
        <v>-11.770661833558892</v>
      </c>
      <c r="O26" t="s">
        <v>79</v>
      </c>
    </row>
    <row r="27" spans="1:15" x14ac:dyDescent="0.35">
      <c r="A27" s="12">
        <v>16</v>
      </c>
      <c r="B27" s="11" t="s">
        <v>71</v>
      </c>
      <c r="C27" s="10">
        <v>11.5</v>
      </c>
      <c r="D27" s="9" t="s">
        <v>27</v>
      </c>
      <c r="E27" s="8" t="str">
        <f t="shared" si="0"/>
        <v>Significantly Different</v>
      </c>
      <c r="G27">
        <f t="shared" si="1"/>
        <v>11.5</v>
      </c>
      <c r="H27">
        <f t="shared" si="2"/>
        <v>6</v>
      </c>
      <c r="I27" t="str">
        <f t="shared" si="3"/>
        <v>+/-</v>
      </c>
      <c r="J27" t="str">
        <f t="shared" si="4"/>
        <v>0.3</v>
      </c>
      <c r="K27" s="1">
        <f t="shared" si="5"/>
        <v>0.18237082066869301</v>
      </c>
      <c r="L27" s="1">
        <f t="shared" si="6"/>
        <v>-1.5999999999999996</v>
      </c>
      <c r="M27" s="1">
        <f t="shared" si="7"/>
        <v>0.19223572402239389</v>
      </c>
      <c r="N27" s="1">
        <f t="shared" si="8"/>
        <v>-8.3231148015631717</v>
      </c>
      <c r="O27" t="s">
        <v>77</v>
      </c>
    </row>
    <row r="28" spans="1:15" x14ac:dyDescent="0.35">
      <c r="A28" s="12">
        <v>18</v>
      </c>
      <c r="B28" s="11" t="s">
        <v>54</v>
      </c>
      <c r="C28" s="10">
        <v>11</v>
      </c>
      <c r="D28" s="9" t="s">
        <v>38</v>
      </c>
      <c r="E28" s="8" t="str">
        <f t="shared" si="0"/>
        <v>Significantly Different</v>
      </c>
      <c r="G28">
        <f t="shared" si="1"/>
        <v>11</v>
      </c>
      <c r="H28">
        <f t="shared" si="2"/>
        <v>6</v>
      </c>
      <c r="I28" t="str">
        <f t="shared" si="3"/>
        <v>+/-</v>
      </c>
      <c r="J28" t="str">
        <f t="shared" si="4"/>
        <v>0.2</v>
      </c>
      <c r="K28" s="1">
        <f t="shared" si="5"/>
        <v>0.12158054711246201</v>
      </c>
      <c r="L28" s="1">
        <f t="shared" si="6"/>
        <v>-1.0999999999999996</v>
      </c>
      <c r="M28" s="1">
        <f t="shared" si="7"/>
        <v>0.1359311840425404</v>
      </c>
      <c r="N28" s="1">
        <f t="shared" si="8"/>
        <v>-8.092330010571736</v>
      </c>
      <c r="O28" t="s">
        <v>78</v>
      </c>
    </row>
    <row r="29" spans="1:15" x14ac:dyDescent="0.35">
      <c r="A29" s="12">
        <v>19</v>
      </c>
      <c r="B29" s="11" t="s">
        <v>52</v>
      </c>
      <c r="C29" s="10">
        <v>10.7</v>
      </c>
      <c r="D29" s="9" t="s">
        <v>118</v>
      </c>
      <c r="E29" s="8" t="str">
        <f t="shared" si="0"/>
        <v>Not Significantly Different</v>
      </c>
      <c r="G29">
        <f t="shared" si="1"/>
        <v>10.7</v>
      </c>
      <c r="H29">
        <f t="shared" si="2"/>
        <v>6</v>
      </c>
      <c r="I29" t="str">
        <f t="shared" si="3"/>
        <v>+/-</v>
      </c>
      <c r="J29" t="str">
        <f t="shared" si="4"/>
        <v>0.9</v>
      </c>
      <c r="K29" s="1">
        <f t="shared" si="5"/>
        <v>0.54711246200607899</v>
      </c>
      <c r="L29" s="1">
        <f t="shared" si="6"/>
        <v>-0.79999999999999893</v>
      </c>
      <c r="M29" s="1">
        <f t="shared" si="7"/>
        <v>0.55047933970440222</v>
      </c>
      <c r="N29" s="1">
        <f t="shared" si="8"/>
        <v>-1.4532788831449786</v>
      </c>
      <c r="O29" t="s">
        <v>55</v>
      </c>
    </row>
    <row r="30" spans="1:15" x14ac:dyDescent="0.35">
      <c r="A30" s="12">
        <v>20</v>
      </c>
      <c r="B30" s="11" t="s">
        <v>65</v>
      </c>
      <c r="C30" s="10">
        <v>10.6</v>
      </c>
      <c r="D30" s="9" t="s">
        <v>43</v>
      </c>
      <c r="E30" s="8" t="str">
        <f t="shared" si="0"/>
        <v>Significantly Different</v>
      </c>
      <c r="G30">
        <f t="shared" si="1"/>
        <v>10.6</v>
      </c>
      <c r="H30">
        <f t="shared" si="2"/>
        <v>6</v>
      </c>
      <c r="I30" t="str">
        <f t="shared" si="3"/>
        <v>+/-</v>
      </c>
      <c r="J30" t="str">
        <f t="shared" si="4"/>
        <v>0.4</v>
      </c>
      <c r="K30" s="1">
        <f t="shared" si="5"/>
        <v>0.24316109422492402</v>
      </c>
      <c r="L30" s="1">
        <f t="shared" si="6"/>
        <v>-0.69999999999999929</v>
      </c>
      <c r="M30" s="1">
        <f t="shared" si="7"/>
        <v>0.25064471888253259</v>
      </c>
      <c r="N30" s="1">
        <f t="shared" si="8"/>
        <v>-2.7927977222933711</v>
      </c>
      <c r="O30" t="s">
        <v>76</v>
      </c>
    </row>
    <row r="31" spans="1:15" x14ac:dyDescent="0.35">
      <c r="A31" s="12">
        <v>21</v>
      </c>
      <c r="B31" s="11" t="s">
        <v>45</v>
      </c>
      <c r="C31" s="10">
        <v>10.4</v>
      </c>
      <c r="D31" s="9" t="s">
        <v>27</v>
      </c>
      <c r="E31" s="8" t="str">
        <f t="shared" si="0"/>
        <v>Significantly Different</v>
      </c>
      <c r="G31">
        <f t="shared" si="1"/>
        <v>10.4</v>
      </c>
      <c r="H31">
        <f t="shared" si="2"/>
        <v>6</v>
      </c>
      <c r="I31" t="str">
        <f t="shared" si="3"/>
        <v>+/-</v>
      </c>
      <c r="J31" t="str">
        <f t="shared" si="4"/>
        <v>0.3</v>
      </c>
      <c r="K31" s="1">
        <f t="shared" si="5"/>
        <v>0.18237082066869301</v>
      </c>
      <c r="L31" s="1">
        <f t="shared" si="6"/>
        <v>-0.5</v>
      </c>
      <c r="M31" s="1">
        <f t="shared" si="7"/>
        <v>0.19223572402239389</v>
      </c>
      <c r="N31" s="1">
        <f t="shared" si="8"/>
        <v>-2.6009733754884921</v>
      </c>
      <c r="O31" t="s">
        <v>41</v>
      </c>
    </row>
    <row r="32" spans="1:15" x14ac:dyDescent="0.35">
      <c r="A32" s="12">
        <v>21</v>
      </c>
      <c r="B32" s="11" t="s">
        <v>56</v>
      </c>
      <c r="C32" s="10">
        <v>10.4</v>
      </c>
      <c r="D32" s="9" t="s">
        <v>43</v>
      </c>
      <c r="E32" s="8" t="str">
        <f t="shared" si="0"/>
        <v>Significantly Different</v>
      </c>
      <c r="G32">
        <f t="shared" si="1"/>
        <v>10.4</v>
      </c>
      <c r="H32">
        <f t="shared" si="2"/>
        <v>6</v>
      </c>
      <c r="I32" t="str">
        <f t="shared" si="3"/>
        <v>+/-</v>
      </c>
      <c r="J32" t="str">
        <f t="shared" si="4"/>
        <v>0.4</v>
      </c>
      <c r="K32" s="1">
        <f t="shared" si="5"/>
        <v>0.24316109422492402</v>
      </c>
      <c r="L32" s="1">
        <f t="shared" si="6"/>
        <v>-0.5</v>
      </c>
      <c r="M32" s="1">
        <f t="shared" si="7"/>
        <v>0.25064471888253259</v>
      </c>
      <c r="N32" s="1">
        <f t="shared" si="8"/>
        <v>-1.9948555159238384</v>
      </c>
      <c r="O32" t="s">
        <v>70</v>
      </c>
    </row>
    <row r="33" spans="1:15" x14ac:dyDescent="0.35">
      <c r="A33" s="12">
        <v>23</v>
      </c>
      <c r="B33" s="11" t="s">
        <v>42</v>
      </c>
      <c r="C33" s="10">
        <v>10</v>
      </c>
      <c r="D33" s="9" t="s">
        <v>43</v>
      </c>
      <c r="E33" s="8" t="str">
        <f t="shared" si="0"/>
        <v>Not Significantly Different</v>
      </c>
      <c r="G33">
        <f t="shared" si="1"/>
        <v>10</v>
      </c>
      <c r="H33">
        <f t="shared" si="2"/>
        <v>6</v>
      </c>
      <c r="I33" t="str">
        <f t="shared" si="3"/>
        <v>+/-</v>
      </c>
      <c r="J33" t="str">
        <f t="shared" si="4"/>
        <v>0.4</v>
      </c>
      <c r="K33" s="1">
        <f t="shared" si="5"/>
        <v>0.24316109422492402</v>
      </c>
      <c r="L33" s="1">
        <f t="shared" si="6"/>
        <v>-9.9999999999999645E-2</v>
      </c>
      <c r="M33" s="1">
        <f t="shared" si="7"/>
        <v>0.25064471888253259</v>
      </c>
      <c r="N33" s="1">
        <f t="shared" si="8"/>
        <v>-0.39897110318476625</v>
      </c>
      <c r="O33" t="s">
        <v>75</v>
      </c>
    </row>
    <row r="34" spans="1:15" x14ac:dyDescent="0.35">
      <c r="A34" s="12">
        <v>24</v>
      </c>
      <c r="B34" s="11" t="s">
        <v>68</v>
      </c>
      <c r="C34" s="10">
        <v>9.9</v>
      </c>
      <c r="D34" s="9" t="s">
        <v>43</v>
      </c>
      <c r="E34" s="8" t="str">
        <f t="shared" si="0"/>
        <v>Not Significantly Different</v>
      </c>
      <c r="G34">
        <f t="shared" si="1"/>
        <v>9.9</v>
      </c>
      <c r="H34">
        <f t="shared" si="2"/>
        <v>6</v>
      </c>
      <c r="I34" t="str">
        <f t="shared" si="3"/>
        <v>+/-</v>
      </c>
      <c r="J34" t="str">
        <f t="shared" si="4"/>
        <v>0.4</v>
      </c>
      <c r="K34" s="1">
        <f t="shared" si="5"/>
        <v>0.24316109422492402</v>
      </c>
      <c r="L34" s="1">
        <f t="shared" si="6"/>
        <v>0</v>
      </c>
      <c r="M34" s="1">
        <f t="shared" si="7"/>
        <v>0.25064471888253259</v>
      </c>
      <c r="N34" s="1">
        <f t="shared" si="8"/>
        <v>0</v>
      </c>
      <c r="O34" t="s">
        <v>74</v>
      </c>
    </row>
    <row r="35" spans="1:15" x14ac:dyDescent="0.35">
      <c r="A35" s="12">
        <v>24</v>
      </c>
      <c r="B35" s="11" t="s">
        <v>48</v>
      </c>
      <c r="C35" s="10">
        <v>9.9</v>
      </c>
      <c r="D35" s="9" t="s">
        <v>121</v>
      </c>
      <c r="E35" s="8" t="str">
        <f t="shared" si="0"/>
        <v>Not Significantly Different</v>
      </c>
      <c r="G35">
        <f t="shared" si="1"/>
        <v>9.9</v>
      </c>
      <c r="H35">
        <f t="shared" si="2"/>
        <v>6</v>
      </c>
      <c r="I35" t="str">
        <f t="shared" si="3"/>
        <v>+/-</v>
      </c>
      <c r="J35" t="str">
        <f t="shared" si="4"/>
        <v>0.8</v>
      </c>
      <c r="K35" s="1">
        <f t="shared" si="5"/>
        <v>0.48632218844984804</v>
      </c>
      <c r="L35" s="1">
        <f t="shared" si="6"/>
        <v>0</v>
      </c>
      <c r="M35" s="1">
        <f t="shared" si="7"/>
        <v>0.49010685399991183</v>
      </c>
      <c r="N35" s="1">
        <f t="shared" si="8"/>
        <v>0</v>
      </c>
      <c r="O35" t="s">
        <v>51</v>
      </c>
    </row>
    <row r="36" spans="1:15" x14ac:dyDescent="0.35">
      <c r="A36" s="12">
        <v>26</v>
      </c>
      <c r="B36" s="11" t="s">
        <v>81</v>
      </c>
      <c r="C36" s="10">
        <v>9.1999999999999993</v>
      </c>
      <c r="D36" s="9" t="s">
        <v>30</v>
      </c>
      <c r="E36" s="8" t="str">
        <f t="shared" si="0"/>
        <v>Significantly Different</v>
      </c>
      <c r="G36">
        <f t="shared" si="1"/>
        <v>9.1999999999999993</v>
      </c>
      <c r="H36">
        <f t="shared" si="2"/>
        <v>6</v>
      </c>
      <c r="I36" t="str">
        <f t="shared" si="3"/>
        <v>+/-</v>
      </c>
      <c r="J36" t="str">
        <f t="shared" si="4"/>
        <v>0.5</v>
      </c>
      <c r="K36" s="1">
        <f t="shared" si="5"/>
        <v>0.303951367781155</v>
      </c>
      <c r="L36" s="1">
        <f t="shared" si="6"/>
        <v>0.70000000000000107</v>
      </c>
      <c r="M36" s="1">
        <f t="shared" si="7"/>
        <v>0.30997079109986531</v>
      </c>
      <c r="N36" s="1">
        <f t="shared" si="8"/>
        <v>2.258277296116193</v>
      </c>
      <c r="O36" t="s">
        <v>71</v>
      </c>
    </row>
    <row r="37" spans="1:15" x14ac:dyDescent="0.35">
      <c r="A37" s="12">
        <v>27</v>
      </c>
      <c r="B37" s="11" t="s">
        <v>70</v>
      </c>
      <c r="C37" s="10">
        <v>9.1</v>
      </c>
      <c r="D37" s="9" t="s">
        <v>27</v>
      </c>
      <c r="E37" s="8" t="str">
        <f t="shared" si="0"/>
        <v>Significantly Different</v>
      </c>
      <c r="G37">
        <f t="shared" si="1"/>
        <v>9.1</v>
      </c>
      <c r="H37">
        <f t="shared" si="2"/>
        <v>6</v>
      </c>
      <c r="I37" t="str">
        <f t="shared" si="3"/>
        <v>+/-</v>
      </c>
      <c r="J37" t="str">
        <f t="shared" si="4"/>
        <v>0.3</v>
      </c>
      <c r="K37" s="1">
        <f t="shared" si="5"/>
        <v>0.18237082066869301</v>
      </c>
      <c r="L37" s="1">
        <f t="shared" si="6"/>
        <v>0.80000000000000071</v>
      </c>
      <c r="M37" s="1">
        <f t="shared" si="7"/>
        <v>0.19223572402239389</v>
      </c>
      <c r="N37" s="1">
        <f t="shared" si="8"/>
        <v>4.1615574007815903</v>
      </c>
      <c r="O37" t="s">
        <v>69</v>
      </c>
    </row>
    <row r="38" spans="1:15" x14ac:dyDescent="0.35">
      <c r="A38" s="12">
        <v>28</v>
      </c>
      <c r="B38" s="11" t="s">
        <v>58</v>
      </c>
      <c r="C38" s="10">
        <v>9</v>
      </c>
      <c r="D38" s="9" t="s">
        <v>27</v>
      </c>
      <c r="E38" s="8" t="str">
        <f t="shared" si="0"/>
        <v>Significantly Different</v>
      </c>
      <c r="G38">
        <f t="shared" si="1"/>
        <v>9</v>
      </c>
      <c r="H38">
        <f t="shared" si="2"/>
        <v>6</v>
      </c>
      <c r="I38" t="str">
        <f t="shared" si="3"/>
        <v>+/-</v>
      </c>
      <c r="J38" t="str">
        <f t="shared" si="4"/>
        <v>0.3</v>
      </c>
      <c r="K38" s="1">
        <f t="shared" si="5"/>
        <v>0.18237082066869301</v>
      </c>
      <c r="L38" s="1">
        <f t="shared" si="6"/>
        <v>0.90000000000000036</v>
      </c>
      <c r="M38" s="1">
        <f t="shared" si="7"/>
        <v>0.19223572402239389</v>
      </c>
      <c r="N38" s="1">
        <f t="shared" si="8"/>
        <v>4.6817520758792872</v>
      </c>
      <c r="O38" t="s">
        <v>68</v>
      </c>
    </row>
    <row r="39" spans="1:15" x14ac:dyDescent="0.35">
      <c r="A39" s="12">
        <v>28</v>
      </c>
      <c r="B39" s="11" t="s">
        <v>35</v>
      </c>
      <c r="C39" s="10">
        <v>9</v>
      </c>
      <c r="D39" s="9" t="s">
        <v>27</v>
      </c>
      <c r="E39" s="8" t="str">
        <f t="shared" si="0"/>
        <v>Significantly Different</v>
      </c>
      <c r="G39">
        <f t="shared" si="1"/>
        <v>9</v>
      </c>
      <c r="H39">
        <f t="shared" si="2"/>
        <v>6</v>
      </c>
      <c r="I39" t="str">
        <f t="shared" si="3"/>
        <v>+/-</v>
      </c>
      <c r="J39" t="str">
        <f t="shared" si="4"/>
        <v>0.3</v>
      </c>
      <c r="K39" s="1">
        <f t="shared" si="5"/>
        <v>0.18237082066869301</v>
      </c>
      <c r="L39" s="1">
        <f t="shared" si="6"/>
        <v>0.90000000000000036</v>
      </c>
      <c r="M39" s="1">
        <f t="shared" si="7"/>
        <v>0.19223572402239389</v>
      </c>
      <c r="N39" s="1">
        <f t="shared" si="8"/>
        <v>4.6817520758792872</v>
      </c>
      <c r="O39" t="s">
        <v>44</v>
      </c>
    </row>
    <row r="40" spans="1:15" x14ac:dyDescent="0.35">
      <c r="A40" s="12">
        <v>30</v>
      </c>
      <c r="B40" s="11" t="s">
        <v>76</v>
      </c>
      <c r="C40" s="10">
        <v>8.9</v>
      </c>
      <c r="D40" s="9" t="s">
        <v>30</v>
      </c>
      <c r="E40" s="8" t="str">
        <f t="shared" si="0"/>
        <v>Significantly Different</v>
      </c>
      <c r="G40">
        <f t="shared" si="1"/>
        <v>8.9</v>
      </c>
      <c r="H40">
        <f t="shared" si="2"/>
        <v>6</v>
      </c>
      <c r="I40" t="str">
        <f t="shared" si="3"/>
        <v>+/-</v>
      </c>
      <c r="J40" t="str">
        <f t="shared" si="4"/>
        <v>0.5</v>
      </c>
      <c r="K40" s="1">
        <f t="shared" si="5"/>
        <v>0.303951367781155</v>
      </c>
      <c r="L40" s="1">
        <f t="shared" si="6"/>
        <v>1</v>
      </c>
      <c r="M40" s="1">
        <f t="shared" si="7"/>
        <v>0.30997079109986531</v>
      </c>
      <c r="N40" s="1">
        <f t="shared" si="8"/>
        <v>3.2261104230231274</v>
      </c>
      <c r="O40" t="s">
        <v>66</v>
      </c>
    </row>
    <row r="41" spans="1:15" x14ac:dyDescent="0.35">
      <c r="A41" s="12">
        <v>31</v>
      </c>
      <c r="B41" s="11" t="s">
        <v>34</v>
      </c>
      <c r="C41" s="10">
        <v>8.6999999999999993</v>
      </c>
      <c r="D41" s="9" t="s">
        <v>33</v>
      </c>
      <c r="E41" s="8" t="str">
        <f t="shared" si="0"/>
        <v>Significantly Different</v>
      </c>
      <c r="G41">
        <f t="shared" si="1"/>
        <v>8.6999999999999993</v>
      </c>
      <c r="H41">
        <f t="shared" si="2"/>
        <v>6</v>
      </c>
      <c r="I41" t="str">
        <f t="shared" si="3"/>
        <v>+/-</v>
      </c>
      <c r="J41" t="str">
        <f t="shared" si="4"/>
        <v>0.1</v>
      </c>
      <c r="K41" s="1">
        <f t="shared" si="5"/>
        <v>6.0790273556231005E-2</v>
      </c>
      <c r="L41" s="1">
        <f t="shared" si="6"/>
        <v>1.2000000000000011</v>
      </c>
      <c r="M41" s="1">
        <f t="shared" si="7"/>
        <v>8.5970429323592404E-2</v>
      </c>
      <c r="N41" s="1">
        <f t="shared" si="8"/>
        <v>13.958287860622461</v>
      </c>
      <c r="O41" t="s">
        <v>47</v>
      </c>
    </row>
    <row r="42" spans="1:15" x14ac:dyDescent="0.35">
      <c r="A42" s="12">
        <v>31</v>
      </c>
      <c r="B42" s="11" t="s">
        <v>40</v>
      </c>
      <c r="C42" s="10">
        <v>8.6999999999999993</v>
      </c>
      <c r="D42" s="9" t="s">
        <v>25</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8.6999999999999993</v>
      </c>
      <c r="H42">
        <f t="shared" ref="H42:H62" si="11">LEN(TRIM(D42))</f>
        <v>6</v>
      </c>
      <c r="I42" t="str">
        <f t="shared" ref="I42:I73" si="12">IF(H42&gt;=3,MID(TRIM(D42),1,3),"NO")</f>
        <v>+/-</v>
      </c>
      <c r="J42" t="str">
        <f t="shared" ref="J42:J73" si="13">IF(TRIM(I42)="+/-",MID(TRIM(D42),4,H42-3),D42)</f>
        <v>0.7</v>
      </c>
      <c r="K42" s="1">
        <f t="shared" ref="K42:K73" si="14">IF(TRIM(J42)="*****",0,IF(ISERROR(VALUE(J42)),"NA",VALUE(J42/$I$4)))</f>
        <v>0.42553191489361697</v>
      </c>
      <c r="L42" s="1">
        <f t="shared" ref="L42:L62" si="15">IF(AND(ISNUMBER(G42),ISNUMBER($I$6)),$I$6-G42,"N/A")</f>
        <v>1.2000000000000011</v>
      </c>
      <c r="M42" s="1">
        <f t="shared" ref="M42:M62" si="16">IF(AND(ISNUMBER(K42),ISNUMBER($I$7)),SQRT(K42^2+($I$7)^2),"N/A")</f>
        <v>0.42985214661796195</v>
      </c>
      <c r="N42" s="1">
        <f t="shared" ref="N42:N73" si="17">IF(AND(ISNUMBER(L42),ISNUMBER(M42),M42&lt;&gt;0),L42/M42,"NA")</f>
        <v>2.7916575721244925</v>
      </c>
      <c r="O42" t="s">
        <v>36</v>
      </c>
    </row>
    <row r="43" spans="1:15" x14ac:dyDescent="0.35">
      <c r="A43" s="12">
        <v>33</v>
      </c>
      <c r="B43" s="11" t="s">
        <v>39</v>
      </c>
      <c r="C43" s="10">
        <v>8.4</v>
      </c>
      <c r="D43" s="9" t="s">
        <v>38</v>
      </c>
      <c r="E43" s="8" t="str">
        <f t="shared" si="9"/>
        <v>Significantly Different</v>
      </c>
      <c r="G43">
        <f t="shared" si="10"/>
        <v>8.4</v>
      </c>
      <c r="H43">
        <f t="shared" si="11"/>
        <v>6</v>
      </c>
      <c r="I43" t="str">
        <f t="shared" si="12"/>
        <v>+/-</v>
      </c>
      <c r="J43" t="str">
        <f t="shared" si="13"/>
        <v>0.2</v>
      </c>
      <c r="K43" s="1">
        <f t="shared" si="14"/>
        <v>0.12158054711246201</v>
      </c>
      <c r="L43" s="1">
        <f t="shared" si="15"/>
        <v>1.5</v>
      </c>
      <c r="M43" s="1">
        <f t="shared" si="16"/>
        <v>0.1359311840425404</v>
      </c>
      <c r="N43" s="1">
        <f t="shared" si="17"/>
        <v>11.034995468961462</v>
      </c>
      <c r="O43" t="s">
        <v>49</v>
      </c>
    </row>
    <row r="44" spans="1:15" x14ac:dyDescent="0.35">
      <c r="A44" s="12">
        <v>34</v>
      </c>
      <c r="B44" s="11" t="s">
        <v>47</v>
      </c>
      <c r="C44" s="10">
        <v>8.3000000000000007</v>
      </c>
      <c r="D44" s="9" t="s">
        <v>27</v>
      </c>
      <c r="E44" s="8" t="str">
        <f t="shared" si="9"/>
        <v>Significantly Different</v>
      </c>
      <c r="G44">
        <f t="shared" si="10"/>
        <v>8.3000000000000007</v>
      </c>
      <c r="H44">
        <f t="shared" si="11"/>
        <v>6</v>
      </c>
      <c r="I44" t="str">
        <f t="shared" si="12"/>
        <v>+/-</v>
      </c>
      <c r="J44" t="str">
        <f t="shared" si="13"/>
        <v>0.3</v>
      </c>
      <c r="K44" s="1">
        <f t="shared" si="14"/>
        <v>0.18237082066869301</v>
      </c>
      <c r="L44" s="1">
        <f t="shared" si="15"/>
        <v>1.5999999999999996</v>
      </c>
      <c r="M44" s="1">
        <f t="shared" si="16"/>
        <v>0.19223572402239389</v>
      </c>
      <c r="N44" s="1">
        <f t="shared" si="17"/>
        <v>8.3231148015631717</v>
      </c>
      <c r="O44" t="s">
        <v>63</v>
      </c>
    </row>
    <row r="45" spans="1:15" x14ac:dyDescent="0.35">
      <c r="A45" s="12">
        <v>35</v>
      </c>
      <c r="B45" s="11" t="s">
        <v>32</v>
      </c>
      <c r="C45" s="10">
        <v>8.1999999999999993</v>
      </c>
      <c r="D45" s="9" t="s">
        <v>109</v>
      </c>
      <c r="E45" s="8" t="str">
        <f t="shared" si="9"/>
        <v>Significantly Different</v>
      </c>
      <c r="G45">
        <f t="shared" si="10"/>
        <v>8.1999999999999993</v>
      </c>
      <c r="H45">
        <f t="shared" si="11"/>
        <v>6</v>
      </c>
      <c r="I45" t="str">
        <f t="shared" si="12"/>
        <v>+/-</v>
      </c>
      <c r="J45" t="str">
        <f t="shared" si="13"/>
        <v>0.6</v>
      </c>
      <c r="K45" s="1">
        <f t="shared" si="14"/>
        <v>0.36474164133738601</v>
      </c>
      <c r="L45" s="1">
        <f t="shared" si="15"/>
        <v>1.7000000000000011</v>
      </c>
      <c r="M45" s="1">
        <f t="shared" si="16"/>
        <v>0.36977279819442066</v>
      </c>
      <c r="N45" s="1">
        <f t="shared" si="17"/>
        <v>4.5974176799943196</v>
      </c>
      <c r="O45" t="s">
        <v>62</v>
      </c>
    </row>
    <row r="46" spans="1:15" x14ac:dyDescent="0.35">
      <c r="A46" s="12">
        <v>36</v>
      </c>
      <c r="B46" s="11" t="s">
        <v>62</v>
      </c>
      <c r="C46" s="10">
        <v>7.9</v>
      </c>
      <c r="D46" s="9" t="s">
        <v>121</v>
      </c>
      <c r="E46" s="8" t="str">
        <f t="shared" si="9"/>
        <v>Significantly Different</v>
      </c>
      <c r="G46">
        <f t="shared" si="10"/>
        <v>7.9</v>
      </c>
      <c r="H46">
        <f t="shared" si="11"/>
        <v>6</v>
      </c>
      <c r="I46" t="str">
        <f t="shared" si="12"/>
        <v>+/-</v>
      </c>
      <c r="J46" t="str">
        <f t="shared" si="13"/>
        <v>0.8</v>
      </c>
      <c r="K46" s="1">
        <f t="shared" si="14"/>
        <v>0.48632218844984804</v>
      </c>
      <c r="L46" s="1">
        <f t="shared" si="15"/>
        <v>2</v>
      </c>
      <c r="M46" s="1">
        <f t="shared" si="16"/>
        <v>0.49010685399991183</v>
      </c>
      <c r="N46" s="1">
        <f t="shared" si="17"/>
        <v>4.0807427679849582</v>
      </c>
      <c r="O46" t="s">
        <v>60</v>
      </c>
    </row>
    <row r="47" spans="1:15" x14ac:dyDescent="0.35">
      <c r="A47" s="12">
        <v>37</v>
      </c>
      <c r="B47" s="11" t="s">
        <v>57</v>
      </c>
      <c r="C47" s="10">
        <v>7.5</v>
      </c>
      <c r="D47" s="9" t="s">
        <v>27</v>
      </c>
      <c r="E47" s="8" t="str">
        <f t="shared" si="9"/>
        <v>Significantly Different</v>
      </c>
      <c r="G47">
        <f t="shared" si="10"/>
        <v>7.5</v>
      </c>
      <c r="H47">
        <f t="shared" si="11"/>
        <v>6</v>
      </c>
      <c r="I47" t="str">
        <f t="shared" si="12"/>
        <v>+/-</v>
      </c>
      <c r="J47" t="str">
        <f t="shared" si="13"/>
        <v>0.3</v>
      </c>
      <c r="K47" s="1">
        <f t="shared" si="14"/>
        <v>0.18237082066869301</v>
      </c>
      <c r="L47" s="1">
        <f t="shared" si="15"/>
        <v>2.4000000000000004</v>
      </c>
      <c r="M47" s="1">
        <f t="shared" si="16"/>
        <v>0.19223572402239389</v>
      </c>
      <c r="N47" s="1">
        <f t="shared" si="17"/>
        <v>12.484672202344763</v>
      </c>
      <c r="O47" t="s">
        <v>58</v>
      </c>
    </row>
    <row r="48" spans="1:15" x14ac:dyDescent="0.35">
      <c r="A48" s="12">
        <v>38</v>
      </c>
      <c r="B48" s="11" t="s">
        <v>55</v>
      </c>
      <c r="C48" s="10">
        <v>7.3</v>
      </c>
      <c r="D48" s="9" t="s">
        <v>43</v>
      </c>
      <c r="E48" s="8" t="str">
        <f t="shared" si="9"/>
        <v>Significantly Different</v>
      </c>
      <c r="G48">
        <f t="shared" si="10"/>
        <v>7.3</v>
      </c>
      <c r="H48">
        <f t="shared" si="11"/>
        <v>6</v>
      </c>
      <c r="I48" t="str">
        <f t="shared" si="12"/>
        <v>+/-</v>
      </c>
      <c r="J48" t="str">
        <f t="shared" si="13"/>
        <v>0.4</v>
      </c>
      <c r="K48" s="1">
        <f t="shared" si="14"/>
        <v>0.24316109422492402</v>
      </c>
      <c r="L48" s="1">
        <f t="shared" si="15"/>
        <v>2.6000000000000005</v>
      </c>
      <c r="M48" s="1">
        <f t="shared" si="16"/>
        <v>0.25064471888253259</v>
      </c>
      <c r="N48" s="1">
        <f t="shared" si="17"/>
        <v>10.373248682803961</v>
      </c>
      <c r="O48" t="s">
        <v>56</v>
      </c>
    </row>
    <row r="49" spans="1:15" x14ac:dyDescent="0.35">
      <c r="A49" s="12">
        <v>39</v>
      </c>
      <c r="B49" s="11" t="s">
        <v>73</v>
      </c>
      <c r="C49" s="10">
        <v>7.2</v>
      </c>
      <c r="D49" s="9" t="s">
        <v>27</v>
      </c>
      <c r="E49" s="8" t="str">
        <f t="shared" si="9"/>
        <v>Significantly Different</v>
      </c>
      <c r="G49">
        <f t="shared" si="10"/>
        <v>7.2</v>
      </c>
      <c r="H49">
        <f t="shared" si="11"/>
        <v>6</v>
      </c>
      <c r="I49" t="str">
        <f t="shared" si="12"/>
        <v>+/-</v>
      </c>
      <c r="J49" t="str">
        <f t="shared" si="13"/>
        <v>0.3</v>
      </c>
      <c r="K49" s="1">
        <f t="shared" si="14"/>
        <v>0.18237082066869301</v>
      </c>
      <c r="L49" s="1">
        <f t="shared" si="15"/>
        <v>2.7</v>
      </c>
      <c r="M49" s="1">
        <f t="shared" si="16"/>
        <v>0.19223572402239389</v>
      </c>
      <c r="N49" s="1">
        <f t="shared" si="17"/>
        <v>14.045256227637857</v>
      </c>
      <c r="O49" t="s">
        <v>54</v>
      </c>
    </row>
    <row r="50" spans="1:15" x14ac:dyDescent="0.35">
      <c r="A50" s="12">
        <v>39</v>
      </c>
      <c r="B50" s="11" t="s">
        <v>61</v>
      </c>
      <c r="C50" s="10">
        <v>7.2</v>
      </c>
      <c r="D50" s="9" t="s">
        <v>109</v>
      </c>
      <c r="E50" s="8" t="str">
        <f t="shared" si="9"/>
        <v>Significantly Different</v>
      </c>
      <c r="G50">
        <f t="shared" si="10"/>
        <v>7.2</v>
      </c>
      <c r="H50">
        <f t="shared" si="11"/>
        <v>6</v>
      </c>
      <c r="I50" t="str">
        <f t="shared" si="12"/>
        <v>+/-</v>
      </c>
      <c r="J50" t="str">
        <f t="shared" si="13"/>
        <v>0.6</v>
      </c>
      <c r="K50" s="1">
        <f t="shared" si="14"/>
        <v>0.36474164133738601</v>
      </c>
      <c r="L50" s="1">
        <f t="shared" si="15"/>
        <v>2.7</v>
      </c>
      <c r="M50" s="1">
        <f t="shared" si="16"/>
        <v>0.36977279819442066</v>
      </c>
      <c r="N50" s="1">
        <f t="shared" si="17"/>
        <v>7.3017810211674439</v>
      </c>
      <c r="O50" t="s">
        <v>52</v>
      </c>
    </row>
    <row r="51" spans="1:15" x14ac:dyDescent="0.35">
      <c r="A51" s="12">
        <v>41</v>
      </c>
      <c r="B51" s="11" t="s">
        <v>37</v>
      </c>
      <c r="C51" s="10">
        <v>7.1</v>
      </c>
      <c r="D51" s="9" t="s">
        <v>38</v>
      </c>
      <c r="E51" s="8" t="str">
        <f t="shared" si="9"/>
        <v>Significantly Different</v>
      </c>
      <c r="G51">
        <f t="shared" si="10"/>
        <v>7.1</v>
      </c>
      <c r="H51">
        <f t="shared" si="11"/>
        <v>6</v>
      </c>
      <c r="I51" t="str">
        <f t="shared" si="12"/>
        <v>+/-</v>
      </c>
      <c r="J51" t="str">
        <f t="shared" si="13"/>
        <v>0.2</v>
      </c>
      <c r="K51" s="1">
        <f t="shared" si="14"/>
        <v>0.12158054711246201</v>
      </c>
      <c r="L51" s="1">
        <f t="shared" si="15"/>
        <v>2.8000000000000007</v>
      </c>
      <c r="M51" s="1">
        <f t="shared" si="16"/>
        <v>0.1359311840425404</v>
      </c>
      <c r="N51" s="1">
        <f t="shared" si="17"/>
        <v>20.598658208728068</v>
      </c>
      <c r="O51" t="s">
        <v>50</v>
      </c>
    </row>
    <row r="52" spans="1:15" x14ac:dyDescent="0.35">
      <c r="A52" s="12">
        <v>42</v>
      </c>
      <c r="B52" s="11" t="s">
        <v>49</v>
      </c>
      <c r="C52" s="10">
        <v>5.7</v>
      </c>
      <c r="D52" s="9" t="s">
        <v>33</v>
      </c>
      <c r="E52" s="8" t="str">
        <f t="shared" si="9"/>
        <v>Significantly Different</v>
      </c>
      <c r="G52">
        <f t="shared" si="10"/>
        <v>5.7</v>
      </c>
      <c r="H52">
        <f t="shared" si="11"/>
        <v>6</v>
      </c>
      <c r="I52" t="str">
        <f t="shared" si="12"/>
        <v>+/-</v>
      </c>
      <c r="J52" t="str">
        <f t="shared" si="13"/>
        <v>0.1</v>
      </c>
      <c r="K52" s="1">
        <f t="shared" si="14"/>
        <v>6.0790273556231005E-2</v>
      </c>
      <c r="L52" s="1">
        <f t="shared" si="15"/>
        <v>4.2</v>
      </c>
      <c r="M52" s="1">
        <f t="shared" si="16"/>
        <v>8.5970429323592404E-2</v>
      </c>
      <c r="N52" s="1">
        <f t="shared" si="17"/>
        <v>48.854007512178569</v>
      </c>
      <c r="O52" t="s">
        <v>48</v>
      </c>
    </row>
    <row r="53" spans="1:15" x14ac:dyDescent="0.35">
      <c r="A53" s="12">
        <v>43</v>
      </c>
      <c r="B53" s="11" t="s">
        <v>44</v>
      </c>
      <c r="C53" s="10">
        <v>5.5</v>
      </c>
      <c r="D53" s="9" t="s">
        <v>43</v>
      </c>
      <c r="E53" s="8" t="str">
        <f t="shared" si="9"/>
        <v>Significantly Different</v>
      </c>
      <c r="G53">
        <f t="shared" si="10"/>
        <v>5.5</v>
      </c>
      <c r="H53">
        <f t="shared" si="11"/>
        <v>6</v>
      </c>
      <c r="I53" t="str">
        <f t="shared" si="12"/>
        <v>+/-</v>
      </c>
      <c r="J53" t="str">
        <f t="shared" si="13"/>
        <v>0.4</v>
      </c>
      <c r="K53" s="1">
        <f t="shared" si="14"/>
        <v>0.24316109422492402</v>
      </c>
      <c r="L53" s="1">
        <f t="shared" si="15"/>
        <v>4.4000000000000004</v>
      </c>
      <c r="M53" s="1">
        <f t="shared" si="16"/>
        <v>0.25064471888253259</v>
      </c>
      <c r="N53" s="1">
        <f t="shared" si="17"/>
        <v>17.55472854012978</v>
      </c>
      <c r="O53" t="s">
        <v>46</v>
      </c>
    </row>
    <row r="54" spans="1:15" x14ac:dyDescent="0.35">
      <c r="A54" s="12">
        <v>44</v>
      </c>
      <c r="B54" s="11" t="s">
        <v>53</v>
      </c>
      <c r="C54" s="10">
        <v>5.2</v>
      </c>
      <c r="D54" s="9" t="s">
        <v>33</v>
      </c>
      <c r="E54" s="8" t="str">
        <f t="shared" si="9"/>
        <v>Significantly Different</v>
      </c>
      <c r="G54">
        <f t="shared" si="10"/>
        <v>5.2</v>
      </c>
      <c r="H54">
        <f t="shared" si="11"/>
        <v>6</v>
      </c>
      <c r="I54" t="str">
        <f t="shared" si="12"/>
        <v>+/-</v>
      </c>
      <c r="J54" t="str">
        <f t="shared" si="13"/>
        <v>0.1</v>
      </c>
      <c r="K54" s="1">
        <f t="shared" si="14"/>
        <v>6.0790273556231005E-2</v>
      </c>
      <c r="L54" s="1">
        <f t="shared" si="15"/>
        <v>4.7</v>
      </c>
      <c r="M54" s="1">
        <f t="shared" si="16"/>
        <v>8.5970429323592404E-2</v>
      </c>
      <c r="N54" s="1">
        <f t="shared" si="17"/>
        <v>54.669960787437923</v>
      </c>
      <c r="O54" t="s">
        <v>39</v>
      </c>
    </row>
    <row r="55" spans="1:15" x14ac:dyDescent="0.35">
      <c r="A55" s="12">
        <v>45</v>
      </c>
      <c r="B55" s="11" t="s">
        <v>41</v>
      </c>
      <c r="C55" s="10">
        <v>4.8</v>
      </c>
      <c r="D55" s="9" t="s">
        <v>38</v>
      </c>
      <c r="E55" s="8" t="str">
        <f t="shared" si="9"/>
        <v>Significantly Different</v>
      </c>
      <c r="G55">
        <f t="shared" si="10"/>
        <v>4.8</v>
      </c>
      <c r="H55">
        <f t="shared" si="11"/>
        <v>6</v>
      </c>
      <c r="I55" t="str">
        <f t="shared" si="12"/>
        <v>+/-</v>
      </c>
      <c r="J55" t="str">
        <f t="shared" si="13"/>
        <v>0.2</v>
      </c>
      <c r="K55" s="1">
        <f t="shared" si="14"/>
        <v>0.12158054711246201</v>
      </c>
      <c r="L55" s="1">
        <f t="shared" si="15"/>
        <v>5.1000000000000005</v>
      </c>
      <c r="M55" s="1">
        <f t="shared" si="16"/>
        <v>0.1359311840425404</v>
      </c>
      <c r="N55" s="1">
        <f t="shared" si="17"/>
        <v>37.518984594468975</v>
      </c>
      <c r="O55" t="s">
        <v>42</v>
      </c>
    </row>
    <row r="56" spans="1:15" x14ac:dyDescent="0.35">
      <c r="A56" s="12">
        <v>46</v>
      </c>
      <c r="B56" s="11" t="s">
        <v>69</v>
      </c>
      <c r="C56" s="10">
        <v>4.5999999999999996</v>
      </c>
      <c r="D56" s="9" t="s">
        <v>109</v>
      </c>
      <c r="E56" s="8" t="str">
        <f t="shared" si="9"/>
        <v>Significantly Different</v>
      </c>
      <c r="G56">
        <f t="shared" si="10"/>
        <v>4.5999999999999996</v>
      </c>
      <c r="H56">
        <f t="shared" si="11"/>
        <v>6</v>
      </c>
      <c r="I56" t="str">
        <f t="shared" si="12"/>
        <v>+/-</v>
      </c>
      <c r="J56" t="str">
        <f t="shared" si="13"/>
        <v>0.6</v>
      </c>
      <c r="K56" s="1">
        <f t="shared" si="14"/>
        <v>0.36474164133738601</v>
      </c>
      <c r="L56" s="1">
        <f t="shared" si="15"/>
        <v>5.3000000000000007</v>
      </c>
      <c r="M56" s="1">
        <f t="shared" si="16"/>
        <v>0.36977279819442066</v>
      </c>
      <c r="N56" s="1">
        <f t="shared" si="17"/>
        <v>14.333125708217576</v>
      </c>
      <c r="O56" t="s">
        <v>40</v>
      </c>
    </row>
    <row r="57" spans="1:15" x14ac:dyDescent="0.35">
      <c r="A57" s="12">
        <v>47</v>
      </c>
      <c r="B57" s="11" t="s">
        <v>26</v>
      </c>
      <c r="C57" s="10">
        <v>4.5</v>
      </c>
      <c r="D57" s="9" t="s">
        <v>25</v>
      </c>
      <c r="E57" s="8" t="str">
        <f t="shared" si="9"/>
        <v>Significantly Different</v>
      </c>
      <c r="G57">
        <f t="shared" si="10"/>
        <v>4.5</v>
      </c>
      <c r="H57">
        <f t="shared" si="11"/>
        <v>6</v>
      </c>
      <c r="I57" t="str">
        <f t="shared" si="12"/>
        <v>+/-</v>
      </c>
      <c r="J57" t="str">
        <f t="shared" si="13"/>
        <v>0.7</v>
      </c>
      <c r="K57" s="1">
        <f t="shared" si="14"/>
        <v>0.42553191489361697</v>
      </c>
      <c r="L57" s="1">
        <f t="shared" si="15"/>
        <v>5.4</v>
      </c>
      <c r="M57" s="1">
        <f t="shared" si="16"/>
        <v>0.42985214661796195</v>
      </c>
      <c r="N57" s="1">
        <f t="shared" si="17"/>
        <v>12.562459074560206</v>
      </c>
      <c r="O57" t="s">
        <v>37</v>
      </c>
    </row>
    <row r="58" spans="1:15" x14ac:dyDescent="0.35">
      <c r="A58" s="12">
        <v>48</v>
      </c>
      <c r="B58" s="11" t="s">
        <v>59</v>
      </c>
      <c r="C58" s="10">
        <v>4.4000000000000004</v>
      </c>
      <c r="D58" s="9" t="s">
        <v>109</v>
      </c>
      <c r="E58" s="8" t="str">
        <f t="shared" si="9"/>
        <v>Significantly Different</v>
      </c>
      <c r="G58">
        <f t="shared" si="10"/>
        <v>4.4000000000000004</v>
      </c>
      <c r="H58">
        <f t="shared" si="11"/>
        <v>6</v>
      </c>
      <c r="I58" t="str">
        <f t="shared" si="12"/>
        <v>+/-</v>
      </c>
      <c r="J58" t="str">
        <f t="shared" si="13"/>
        <v>0.6</v>
      </c>
      <c r="K58" s="1">
        <f t="shared" si="14"/>
        <v>0.36474164133738601</v>
      </c>
      <c r="L58" s="1">
        <f t="shared" si="15"/>
        <v>5.5</v>
      </c>
      <c r="M58" s="1">
        <f t="shared" si="16"/>
        <v>0.36977279819442066</v>
      </c>
      <c r="N58" s="1">
        <f t="shared" si="17"/>
        <v>14.873998376452199</v>
      </c>
      <c r="O58" t="s">
        <v>35</v>
      </c>
    </row>
    <row r="59" spans="1:15" x14ac:dyDescent="0.35">
      <c r="A59" s="12">
        <v>48</v>
      </c>
      <c r="B59" s="11" t="s">
        <v>36</v>
      </c>
      <c r="C59" s="10">
        <v>4.4000000000000004</v>
      </c>
      <c r="D59" s="9" t="s">
        <v>43</v>
      </c>
      <c r="E59" s="8" t="str">
        <f t="shared" si="9"/>
        <v>Significantly Different</v>
      </c>
      <c r="G59">
        <f t="shared" si="10"/>
        <v>4.4000000000000004</v>
      </c>
      <c r="H59">
        <f t="shared" si="11"/>
        <v>6</v>
      </c>
      <c r="I59" t="str">
        <f t="shared" si="12"/>
        <v>+/-</v>
      </c>
      <c r="J59" t="str">
        <f t="shared" si="13"/>
        <v>0.4</v>
      </c>
      <c r="K59" s="1">
        <f t="shared" si="14"/>
        <v>0.24316109422492402</v>
      </c>
      <c r="L59" s="1">
        <f t="shared" si="15"/>
        <v>5.5</v>
      </c>
      <c r="M59" s="1">
        <f t="shared" si="16"/>
        <v>0.25064471888253259</v>
      </c>
      <c r="N59" s="1">
        <f t="shared" si="17"/>
        <v>21.943410675162223</v>
      </c>
      <c r="O59" t="s">
        <v>32</v>
      </c>
    </row>
    <row r="60" spans="1:15" x14ac:dyDescent="0.35">
      <c r="A60" s="12">
        <v>50</v>
      </c>
      <c r="B60" s="11" t="s">
        <v>28</v>
      </c>
      <c r="C60" s="10">
        <v>3.4</v>
      </c>
      <c r="D60" s="9" t="s">
        <v>43</v>
      </c>
      <c r="E60" s="8" t="str">
        <f t="shared" si="9"/>
        <v>Significantly Different</v>
      </c>
      <c r="G60">
        <f t="shared" si="10"/>
        <v>3.4</v>
      </c>
      <c r="H60">
        <f t="shared" si="11"/>
        <v>6</v>
      </c>
      <c r="I60" t="str">
        <f t="shared" si="12"/>
        <v>+/-</v>
      </c>
      <c r="J60" t="str">
        <f t="shared" si="13"/>
        <v>0.4</v>
      </c>
      <c r="K60" s="1">
        <f t="shared" si="14"/>
        <v>0.24316109422492402</v>
      </c>
      <c r="L60" s="1">
        <f t="shared" si="15"/>
        <v>6.5</v>
      </c>
      <c r="M60" s="1">
        <f t="shared" si="16"/>
        <v>0.25064471888253259</v>
      </c>
      <c r="N60" s="1">
        <f t="shared" si="17"/>
        <v>25.933121707009899</v>
      </c>
      <c r="O60" t="s">
        <v>29</v>
      </c>
    </row>
    <row r="61" spans="1:15" x14ac:dyDescent="0.35">
      <c r="A61" s="12">
        <v>51</v>
      </c>
      <c r="B61" s="11" t="s">
        <v>31</v>
      </c>
      <c r="C61" s="10">
        <v>1.9</v>
      </c>
      <c r="D61" s="9" t="s">
        <v>30</v>
      </c>
      <c r="E61" s="8" t="str">
        <f t="shared" si="9"/>
        <v>Significantly Different</v>
      </c>
      <c r="G61">
        <f t="shared" si="10"/>
        <v>1.9</v>
      </c>
      <c r="H61">
        <f t="shared" si="11"/>
        <v>6</v>
      </c>
      <c r="I61" t="str">
        <f t="shared" si="12"/>
        <v>+/-</v>
      </c>
      <c r="J61" t="str">
        <f t="shared" si="13"/>
        <v>0.5</v>
      </c>
      <c r="K61" s="1">
        <f t="shared" si="14"/>
        <v>0.303951367781155</v>
      </c>
      <c r="L61" s="1">
        <f t="shared" si="15"/>
        <v>8</v>
      </c>
      <c r="M61" s="1">
        <f t="shared" si="16"/>
        <v>0.30997079109986531</v>
      </c>
      <c r="N61" s="1">
        <f t="shared" si="17"/>
        <v>25.80888338418502</v>
      </c>
      <c r="O61" t="s">
        <v>26</v>
      </c>
    </row>
    <row r="62" spans="1:15" ht="15" thickBot="1" x14ac:dyDescent="0.4">
      <c r="A62" s="7"/>
      <c r="B62" s="6" t="s">
        <v>24</v>
      </c>
      <c r="C62" s="5">
        <v>9</v>
      </c>
      <c r="D62" s="4" t="s">
        <v>109</v>
      </c>
      <c r="E62" s="3" t="str">
        <f t="shared" si="9"/>
        <v>Significantly Different</v>
      </c>
      <c r="G62">
        <f t="shared" si="10"/>
        <v>9</v>
      </c>
      <c r="H62">
        <f t="shared" si="11"/>
        <v>6</v>
      </c>
      <c r="I62" t="str">
        <f t="shared" si="12"/>
        <v>+/-</v>
      </c>
      <c r="J62" t="str">
        <f t="shared" si="13"/>
        <v>0.6</v>
      </c>
      <c r="K62" s="1">
        <f t="shared" si="14"/>
        <v>0.36474164133738601</v>
      </c>
      <c r="L62" s="1">
        <f t="shared" si="15"/>
        <v>0.90000000000000036</v>
      </c>
      <c r="M62" s="1">
        <f t="shared" si="16"/>
        <v>0.36977279819442066</v>
      </c>
      <c r="N62" s="1">
        <f t="shared" si="17"/>
        <v>2.4339270070558157</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109" priority="1" operator="equal">
      <formula>"OTHER ERROR"</formula>
    </cfRule>
    <cfRule type="cellIs" dxfId="108" priority="2" operator="equal">
      <formula>"Statistical Test not applicable"</formula>
    </cfRule>
    <cfRule type="cellIs" dxfId="107" priority="3" operator="equal">
      <formula>"Geography Selected"</formula>
    </cfRule>
  </conditionalFormatting>
  <conditionalFormatting sqref="E10:J62">
    <cfRule type="cellIs" dxfId="106" priority="4" operator="equal">
      <formula>"Not Significantly Different"</formula>
    </cfRule>
  </conditionalFormatting>
  <conditionalFormatting sqref="F10:J62">
    <cfRule type="cellIs" dxfId="10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5F4198DE-FE68-4A96-84BD-B7441F9CED3F}">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B16AFE07-07CC-441F-91F8-358B5B970941}"/>
    <hyperlink ref="A68" r:id="rId2" xr:uid="{2B5CEF1A-AAA4-4EC9-BB3E-136C8C47EDB3}"/>
    <hyperlink ref="A66" r:id="rId3" xr:uid="{2AE1DDE6-DCB9-4D54-8A40-E194F154D434}"/>
    <hyperlink ref="A67" r:id="rId4" xr:uid="{CD236708-DC7E-459E-A26C-5808707411CC}"/>
  </hyperlinks>
  <pageMargins left="0.7" right="0.7" top="0.75" bottom="0.75" header="0.3" footer="0.3"/>
  <pageSetup orientation="portrait" r:id="rId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60F75-4F64-49B6-AF20-5DD8EFCEDB1D}">
  <dimension ref="A1:Z82"/>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588</v>
      </c>
    </row>
    <row r="2" spans="1:16" x14ac:dyDescent="0.35">
      <c r="A2" s="26" t="s">
        <v>106</v>
      </c>
      <c r="B2" t="s">
        <v>587</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1.9</v>
      </c>
      <c r="C6" t="s">
        <v>100</v>
      </c>
      <c r="H6" s="14" t="s">
        <v>99</v>
      </c>
      <c r="I6">
        <f>VLOOKUP($B$4,$B$9:$K$62,6,FALSE)</f>
        <v>1.9</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1.9</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1.9</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31</v>
      </c>
      <c r="C11" s="10">
        <v>4.0999999999999996</v>
      </c>
      <c r="D11" s="13" t="s">
        <v>109</v>
      </c>
      <c r="E11" s="8" t="str">
        <f t="shared" si="0"/>
        <v>Significantly Different</v>
      </c>
      <c r="G11">
        <f t="shared" si="1"/>
        <v>4.0999999999999996</v>
      </c>
      <c r="H11">
        <f t="shared" si="2"/>
        <v>6</v>
      </c>
      <c r="I11" t="str">
        <f t="shared" si="3"/>
        <v>+/-</v>
      </c>
      <c r="J11" t="str">
        <f t="shared" si="4"/>
        <v>0.6</v>
      </c>
      <c r="K11" s="1">
        <f t="shared" si="5"/>
        <v>0.36474164133738601</v>
      </c>
      <c r="L11" s="1">
        <f t="shared" si="6"/>
        <v>-2.1999999999999997</v>
      </c>
      <c r="M11" s="1">
        <f t="shared" si="7"/>
        <v>0.36977279819442066</v>
      </c>
      <c r="N11" s="1">
        <f t="shared" si="8"/>
        <v>-5.9495993505808791</v>
      </c>
      <c r="O11" t="s">
        <v>67</v>
      </c>
    </row>
    <row r="12" spans="1:16" x14ac:dyDescent="0.35">
      <c r="A12" s="12">
        <v>2</v>
      </c>
      <c r="B12" s="11" t="s">
        <v>34</v>
      </c>
      <c r="C12" s="10">
        <v>3</v>
      </c>
      <c r="D12" s="9" t="s">
        <v>33</v>
      </c>
      <c r="E12" s="8" t="str">
        <f t="shared" si="0"/>
        <v>Significantly Different</v>
      </c>
      <c r="G12">
        <f t="shared" si="1"/>
        <v>3</v>
      </c>
      <c r="H12">
        <f t="shared" si="2"/>
        <v>6</v>
      </c>
      <c r="I12" t="str">
        <f t="shared" si="3"/>
        <v>+/-</v>
      </c>
      <c r="J12" t="str">
        <f t="shared" si="4"/>
        <v>0.1</v>
      </c>
      <c r="K12" s="1">
        <f t="shared" si="5"/>
        <v>6.0790273556231005E-2</v>
      </c>
      <c r="L12" s="1">
        <f t="shared" si="6"/>
        <v>-1.1000000000000001</v>
      </c>
      <c r="M12" s="1">
        <f t="shared" si="7"/>
        <v>8.5970429323592404E-2</v>
      </c>
      <c r="N12" s="1">
        <f t="shared" si="8"/>
        <v>-12.795097205570579</v>
      </c>
      <c r="O12" t="s">
        <v>59</v>
      </c>
    </row>
    <row r="13" spans="1:16" x14ac:dyDescent="0.35">
      <c r="A13" s="12">
        <v>3</v>
      </c>
      <c r="B13" s="11" t="s">
        <v>49</v>
      </c>
      <c r="C13" s="10">
        <v>2.9</v>
      </c>
      <c r="D13" s="9" t="s">
        <v>33</v>
      </c>
      <c r="E13" s="8" t="str">
        <f t="shared" si="0"/>
        <v>Significantly Different</v>
      </c>
      <c r="G13">
        <f t="shared" si="1"/>
        <v>2.9</v>
      </c>
      <c r="H13">
        <f t="shared" si="2"/>
        <v>6</v>
      </c>
      <c r="I13" t="str">
        <f t="shared" si="3"/>
        <v>+/-</v>
      </c>
      <c r="J13" t="str">
        <f t="shared" si="4"/>
        <v>0.1</v>
      </c>
      <c r="K13" s="1">
        <f t="shared" si="5"/>
        <v>6.0790273556231005E-2</v>
      </c>
      <c r="L13" s="1">
        <f t="shared" si="6"/>
        <v>-1</v>
      </c>
      <c r="M13" s="1">
        <f t="shared" si="7"/>
        <v>8.5970429323592404E-2</v>
      </c>
      <c r="N13" s="1">
        <f t="shared" si="8"/>
        <v>-11.631906550518707</v>
      </c>
      <c r="O13" t="s">
        <v>57</v>
      </c>
    </row>
    <row r="14" spans="1:16" x14ac:dyDescent="0.35">
      <c r="A14" s="12">
        <v>4</v>
      </c>
      <c r="B14" s="11" t="s">
        <v>35</v>
      </c>
      <c r="C14" s="10">
        <v>2.8</v>
      </c>
      <c r="D14" s="9" t="s">
        <v>38</v>
      </c>
      <c r="E14" s="8" t="str">
        <f t="shared" si="0"/>
        <v>Significantly Different</v>
      </c>
      <c r="G14">
        <f t="shared" si="1"/>
        <v>2.8</v>
      </c>
      <c r="H14">
        <f t="shared" si="2"/>
        <v>6</v>
      </c>
      <c r="I14" t="str">
        <f t="shared" si="3"/>
        <v>+/-</v>
      </c>
      <c r="J14" t="str">
        <f t="shared" si="4"/>
        <v>0.2</v>
      </c>
      <c r="K14" s="1">
        <f t="shared" si="5"/>
        <v>0.12158054711246201</v>
      </c>
      <c r="L14" s="1">
        <f t="shared" si="6"/>
        <v>-0.89999999999999991</v>
      </c>
      <c r="M14" s="1">
        <f t="shared" si="7"/>
        <v>0.1359311840425404</v>
      </c>
      <c r="N14" s="1">
        <f t="shared" si="8"/>
        <v>-6.6209972813768774</v>
      </c>
      <c r="O14" t="s">
        <v>72</v>
      </c>
    </row>
    <row r="15" spans="1:16" x14ac:dyDescent="0.35">
      <c r="A15" s="12">
        <v>5</v>
      </c>
      <c r="B15" s="11" t="s">
        <v>73</v>
      </c>
      <c r="C15" s="10">
        <v>2.7</v>
      </c>
      <c r="D15" s="9" t="s">
        <v>38</v>
      </c>
      <c r="E15" s="8" t="str">
        <f t="shared" si="0"/>
        <v>Significantly Different</v>
      </c>
      <c r="G15">
        <f t="shared" si="1"/>
        <v>2.7</v>
      </c>
      <c r="H15">
        <f t="shared" si="2"/>
        <v>6</v>
      </c>
      <c r="I15" t="str">
        <f t="shared" si="3"/>
        <v>+/-</v>
      </c>
      <c r="J15" t="str">
        <f t="shared" si="4"/>
        <v>0.2</v>
      </c>
      <c r="K15" s="1">
        <f t="shared" si="5"/>
        <v>0.12158054711246201</v>
      </c>
      <c r="L15" s="1">
        <f t="shared" si="6"/>
        <v>-0.80000000000000027</v>
      </c>
      <c r="M15" s="1">
        <f t="shared" si="7"/>
        <v>0.1359311840425404</v>
      </c>
      <c r="N15" s="1">
        <f t="shared" si="8"/>
        <v>-5.8853309167794485</v>
      </c>
      <c r="O15" t="s">
        <v>34</v>
      </c>
    </row>
    <row r="16" spans="1:16" x14ac:dyDescent="0.35">
      <c r="A16" s="12">
        <v>6</v>
      </c>
      <c r="B16" s="11" t="s">
        <v>47</v>
      </c>
      <c r="C16" s="10">
        <v>2.5</v>
      </c>
      <c r="D16" s="9" t="s">
        <v>38</v>
      </c>
      <c r="E16" s="8" t="str">
        <f t="shared" si="0"/>
        <v>Significantly Different</v>
      </c>
      <c r="G16">
        <f t="shared" si="1"/>
        <v>2.5</v>
      </c>
      <c r="H16">
        <f t="shared" si="2"/>
        <v>6</v>
      </c>
      <c r="I16" t="str">
        <f t="shared" si="3"/>
        <v>+/-</v>
      </c>
      <c r="J16" t="str">
        <f t="shared" si="4"/>
        <v>0.2</v>
      </c>
      <c r="K16" s="1">
        <f t="shared" si="5"/>
        <v>0.12158054711246201</v>
      </c>
      <c r="L16" s="1">
        <f t="shared" si="6"/>
        <v>-0.60000000000000009</v>
      </c>
      <c r="M16" s="1">
        <f t="shared" si="7"/>
        <v>0.1359311840425404</v>
      </c>
      <c r="N16" s="1">
        <f t="shared" si="8"/>
        <v>-4.4139981875845855</v>
      </c>
      <c r="O16" t="s">
        <v>73</v>
      </c>
    </row>
    <row r="17" spans="1:15" x14ac:dyDescent="0.35">
      <c r="A17" s="12">
        <v>7</v>
      </c>
      <c r="B17" s="11" t="s">
        <v>45</v>
      </c>
      <c r="C17" s="10">
        <v>2.2999999999999998</v>
      </c>
      <c r="D17" s="9" t="s">
        <v>38</v>
      </c>
      <c r="E17" s="8" t="str">
        <f t="shared" si="0"/>
        <v>Significantly Different</v>
      </c>
      <c r="G17">
        <f t="shared" si="1"/>
        <v>2.2999999999999998</v>
      </c>
      <c r="H17">
        <f t="shared" si="2"/>
        <v>6</v>
      </c>
      <c r="I17" t="str">
        <f t="shared" si="3"/>
        <v>+/-</v>
      </c>
      <c r="J17" t="str">
        <f t="shared" si="4"/>
        <v>0.2</v>
      </c>
      <c r="K17" s="1">
        <f t="shared" si="5"/>
        <v>0.12158054711246201</v>
      </c>
      <c r="L17" s="1">
        <f t="shared" si="6"/>
        <v>-0.39999999999999991</v>
      </c>
      <c r="M17" s="1">
        <f t="shared" si="7"/>
        <v>0.1359311840425404</v>
      </c>
      <c r="N17" s="1">
        <f t="shared" si="8"/>
        <v>-2.9426654583897229</v>
      </c>
      <c r="O17" t="s">
        <v>65</v>
      </c>
    </row>
    <row r="18" spans="1:15" x14ac:dyDescent="0.35">
      <c r="A18" s="12">
        <v>8</v>
      </c>
      <c r="B18" s="11" t="s">
        <v>65</v>
      </c>
      <c r="C18" s="10">
        <v>2.2000000000000002</v>
      </c>
      <c r="D18" s="9" t="s">
        <v>38</v>
      </c>
      <c r="E18" s="8" t="str">
        <f t="shared" si="0"/>
        <v>Significantly Different</v>
      </c>
      <c r="G18">
        <f t="shared" si="1"/>
        <v>2.2000000000000002</v>
      </c>
      <c r="H18">
        <f t="shared" si="2"/>
        <v>6</v>
      </c>
      <c r="I18" t="str">
        <f t="shared" si="3"/>
        <v>+/-</v>
      </c>
      <c r="J18" t="str">
        <f t="shared" si="4"/>
        <v>0.2</v>
      </c>
      <c r="K18" s="1">
        <f t="shared" si="5"/>
        <v>0.12158054711246201</v>
      </c>
      <c r="L18" s="1">
        <f t="shared" si="6"/>
        <v>-0.30000000000000027</v>
      </c>
      <c r="M18" s="1">
        <f t="shared" si="7"/>
        <v>0.1359311840425404</v>
      </c>
      <c r="N18" s="1">
        <f t="shared" si="8"/>
        <v>-2.2069990937922945</v>
      </c>
      <c r="O18" t="s">
        <v>61</v>
      </c>
    </row>
    <row r="19" spans="1:15" x14ac:dyDescent="0.35">
      <c r="A19" s="12">
        <v>9</v>
      </c>
      <c r="B19" s="11" t="s">
        <v>70</v>
      </c>
      <c r="C19" s="10">
        <v>2</v>
      </c>
      <c r="D19" s="9" t="s">
        <v>33</v>
      </c>
      <c r="E19" s="8" t="str">
        <f t="shared" si="0"/>
        <v>Not Significantly Different</v>
      </c>
      <c r="G19">
        <f t="shared" si="1"/>
        <v>2</v>
      </c>
      <c r="H19">
        <f t="shared" si="2"/>
        <v>6</v>
      </c>
      <c r="I19" t="str">
        <f t="shared" si="3"/>
        <v>+/-</v>
      </c>
      <c r="J19" t="str">
        <f t="shared" si="4"/>
        <v>0.1</v>
      </c>
      <c r="K19" s="1">
        <f t="shared" si="5"/>
        <v>6.0790273556231005E-2</v>
      </c>
      <c r="L19" s="1">
        <f t="shared" si="6"/>
        <v>-0.10000000000000009</v>
      </c>
      <c r="M19" s="1">
        <f t="shared" si="7"/>
        <v>8.5970429323592404E-2</v>
      </c>
      <c r="N19" s="1">
        <f t="shared" si="8"/>
        <v>-1.1631906550518718</v>
      </c>
      <c r="O19" t="s">
        <v>31</v>
      </c>
    </row>
    <row r="20" spans="1:15" x14ac:dyDescent="0.35">
      <c r="A20" s="12">
        <v>9</v>
      </c>
      <c r="B20" s="11" t="s">
        <v>66</v>
      </c>
      <c r="C20" s="10">
        <v>2</v>
      </c>
      <c r="D20" s="13" t="s">
        <v>27</v>
      </c>
      <c r="E20" s="8" t="str">
        <f t="shared" si="0"/>
        <v>Not Significantly Different</v>
      </c>
      <c r="G20">
        <f t="shared" si="1"/>
        <v>2</v>
      </c>
      <c r="H20">
        <f t="shared" si="2"/>
        <v>6</v>
      </c>
      <c r="I20" t="str">
        <f t="shared" si="3"/>
        <v>+/-</v>
      </c>
      <c r="J20" t="str">
        <f t="shared" si="4"/>
        <v>0.3</v>
      </c>
      <c r="K20" s="1">
        <f t="shared" si="5"/>
        <v>0.18237082066869301</v>
      </c>
      <c r="L20" s="1">
        <f t="shared" si="6"/>
        <v>-0.10000000000000009</v>
      </c>
      <c r="M20" s="1">
        <f t="shared" si="7"/>
        <v>0.19223572402239389</v>
      </c>
      <c r="N20" s="1">
        <f t="shared" si="8"/>
        <v>-0.52019467509769879</v>
      </c>
      <c r="O20" t="s">
        <v>53</v>
      </c>
    </row>
    <row r="21" spans="1:15" x14ac:dyDescent="0.35">
      <c r="A21" s="12">
        <v>9</v>
      </c>
      <c r="B21" s="11" t="s">
        <v>42</v>
      </c>
      <c r="C21" s="10">
        <v>2</v>
      </c>
      <c r="D21" s="9" t="s">
        <v>38</v>
      </c>
      <c r="E21" s="8" t="str">
        <f t="shared" si="0"/>
        <v>Not Significantly Different</v>
      </c>
      <c r="G21">
        <f t="shared" si="1"/>
        <v>2</v>
      </c>
      <c r="H21">
        <f t="shared" si="2"/>
        <v>6</v>
      </c>
      <c r="I21" t="str">
        <f t="shared" si="3"/>
        <v>+/-</v>
      </c>
      <c r="J21" t="str">
        <f t="shared" si="4"/>
        <v>0.2</v>
      </c>
      <c r="K21" s="1">
        <f t="shared" si="5"/>
        <v>0.12158054711246201</v>
      </c>
      <c r="L21" s="1">
        <f t="shared" si="6"/>
        <v>-0.10000000000000009</v>
      </c>
      <c r="M21" s="1">
        <f t="shared" si="7"/>
        <v>0.1359311840425404</v>
      </c>
      <c r="N21" s="1">
        <f t="shared" si="8"/>
        <v>-0.73566636459743151</v>
      </c>
      <c r="O21" t="s">
        <v>45</v>
      </c>
    </row>
    <row r="22" spans="1:15" x14ac:dyDescent="0.35">
      <c r="A22" s="12">
        <v>12</v>
      </c>
      <c r="B22" s="11" t="s">
        <v>40</v>
      </c>
      <c r="C22" s="10">
        <v>1.9</v>
      </c>
      <c r="D22" s="9" t="s">
        <v>43</v>
      </c>
      <c r="E22" s="8" t="str">
        <f t="shared" si="0"/>
        <v>Not Significantly Different</v>
      </c>
      <c r="G22">
        <f t="shared" si="1"/>
        <v>1.9</v>
      </c>
      <c r="H22">
        <f t="shared" si="2"/>
        <v>6</v>
      </c>
      <c r="I22" t="str">
        <f t="shared" si="3"/>
        <v>+/-</v>
      </c>
      <c r="J22" t="str">
        <f t="shared" si="4"/>
        <v>0.4</v>
      </c>
      <c r="K22" s="1">
        <f t="shared" si="5"/>
        <v>0.24316109422492402</v>
      </c>
      <c r="L22" s="1">
        <f t="shared" si="6"/>
        <v>0</v>
      </c>
      <c r="M22" s="1">
        <f t="shared" si="7"/>
        <v>0.25064471888253259</v>
      </c>
      <c r="N22" s="1">
        <f t="shared" si="8"/>
        <v>0</v>
      </c>
      <c r="O22" t="s">
        <v>28</v>
      </c>
    </row>
    <row r="23" spans="1:15" x14ac:dyDescent="0.35">
      <c r="A23" s="12">
        <v>12</v>
      </c>
      <c r="B23" s="11" t="s">
        <v>37</v>
      </c>
      <c r="C23" s="10">
        <v>1.9</v>
      </c>
      <c r="D23" s="9" t="s">
        <v>33</v>
      </c>
      <c r="E23" s="8" t="str">
        <f t="shared" si="0"/>
        <v>Not Significantly Different</v>
      </c>
      <c r="G23">
        <f t="shared" si="1"/>
        <v>1.9</v>
      </c>
      <c r="H23">
        <f t="shared" si="2"/>
        <v>6</v>
      </c>
      <c r="I23" t="str">
        <f t="shared" si="3"/>
        <v>+/-</v>
      </c>
      <c r="J23" t="str">
        <f t="shared" si="4"/>
        <v>0.1</v>
      </c>
      <c r="K23" s="1">
        <f t="shared" si="5"/>
        <v>6.0790273556231005E-2</v>
      </c>
      <c r="L23" s="1">
        <f t="shared" si="6"/>
        <v>0</v>
      </c>
      <c r="M23" s="1">
        <f t="shared" si="7"/>
        <v>8.5970429323592404E-2</v>
      </c>
      <c r="N23" s="1">
        <f t="shared" si="8"/>
        <v>0</v>
      </c>
      <c r="O23" t="s">
        <v>81</v>
      </c>
    </row>
    <row r="24" spans="1:15" x14ac:dyDescent="0.35">
      <c r="A24" s="12">
        <v>14</v>
      </c>
      <c r="B24" s="11" t="s">
        <v>28</v>
      </c>
      <c r="C24" s="10">
        <v>1.8</v>
      </c>
      <c r="D24" s="9" t="s">
        <v>27</v>
      </c>
      <c r="E24" s="8" t="str">
        <f t="shared" si="0"/>
        <v>Not Significantly Different</v>
      </c>
      <c r="G24">
        <f t="shared" si="1"/>
        <v>1.8</v>
      </c>
      <c r="H24">
        <f t="shared" si="2"/>
        <v>6</v>
      </c>
      <c r="I24" t="str">
        <f t="shared" si="3"/>
        <v>+/-</v>
      </c>
      <c r="J24" t="str">
        <f t="shared" si="4"/>
        <v>0.3</v>
      </c>
      <c r="K24" s="1">
        <f t="shared" si="5"/>
        <v>0.18237082066869301</v>
      </c>
      <c r="L24" s="1">
        <f t="shared" si="6"/>
        <v>9.9999999999999867E-2</v>
      </c>
      <c r="M24" s="1">
        <f t="shared" si="7"/>
        <v>0.19223572402239389</v>
      </c>
      <c r="N24" s="1">
        <f t="shared" si="8"/>
        <v>0.52019467509769768</v>
      </c>
      <c r="O24" t="s">
        <v>64</v>
      </c>
    </row>
    <row r="25" spans="1:15" x14ac:dyDescent="0.35">
      <c r="A25" s="12">
        <v>14</v>
      </c>
      <c r="B25" s="11" t="s">
        <v>76</v>
      </c>
      <c r="C25" s="10">
        <v>1.8</v>
      </c>
      <c r="D25" s="9" t="s">
        <v>27</v>
      </c>
      <c r="E25" s="8" t="str">
        <f t="shared" si="0"/>
        <v>Not Significantly Different</v>
      </c>
      <c r="G25">
        <f t="shared" si="1"/>
        <v>1.8</v>
      </c>
      <c r="H25">
        <f t="shared" si="2"/>
        <v>6</v>
      </c>
      <c r="I25" t="str">
        <f t="shared" si="3"/>
        <v>+/-</v>
      </c>
      <c r="J25" t="str">
        <f t="shared" si="4"/>
        <v>0.3</v>
      </c>
      <c r="K25" s="1">
        <f t="shared" si="5"/>
        <v>0.18237082066869301</v>
      </c>
      <c r="L25" s="1">
        <f t="shared" si="6"/>
        <v>9.9999999999999867E-2</v>
      </c>
      <c r="M25" s="1">
        <f t="shared" si="7"/>
        <v>0.19223572402239389</v>
      </c>
      <c r="N25" s="1">
        <f t="shared" si="8"/>
        <v>0.52019467509769768</v>
      </c>
      <c r="O25" t="s">
        <v>80</v>
      </c>
    </row>
    <row r="26" spans="1:15" x14ac:dyDescent="0.35">
      <c r="A26" s="12">
        <v>14</v>
      </c>
      <c r="B26" s="11" t="s">
        <v>41</v>
      </c>
      <c r="C26" s="10">
        <v>1.8</v>
      </c>
      <c r="D26" s="9" t="s">
        <v>38</v>
      </c>
      <c r="E26" s="8" t="str">
        <f t="shared" si="0"/>
        <v>Not Significantly Different</v>
      </c>
      <c r="G26">
        <f t="shared" si="1"/>
        <v>1.8</v>
      </c>
      <c r="H26">
        <f t="shared" si="2"/>
        <v>6</v>
      </c>
      <c r="I26" t="str">
        <f t="shared" si="3"/>
        <v>+/-</v>
      </c>
      <c r="J26" t="str">
        <f t="shared" si="4"/>
        <v>0.2</v>
      </c>
      <c r="K26" s="1">
        <f t="shared" si="5"/>
        <v>0.12158054711246201</v>
      </c>
      <c r="L26" s="1">
        <f t="shared" si="6"/>
        <v>9.9999999999999867E-2</v>
      </c>
      <c r="M26" s="1">
        <f t="shared" si="7"/>
        <v>0.1359311840425404</v>
      </c>
      <c r="N26" s="1">
        <f t="shared" si="8"/>
        <v>0.73566636459742984</v>
      </c>
      <c r="O26" t="s">
        <v>79</v>
      </c>
    </row>
    <row r="27" spans="1:15" x14ac:dyDescent="0.35">
      <c r="A27" s="12">
        <v>14</v>
      </c>
      <c r="B27" s="11" t="s">
        <v>36</v>
      </c>
      <c r="C27" s="10">
        <v>1.8</v>
      </c>
      <c r="D27" s="9" t="s">
        <v>27</v>
      </c>
      <c r="E27" s="8" t="str">
        <f t="shared" si="0"/>
        <v>Not Significantly Different</v>
      </c>
      <c r="G27">
        <f t="shared" si="1"/>
        <v>1.8</v>
      </c>
      <c r="H27">
        <f t="shared" si="2"/>
        <v>6</v>
      </c>
      <c r="I27" t="str">
        <f t="shared" si="3"/>
        <v>+/-</v>
      </c>
      <c r="J27" t="str">
        <f t="shared" si="4"/>
        <v>0.3</v>
      </c>
      <c r="K27" s="1">
        <f t="shared" si="5"/>
        <v>0.18237082066869301</v>
      </c>
      <c r="L27" s="1">
        <f t="shared" si="6"/>
        <v>9.9999999999999867E-2</v>
      </c>
      <c r="M27" s="1">
        <f t="shared" si="7"/>
        <v>0.19223572402239389</v>
      </c>
      <c r="N27" s="1">
        <f t="shared" si="8"/>
        <v>0.52019467509769768</v>
      </c>
      <c r="O27" t="s">
        <v>77</v>
      </c>
    </row>
    <row r="28" spans="1:15" x14ac:dyDescent="0.35">
      <c r="A28" s="12">
        <v>18</v>
      </c>
      <c r="B28" s="11" t="s">
        <v>59</v>
      </c>
      <c r="C28" s="10">
        <v>1.7</v>
      </c>
      <c r="D28" s="9" t="s">
        <v>43</v>
      </c>
      <c r="E28" s="8" t="str">
        <f t="shared" si="0"/>
        <v>Not Significantly Different</v>
      </c>
      <c r="G28">
        <f t="shared" si="1"/>
        <v>1.7</v>
      </c>
      <c r="H28">
        <f t="shared" si="2"/>
        <v>6</v>
      </c>
      <c r="I28" t="str">
        <f t="shared" si="3"/>
        <v>+/-</v>
      </c>
      <c r="J28" t="str">
        <f t="shared" si="4"/>
        <v>0.4</v>
      </c>
      <c r="K28" s="1">
        <f t="shared" si="5"/>
        <v>0.24316109422492402</v>
      </c>
      <c r="L28" s="1">
        <f t="shared" si="6"/>
        <v>0.19999999999999996</v>
      </c>
      <c r="M28" s="1">
        <f t="shared" si="7"/>
        <v>0.25064471888253259</v>
      </c>
      <c r="N28" s="1">
        <f t="shared" si="8"/>
        <v>0.79794220636953517</v>
      </c>
      <c r="O28" t="s">
        <v>78</v>
      </c>
    </row>
    <row r="29" spans="1:15" x14ac:dyDescent="0.35">
      <c r="A29" s="12">
        <v>18</v>
      </c>
      <c r="B29" s="11" t="s">
        <v>64</v>
      </c>
      <c r="C29" s="10">
        <v>1.7</v>
      </c>
      <c r="D29" s="9" t="s">
        <v>33</v>
      </c>
      <c r="E29" s="8" t="str">
        <f t="shared" si="0"/>
        <v>Significantly Different</v>
      </c>
      <c r="G29">
        <f t="shared" si="1"/>
        <v>1.7</v>
      </c>
      <c r="H29">
        <f t="shared" si="2"/>
        <v>6</v>
      </c>
      <c r="I29" t="str">
        <f t="shared" si="3"/>
        <v>+/-</v>
      </c>
      <c r="J29" t="str">
        <f t="shared" si="4"/>
        <v>0.1</v>
      </c>
      <c r="K29" s="1">
        <f t="shared" si="5"/>
        <v>6.0790273556231005E-2</v>
      </c>
      <c r="L29" s="1">
        <f t="shared" si="6"/>
        <v>0.19999999999999996</v>
      </c>
      <c r="M29" s="1">
        <f t="shared" si="7"/>
        <v>8.5970429323592404E-2</v>
      </c>
      <c r="N29" s="1">
        <f t="shared" si="8"/>
        <v>2.3263813101037409</v>
      </c>
      <c r="O29" t="s">
        <v>55</v>
      </c>
    </row>
    <row r="30" spans="1:15" x14ac:dyDescent="0.35">
      <c r="A30" s="12">
        <v>18</v>
      </c>
      <c r="B30" s="11" t="s">
        <v>44</v>
      </c>
      <c r="C30" s="10">
        <v>1.7</v>
      </c>
      <c r="D30" s="9" t="s">
        <v>38</v>
      </c>
      <c r="E30" s="8" t="str">
        <f t="shared" si="0"/>
        <v>Not Significantly Different</v>
      </c>
      <c r="G30">
        <f t="shared" si="1"/>
        <v>1.7</v>
      </c>
      <c r="H30">
        <f t="shared" si="2"/>
        <v>6</v>
      </c>
      <c r="I30" t="str">
        <f t="shared" si="3"/>
        <v>+/-</v>
      </c>
      <c r="J30" t="str">
        <f t="shared" si="4"/>
        <v>0.2</v>
      </c>
      <c r="K30" s="1">
        <f t="shared" si="5"/>
        <v>0.12158054711246201</v>
      </c>
      <c r="L30" s="1">
        <f t="shared" si="6"/>
        <v>0.19999999999999996</v>
      </c>
      <c r="M30" s="1">
        <f t="shared" si="7"/>
        <v>0.1359311840425404</v>
      </c>
      <c r="N30" s="1">
        <f t="shared" si="8"/>
        <v>1.4713327291948615</v>
      </c>
      <c r="O30" t="s">
        <v>76</v>
      </c>
    </row>
    <row r="31" spans="1:15" x14ac:dyDescent="0.35">
      <c r="A31" s="12">
        <v>18</v>
      </c>
      <c r="B31" s="11" t="s">
        <v>56</v>
      </c>
      <c r="C31" s="10">
        <v>1.7</v>
      </c>
      <c r="D31" s="9" t="s">
        <v>38</v>
      </c>
      <c r="E31" s="8" t="str">
        <f t="shared" si="0"/>
        <v>Not Significantly Different</v>
      </c>
      <c r="G31">
        <f t="shared" si="1"/>
        <v>1.7</v>
      </c>
      <c r="H31">
        <f t="shared" si="2"/>
        <v>6</v>
      </c>
      <c r="I31" t="str">
        <f t="shared" si="3"/>
        <v>+/-</v>
      </c>
      <c r="J31" t="str">
        <f t="shared" si="4"/>
        <v>0.2</v>
      </c>
      <c r="K31" s="1">
        <f t="shared" si="5"/>
        <v>0.12158054711246201</v>
      </c>
      <c r="L31" s="1">
        <f t="shared" si="6"/>
        <v>0.19999999999999996</v>
      </c>
      <c r="M31" s="1">
        <f t="shared" si="7"/>
        <v>0.1359311840425404</v>
      </c>
      <c r="N31" s="1">
        <f t="shared" si="8"/>
        <v>1.4713327291948615</v>
      </c>
      <c r="O31" t="s">
        <v>41</v>
      </c>
    </row>
    <row r="32" spans="1:15" x14ac:dyDescent="0.35">
      <c r="A32" s="12">
        <v>22</v>
      </c>
      <c r="B32" s="11" t="s">
        <v>53</v>
      </c>
      <c r="C32" s="10">
        <v>1.6</v>
      </c>
      <c r="D32" s="9" t="s">
        <v>33</v>
      </c>
      <c r="E32" s="8" t="str">
        <f t="shared" si="0"/>
        <v>Significantly Different</v>
      </c>
      <c r="G32">
        <f t="shared" si="1"/>
        <v>1.6</v>
      </c>
      <c r="H32">
        <f t="shared" si="2"/>
        <v>6</v>
      </c>
      <c r="I32" t="str">
        <f t="shared" si="3"/>
        <v>+/-</v>
      </c>
      <c r="J32" t="str">
        <f t="shared" si="4"/>
        <v>0.1</v>
      </c>
      <c r="K32" s="1">
        <f t="shared" si="5"/>
        <v>6.0790273556231005E-2</v>
      </c>
      <c r="L32" s="1">
        <f t="shared" si="6"/>
        <v>0.29999999999999982</v>
      </c>
      <c r="M32" s="1">
        <f t="shared" si="7"/>
        <v>8.5970429323592404E-2</v>
      </c>
      <c r="N32" s="1">
        <f t="shared" si="8"/>
        <v>3.4895719651556099</v>
      </c>
      <c r="O32" t="s">
        <v>70</v>
      </c>
    </row>
    <row r="33" spans="1:15" x14ac:dyDescent="0.35">
      <c r="A33" s="12">
        <v>22</v>
      </c>
      <c r="B33" s="11" t="s">
        <v>77</v>
      </c>
      <c r="C33" s="10">
        <v>1.6</v>
      </c>
      <c r="D33" s="9" t="s">
        <v>38</v>
      </c>
      <c r="E33" s="8" t="str">
        <f t="shared" si="0"/>
        <v>Significantly Different</v>
      </c>
      <c r="G33">
        <f t="shared" si="1"/>
        <v>1.6</v>
      </c>
      <c r="H33">
        <f t="shared" si="2"/>
        <v>6</v>
      </c>
      <c r="I33" t="str">
        <f t="shared" si="3"/>
        <v>+/-</v>
      </c>
      <c r="J33" t="str">
        <f t="shared" si="4"/>
        <v>0.2</v>
      </c>
      <c r="K33" s="1">
        <f t="shared" si="5"/>
        <v>0.12158054711246201</v>
      </c>
      <c r="L33" s="1">
        <f t="shared" si="6"/>
        <v>0.29999999999999982</v>
      </c>
      <c r="M33" s="1">
        <f t="shared" si="7"/>
        <v>0.1359311840425404</v>
      </c>
      <c r="N33" s="1">
        <f t="shared" si="8"/>
        <v>2.2069990937922914</v>
      </c>
      <c r="O33" t="s">
        <v>75</v>
      </c>
    </row>
    <row r="34" spans="1:15" x14ac:dyDescent="0.35">
      <c r="A34" s="12">
        <v>22</v>
      </c>
      <c r="B34" s="11" t="s">
        <v>71</v>
      </c>
      <c r="C34" s="10">
        <v>1.6</v>
      </c>
      <c r="D34" s="9" t="s">
        <v>33</v>
      </c>
      <c r="E34" s="8" t="str">
        <f t="shared" si="0"/>
        <v>Significantly Different</v>
      </c>
      <c r="G34">
        <f t="shared" si="1"/>
        <v>1.6</v>
      </c>
      <c r="H34">
        <f t="shared" si="2"/>
        <v>6</v>
      </c>
      <c r="I34" t="str">
        <f t="shared" si="3"/>
        <v>+/-</v>
      </c>
      <c r="J34" t="str">
        <f t="shared" si="4"/>
        <v>0.1</v>
      </c>
      <c r="K34" s="1">
        <f t="shared" si="5"/>
        <v>6.0790273556231005E-2</v>
      </c>
      <c r="L34" s="1">
        <f t="shared" si="6"/>
        <v>0.29999999999999982</v>
      </c>
      <c r="M34" s="1">
        <f t="shared" si="7"/>
        <v>8.5970429323592404E-2</v>
      </c>
      <c r="N34" s="1">
        <f t="shared" si="8"/>
        <v>3.4895719651556099</v>
      </c>
      <c r="O34" t="s">
        <v>74</v>
      </c>
    </row>
    <row r="35" spans="1:15" x14ac:dyDescent="0.35">
      <c r="A35" s="12">
        <v>22</v>
      </c>
      <c r="B35" s="11" t="s">
        <v>69</v>
      </c>
      <c r="C35" s="10">
        <v>1.6</v>
      </c>
      <c r="D35" s="9" t="s">
        <v>27</v>
      </c>
      <c r="E35" s="8" t="str">
        <f t="shared" si="0"/>
        <v>Not Significantly Different</v>
      </c>
      <c r="G35">
        <f t="shared" si="1"/>
        <v>1.6</v>
      </c>
      <c r="H35">
        <f t="shared" si="2"/>
        <v>6</v>
      </c>
      <c r="I35" t="str">
        <f t="shared" si="3"/>
        <v>+/-</v>
      </c>
      <c r="J35" t="str">
        <f t="shared" si="4"/>
        <v>0.3</v>
      </c>
      <c r="K35" s="1">
        <f t="shared" si="5"/>
        <v>0.18237082066869301</v>
      </c>
      <c r="L35" s="1">
        <f t="shared" si="6"/>
        <v>0.29999999999999982</v>
      </c>
      <c r="M35" s="1">
        <f t="shared" si="7"/>
        <v>0.19223572402239389</v>
      </c>
      <c r="N35" s="1">
        <f t="shared" si="8"/>
        <v>1.5605840252930943</v>
      </c>
      <c r="O35" t="s">
        <v>51</v>
      </c>
    </row>
    <row r="36" spans="1:15" x14ac:dyDescent="0.35">
      <c r="A36" s="12">
        <v>22</v>
      </c>
      <c r="B36" s="11" t="s">
        <v>63</v>
      </c>
      <c r="C36" s="10">
        <v>1.6</v>
      </c>
      <c r="D36" s="9" t="s">
        <v>33</v>
      </c>
      <c r="E36" s="8" t="str">
        <f t="shared" si="0"/>
        <v>Significantly Different</v>
      </c>
      <c r="G36">
        <f t="shared" si="1"/>
        <v>1.6</v>
      </c>
      <c r="H36">
        <f t="shared" si="2"/>
        <v>6</v>
      </c>
      <c r="I36" t="str">
        <f t="shared" si="3"/>
        <v>+/-</v>
      </c>
      <c r="J36" t="str">
        <f t="shared" si="4"/>
        <v>0.1</v>
      </c>
      <c r="K36" s="1">
        <f t="shared" si="5"/>
        <v>6.0790273556231005E-2</v>
      </c>
      <c r="L36" s="1">
        <f t="shared" si="6"/>
        <v>0.29999999999999982</v>
      </c>
      <c r="M36" s="1">
        <f t="shared" si="7"/>
        <v>8.5970429323592404E-2</v>
      </c>
      <c r="N36" s="1">
        <f t="shared" si="8"/>
        <v>3.4895719651556099</v>
      </c>
      <c r="O36" t="s">
        <v>71</v>
      </c>
    </row>
    <row r="37" spans="1:15" x14ac:dyDescent="0.35">
      <c r="A37" s="12">
        <v>22</v>
      </c>
      <c r="B37" s="11" t="s">
        <v>50</v>
      </c>
      <c r="C37" s="10">
        <v>1.6</v>
      </c>
      <c r="D37" s="9" t="s">
        <v>33</v>
      </c>
      <c r="E37" s="8" t="str">
        <f t="shared" si="0"/>
        <v>Significantly Different</v>
      </c>
      <c r="G37">
        <f t="shared" si="1"/>
        <v>1.6</v>
      </c>
      <c r="H37">
        <f t="shared" si="2"/>
        <v>6</v>
      </c>
      <c r="I37" t="str">
        <f t="shared" si="3"/>
        <v>+/-</v>
      </c>
      <c r="J37" t="str">
        <f t="shared" si="4"/>
        <v>0.1</v>
      </c>
      <c r="K37" s="1">
        <f t="shared" si="5"/>
        <v>6.0790273556231005E-2</v>
      </c>
      <c r="L37" s="1">
        <f t="shared" si="6"/>
        <v>0.29999999999999982</v>
      </c>
      <c r="M37" s="1">
        <f t="shared" si="7"/>
        <v>8.5970429323592404E-2</v>
      </c>
      <c r="N37" s="1">
        <f t="shared" si="8"/>
        <v>3.4895719651556099</v>
      </c>
      <c r="O37" t="s">
        <v>69</v>
      </c>
    </row>
    <row r="38" spans="1:15" x14ac:dyDescent="0.35">
      <c r="A38" s="12">
        <v>22</v>
      </c>
      <c r="B38" s="11" t="s">
        <v>46</v>
      </c>
      <c r="C38" s="10">
        <v>1.6</v>
      </c>
      <c r="D38" s="9" t="s">
        <v>33</v>
      </c>
      <c r="E38" s="8" t="str">
        <f t="shared" si="0"/>
        <v>Significantly Different</v>
      </c>
      <c r="G38">
        <f t="shared" si="1"/>
        <v>1.6</v>
      </c>
      <c r="H38">
        <f t="shared" si="2"/>
        <v>6</v>
      </c>
      <c r="I38" t="str">
        <f t="shared" si="3"/>
        <v>+/-</v>
      </c>
      <c r="J38" t="str">
        <f t="shared" si="4"/>
        <v>0.1</v>
      </c>
      <c r="K38" s="1">
        <f t="shared" si="5"/>
        <v>6.0790273556231005E-2</v>
      </c>
      <c r="L38" s="1">
        <f t="shared" si="6"/>
        <v>0.29999999999999982</v>
      </c>
      <c r="M38" s="1">
        <f t="shared" si="7"/>
        <v>8.5970429323592404E-2</v>
      </c>
      <c r="N38" s="1">
        <f t="shared" si="8"/>
        <v>3.4895719651556099</v>
      </c>
      <c r="O38" t="s">
        <v>68</v>
      </c>
    </row>
    <row r="39" spans="1:15" x14ac:dyDescent="0.35">
      <c r="A39" s="12">
        <v>22</v>
      </c>
      <c r="B39" s="11" t="s">
        <v>39</v>
      </c>
      <c r="C39" s="10">
        <v>1.6</v>
      </c>
      <c r="D39" s="9" t="s">
        <v>33</v>
      </c>
      <c r="E39" s="8" t="str">
        <f t="shared" si="0"/>
        <v>Significantly Different</v>
      </c>
      <c r="G39">
        <f t="shared" si="1"/>
        <v>1.6</v>
      </c>
      <c r="H39">
        <f t="shared" si="2"/>
        <v>6</v>
      </c>
      <c r="I39" t="str">
        <f t="shared" si="3"/>
        <v>+/-</v>
      </c>
      <c r="J39" t="str">
        <f t="shared" si="4"/>
        <v>0.1</v>
      </c>
      <c r="K39" s="1">
        <f t="shared" si="5"/>
        <v>6.0790273556231005E-2</v>
      </c>
      <c r="L39" s="1">
        <f t="shared" si="6"/>
        <v>0.29999999999999982</v>
      </c>
      <c r="M39" s="1">
        <f t="shared" si="7"/>
        <v>8.5970429323592404E-2</v>
      </c>
      <c r="N39" s="1">
        <f t="shared" si="8"/>
        <v>3.4895719651556099</v>
      </c>
      <c r="O39" t="s">
        <v>44</v>
      </c>
    </row>
    <row r="40" spans="1:15" x14ac:dyDescent="0.35">
      <c r="A40" s="12">
        <v>30</v>
      </c>
      <c r="B40" s="11" t="s">
        <v>55</v>
      </c>
      <c r="C40" s="10">
        <v>1.5</v>
      </c>
      <c r="D40" s="9" t="s">
        <v>38</v>
      </c>
      <c r="E40" s="8" t="str">
        <f t="shared" si="0"/>
        <v>Significantly Different</v>
      </c>
      <c r="G40">
        <f t="shared" si="1"/>
        <v>1.5</v>
      </c>
      <c r="H40">
        <f t="shared" si="2"/>
        <v>6</v>
      </c>
      <c r="I40" t="str">
        <f t="shared" si="3"/>
        <v>+/-</v>
      </c>
      <c r="J40" t="str">
        <f t="shared" si="4"/>
        <v>0.2</v>
      </c>
      <c r="K40" s="1">
        <f t="shared" si="5"/>
        <v>0.12158054711246201</v>
      </c>
      <c r="L40" s="1">
        <f t="shared" si="6"/>
        <v>0.39999999999999991</v>
      </c>
      <c r="M40" s="1">
        <f t="shared" si="7"/>
        <v>0.1359311840425404</v>
      </c>
      <c r="N40" s="1">
        <f t="shared" si="8"/>
        <v>2.9426654583897229</v>
      </c>
      <c r="O40" t="s">
        <v>66</v>
      </c>
    </row>
    <row r="41" spans="1:15" x14ac:dyDescent="0.35">
      <c r="A41" s="12">
        <v>30</v>
      </c>
      <c r="B41" s="11" t="s">
        <v>74</v>
      </c>
      <c r="C41" s="10">
        <v>1.5</v>
      </c>
      <c r="D41" s="9" t="s">
        <v>33</v>
      </c>
      <c r="E41" s="8" t="str">
        <f t="shared" si="0"/>
        <v>Significantly Different</v>
      </c>
      <c r="G41">
        <f t="shared" si="1"/>
        <v>1.5</v>
      </c>
      <c r="H41">
        <f t="shared" si="2"/>
        <v>6</v>
      </c>
      <c r="I41" t="str">
        <f t="shared" si="3"/>
        <v>+/-</v>
      </c>
      <c r="J41" t="str">
        <f t="shared" si="4"/>
        <v>0.1</v>
      </c>
      <c r="K41" s="1">
        <f t="shared" si="5"/>
        <v>6.0790273556231005E-2</v>
      </c>
      <c r="L41" s="1">
        <f t="shared" si="6"/>
        <v>0.39999999999999991</v>
      </c>
      <c r="M41" s="1">
        <f t="shared" si="7"/>
        <v>8.5970429323592404E-2</v>
      </c>
      <c r="N41" s="1">
        <f t="shared" si="8"/>
        <v>4.6527626202074819</v>
      </c>
      <c r="O41" t="s">
        <v>47</v>
      </c>
    </row>
    <row r="42" spans="1:15" x14ac:dyDescent="0.35">
      <c r="A42" s="12">
        <v>30</v>
      </c>
      <c r="B42" s="11" t="s">
        <v>58</v>
      </c>
      <c r="C42" s="10">
        <v>1.5</v>
      </c>
      <c r="D42" s="9" t="s">
        <v>33</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1.5</v>
      </c>
      <c r="H42">
        <f t="shared" ref="H42:H62" si="11">LEN(TRIM(D42))</f>
        <v>6</v>
      </c>
      <c r="I42" t="str">
        <f t="shared" ref="I42:I73" si="12">IF(H42&gt;=3,MID(TRIM(D42),1,3),"NO")</f>
        <v>+/-</v>
      </c>
      <c r="J42" t="str">
        <f t="shared" ref="J42:J73" si="13">IF(TRIM(I42)="+/-",MID(TRIM(D42),4,H42-3),D42)</f>
        <v>0.1</v>
      </c>
      <c r="K42" s="1">
        <f t="shared" ref="K42:K73" si="14">IF(TRIM(J42)="*****",0,IF(ISERROR(VALUE(J42)),"NA",VALUE(J42/$I$4)))</f>
        <v>6.0790273556231005E-2</v>
      </c>
      <c r="L42" s="1">
        <f t="shared" ref="L42:L62" si="15">IF(AND(ISNUMBER(G42),ISNUMBER($I$6)),$I$6-G42,"N/A")</f>
        <v>0.39999999999999991</v>
      </c>
      <c r="M42" s="1">
        <f t="shared" ref="M42:M62" si="16">IF(AND(ISNUMBER(K42),ISNUMBER($I$7)),SQRT(K42^2+($I$7)^2),"N/A")</f>
        <v>8.5970429323592404E-2</v>
      </c>
      <c r="N42" s="1">
        <f t="shared" ref="N42:N73" si="17">IF(AND(ISNUMBER(L42),ISNUMBER(M42),M42&lt;&gt;0),L42/M42,"NA")</f>
        <v>4.6527626202074819</v>
      </c>
      <c r="O42" t="s">
        <v>36</v>
      </c>
    </row>
    <row r="43" spans="1:15" x14ac:dyDescent="0.35">
      <c r="A43" s="12">
        <v>30</v>
      </c>
      <c r="B43" s="11" t="s">
        <v>48</v>
      </c>
      <c r="C43" s="10">
        <v>1.5</v>
      </c>
      <c r="D43" s="9" t="s">
        <v>27</v>
      </c>
      <c r="E43" s="8" t="str">
        <f t="shared" si="9"/>
        <v>Significantly Different</v>
      </c>
      <c r="G43">
        <f t="shared" si="10"/>
        <v>1.5</v>
      </c>
      <c r="H43">
        <f t="shared" si="11"/>
        <v>6</v>
      </c>
      <c r="I43" t="str">
        <f t="shared" si="12"/>
        <v>+/-</v>
      </c>
      <c r="J43" t="str">
        <f t="shared" si="13"/>
        <v>0.3</v>
      </c>
      <c r="K43" s="1">
        <f t="shared" si="14"/>
        <v>0.18237082066869301</v>
      </c>
      <c r="L43" s="1">
        <f t="shared" si="15"/>
        <v>0.39999999999999991</v>
      </c>
      <c r="M43" s="1">
        <f t="shared" si="16"/>
        <v>0.19223572402239389</v>
      </c>
      <c r="N43" s="1">
        <f t="shared" si="17"/>
        <v>2.0807787003907929</v>
      </c>
      <c r="O43" t="s">
        <v>49</v>
      </c>
    </row>
    <row r="44" spans="1:15" x14ac:dyDescent="0.35">
      <c r="A44" s="12">
        <v>30</v>
      </c>
      <c r="B44" s="11" t="s">
        <v>32</v>
      </c>
      <c r="C44" s="10">
        <v>1.5</v>
      </c>
      <c r="D44" s="9" t="s">
        <v>38</v>
      </c>
      <c r="E44" s="8" t="str">
        <f t="shared" si="9"/>
        <v>Significantly Different</v>
      </c>
      <c r="G44">
        <f t="shared" si="10"/>
        <v>1.5</v>
      </c>
      <c r="H44">
        <f t="shared" si="11"/>
        <v>6</v>
      </c>
      <c r="I44" t="str">
        <f t="shared" si="12"/>
        <v>+/-</v>
      </c>
      <c r="J44" t="str">
        <f t="shared" si="13"/>
        <v>0.2</v>
      </c>
      <c r="K44" s="1">
        <f t="shared" si="14"/>
        <v>0.12158054711246201</v>
      </c>
      <c r="L44" s="1">
        <f t="shared" si="15"/>
        <v>0.39999999999999991</v>
      </c>
      <c r="M44" s="1">
        <f t="shared" si="16"/>
        <v>0.1359311840425404</v>
      </c>
      <c r="N44" s="1">
        <f t="shared" si="17"/>
        <v>2.9426654583897229</v>
      </c>
      <c r="O44" t="s">
        <v>63</v>
      </c>
    </row>
    <row r="45" spans="1:15" x14ac:dyDescent="0.35">
      <c r="A45" s="12">
        <v>30</v>
      </c>
      <c r="B45" s="11" t="s">
        <v>29</v>
      </c>
      <c r="C45" s="10">
        <v>1.5</v>
      </c>
      <c r="D45" s="9" t="s">
        <v>33</v>
      </c>
      <c r="E45" s="8" t="str">
        <f t="shared" si="9"/>
        <v>Significantly Different</v>
      </c>
      <c r="G45">
        <f t="shared" si="10"/>
        <v>1.5</v>
      </c>
      <c r="H45">
        <f t="shared" si="11"/>
        <v>6</v>
      </c>
      <c r="I45" t="str">
        <f t="shared" si="12"/>
        <v>+/-</v>
      </c>
      <c r="J45" t="str">
        <f t="shared" si="13"/>
        <v>0.1</v>
      </c>
      <c r="K45" s="1">
        <f t="shared" si="14"/>
        <v>6.0790273556231005E-2</v>
      </c>
      <c r="L45" s="1">
        <f t="shared" si="15"/>
        <v>0.39999999999999991</v>
      </c>
      <c r="M45" s="1">
        <f t="shared" si="16"/>
        <v>8.5970429323592404E-2</v>
      </c>
      <c r="N45" s="1">
        <f t="shared" si="17"/>
        <v>4.6527626202074819</v>
      </c>
      <c r="O45" t="s">
        <v>62</v>
      </c>
    </row>
    <row r="46" spans="1:15" x14ac:dyDescent="0.35">
      <c r="A46" s="12">
        <v>30</v>
      </c>
      <c r="B46" s="11" t="s">
        <v>26</v>
      </c>
      <c r="C46" s="10">
        <v>1.5</v>
      </c>
      <c r="D46" s="9" t="s">
        <v>43</v>
      </c>
      <c r="E46" s="8" t="str">
        <f t="shared" si="9"/>
        <v>Not Significantly Different</v>
      </c>
      <c r="G46">
        <f t="shared" si="10"/>
        <v>1.5</v>
      </c>
      <c r="H46">
        <f t="shared" si="11"/>
        <v>6</v>
      </c>
      <c r="I46" t="str">
        <f t="shared" si="12"/>
        <v>+/-</v>
      </c>
      <c r="J46" t="str">
        <f t="shared" si="13"/>
        <v>0.4</v>
      </c>
      <c r="K46" s="1">
        <f t="shared" si="14"/>
        <v>0.24316109422492402</v>
      </c>
      <c r="L46" s="1">
        <f t="shared" si="15"/>
        <v>0.39999999999999991</v>
      </c>
      <c r="M46" s="1">
        <f t="shared" si="16"/>
        <v>0.25064471888253259</v>
      </c>
      <c r="N46" s="1">
        <f t="shared" si="17"/>
        <v>1.5958844127390703</v>
      </c>
      <c r="O46" t="s">
        <v>60</v>
      </c>
    </row>
    <row r="47" spans="1:15" x14ac:dyDescent="0.35">
      <c r="A47" s="12">
        <v>37</v>
      </c>
      <c r="B47" s="11" t="s">
        <v>57</v>
      </c>
      <c r="C47" s="10">
        <v>1.4</v>
      </c>
      <c r="D47" s="9" t="s">
        <v>33</v>
      </c>
      <c r="E47" s="8" t="str">
        <f t="shared" si="9"/>
        <v>Significantly Different</v>
      </c>
      <c r="G47">
        <f t="shared" si="10"/>
        <v>1.4</v>
      </c>
      <c r="H47">
        <f t="shared" si="11"/>
        <v>6</v>
      </c>
      <c r="I47" t="str">
        <f t="shared" si="12"/>
        <v>+/-</v>
      </c>
      <c r="J47" t="str">
        <f t="shared" si="13"/>
        <v>0.1</v>
      </c>
      <c r="K47" s="1">
        <f t="shared" si="14"/>
        <v>6.0790273556231005E-2</v>
      </c>
      <c r="L47" s="1">
        <f t="shared" si="15"/>
        <v>0.5</v>
      </c>
      <c r="M47" s="1">
        <f t="shared" si="16"/>
        <v>8.5970429323592404E-2</v>
      </c>
      <c r="N47" s="1">
        <f t="shared" si="17"/>
        <v>5.8159532752593535</v>
      </c>
      <c r="O47" t="s">
        <v>58</v>
      </c>
    </row>
    <row r="48" spans="1:15" x14ac:dyDescent="0.35">
      <c r="A48" s="12">
        <v>37</v>
      </c>
      <c r="B48" s="11" t="s">
        <v>72</v>
      </c>
      <c r="C48" s="10">
        <v>1.4</v>
      </c>
      <c r="D48" s="9" t="s">
        <v>38</v>
      </c>
      <c r="E48" s="8" t="str">
        <f t="shared" si="9"/>
        <v>Significantly Different</v>
      </c>
      <c r="G48">
        <f t="shared" si="10"/>
        <v>1.4</v>
      </c>
      <c r="H48">
        <f t="shared" si="11"/>
        <v>6</v>
      </c>
      <c r="I48" t="str">
        <f t="shared" si="12"/>
        <v>+/-</v>
      </c>
      <c r="J48" t="str">
        <f t="shared" si="13"/>
        <v>0.2</v>
      </c>
      <c r="K48" s="1">
        <f t="shared" si="14"/>
        <v>0.12158054711246201</v>
      </c>
      <c r="L48" s="1">
        <f t="shared" si="15"/>
        <v>0.5</v>
      </c>
      <c r="M48" s="1">
        <f t="shared" si="16"/>
        <v>0.1359311840425404</v>
      </c>
      <c r="N48" s="1">
        <f t="shared" si="17"/>
        <v>3.6783318229871544</v>
      </c>
      <c r="O48" t="s">
        <v>56</v>
      </c>
    </row>
    <row r="49" spans="1:15" x14ac:dyDescent="0.35">
      <c r="A49" s="12">
        <v>37</v>
      </c>
      <c r="B49" s="11" t="s">
        <v>81</v>
      </c>
      <c r="C49" s="10">
        <v>1.4</v>
      </c>
      <c r="D49" s="9" t="s">
        <v>38</v>
      </c>
      <c r="E49" s="8" t="str">
        <f t="shared" si="9"/>
        <v>Significantly Different</v>
      </c>
      <c r="G49">
        <f t="shared" si="10"/>
        <v>1.4</v>
      </c>
      <c r="H49">
        <f t="shared" si="11"/>
        <v>6</v>
      </c>
      <c r="I49" t="str">
        <f t="shared" si="12"/>
        <v>+/-</v>
      </c>
      <c r="J49" t="str">
        <f t="shared" si="13"/>
        <v>0.2</v>
      </c>
      <c r="K49" s="1">
        <f t="shared" si="14"/>
        <v>0.12158054711246201</v>
      </c>
      <c r="L49" s="1">
        <f t="shared" si="15"/>
        <v>0.5</v>
      </c>
      <c r="M49" s="1">
        <f t="shared" si="16"/>
        <v>0.1359311840425404</v>
      </c>
      <c r="N49" s="1">
        <f t="shared" si="17"/>
        <v>3.6783318229871544</v>
      </c>
      <c r="O49" t="s">
        <v>54</v>
      </c>
    </row>
    <row r="50" spans="1:15" x14ac:dyDescent="0.35">
      <c r="A50" s="12">
        <v>37</v>
      </c>
      <c r="B50" s="11" t="s">
        <v>79</v>
      </c>
      <c r="C50" s="10">
        <v>1.4</v>
      </c>
      <c r="D50" s="9" t="s">
        <v>33</v>
      </c>
      <c r="E50" s="8" t="str">
        <f t="shared" si="9"/>
        <v>Significantly Different</v>
      </c>
      <c r="G50">
        <f t="shared" si="10"/>
        <v>1.4</v>
      </c>
      <c r="H50">
        <f t="shared" si="11"/>
        <v>6</v>
      </c>
      <c r="I50" t="str">
        <f t="shared" si="12"/>
        <v>+/-</v>
      </c>
      <c r="J50" t="str">
        <f t="shared" si="13"/>
        <v>0.1</v>
      </c>
      <c r="K50" s="1">
        <f t="shared" si="14"/>
        <v>6.0790273556231005E-2</v>
      </c>
      <c r="L50" s="1">
        <f t="shared" si="15"/>
        <v>0.5</v>
      </c>
      <c r="M50" s="1">
        <f t="shared" si="16"/>
        <v>8.5970429323592404E-2</v>
      </c>
      <c r="N50" s="1">
        <f t="shared" si="17"/>
        <v>5.8159532752593535</v>
      </c>
      <c r="O50" t="s">
        <v>52</v>
      </c>
    </row>
    <row r="51" spans="1:15" x14ac:dyDescent="0.35">
      <c r="A51" s="12">
        <v>37</v>
      </c>
      <c r="B51" s="11" t="s">
        <v>78</v>
      </c>
      <c r="C51" s="10">
        <v>1.4</v>
      </c>
      <c r="D51" s="9" t="s">
        <v>38</v>
      </c>
      <c r="E51" s="8" t="str">
        <f t="shared" si="9"/>
        <v>Significantly Different</v>
      </c>
      <c r="G51">
        <f t="shared" si="10"/>
        <v>1.4</v>
      </c>
      <c r="H51">
        <f t="shared" si="11"/>
        <v>6</v>
      </c>
      <c r="I51" t="str">
        <f t="shared" si="12"/>
        <v>+/-</v>
      </c>
      <c r="J51" t="str">
        <f t="shared" si="13"/>
        <v>0.2</v>
      </c>
      <c r="K51" s="1">
        <f t="shared" si="14"/>
        <v>0.12158054711246201</v>
      </c>
      <c r="L51" s="1">
        <f t="shared" si="15"/>
        <v>0.5</v>
      </c>
      <c r="M51" s="1">
        <f t="shared" si="16"/>
        <v>0.1359311840425404</v>
      </c>
      <c r="N51" s="1">
        <f t="shared" si="17"/>
        <v>3.6783318229871544</v>
      </c>
      <c r="O51" t="s">
        <v>50</v>
      </c>
    </row>
    <row r="52" spans="1:15" x14ac:dyDescent="0.35">
      <c r="A52" s="12">
        <v>37</v>
      </c>
      <c r="B52" s="11" t="s">
        <v>68</v>
      </c>
      <c r="C52" s="10">
        <v>1.4</v>
      </c>
      <c r="D52" s="9" t="s">
        <v>38</v>
      </c>
      <c r="E52" s="8" t="str">
        <f t="shared" si="9"/>
        <v>Significantly Different</v>
      </c>
      <c r="G52">
        <f t="shared" si="10"/>
        <v>1.4</v>
      </c>
      <c r="H52">
        <f t="shared" si="11"/>
        <v>6</v>
      </c>
      <c r="I52" t="str">
        <f t="shared" si="12"/>
        <v>+/-</v>
      </c>
      <c r="J52" t="str">
        <f t="shared" si="13"/>
        <v>0.2</v>
      </c>
      <c r="K52" s="1">
        <f t="shared" si="14"/>
        <v>0.12158054711246201</v>
      </c>
      <c r="L52" s="1">
        <f t="shared" si="15"/>
        <v>0.5</v>
      </c>
      <c r="M52" s="1">
        <f t="shared" si="16"/>
        <v>0.1359311840425404</v>
      </c>
      <c r="N52" s="1">
        <f t="shared" si="17"/>
        <v>3.6783318229871544</v>
      </c>
      <c r="O52" t="s">
        <v>48</v>
      </c>
    </row>
    <row r="53" spans="1:15" x14ac:dyDescent="0.35">
      <c r="A53" s="12">
        <v>37</v>
      </c>
      <c r="B53" s="11" t="s">
        <v>60</v>
      </c>
      <c r="C53" s="10">
        <v>1.4</v>
      </c>
      <c r="D53" s="9" t="s">
        <v>33</v>
      </c>
      <c r="E53" s="8" t="str">
        <f t="shared" si="9"/>
        <v>Significantly Different</v>
      </c>
      <c r="G53">
        <f t="shared" si="10"/>
        <v>1.4</v>
      </c>
      <c r="H53">
        <f t="shared" si="11"/>
        <v>6</v>
      </c>
      <c r="I53" t="str">
        <f t="shared" si="12"/>
        <v>+/-</v>
      </c>
      <c r="J53" t="str">
        <f t="shared" si="13"/>
        <v>0.1</v>
      </c>
      <c r="K53" s="1">
        <f t="shared" si="14"/>
        <v>6.0790273556231005E-2</v>
      </c>
      <c r="L53" s="1">
        <f t="shared" si="15"/>
        <v>0.5</v>
      </c>
      <c r="M53" s="1">
        <f t="shared" si="16"/>
        <v>8.5970429323592404E-2</v>
      </c>
      <c r="N53" s="1">
        <f t="shared" si="17"/>
        <v>5.8159532752593535</v>
      </c>
      <c r="O53" t="s">
        <v>46</v>
      </c>
    </row>
    <row r="54" spans="1:15" x14ac:dyDescent="0.35">
      <c r="A54" s="12">
        <v>37</v>
      </c>
      <c r="B54" s="11" t="s">
        <v>54</v>
      </c>
      <c r="C54" s="10">
        <v>1.4</v>
      </c>
      <c r="D54" s="9" t="s">
        <v>33</v>
      </c>
      <c r="E54" s="8" t="str">
        <f t="shared" si="9"/>
        <v>Significantly Different</v>
      </c>
      <c r="G54">
        <f t="shared" si="10"/>
        <v>1.4</v>
      </c>
      <c r="H54">
        <f t="shared" si="11"/>
        <v>6</v>
      </c>
      <c r="I54" t="str">
        <f t="shared" si="12"/>
        <v>+/-</v>
      </c>
      <c r="J54" t="str">
        <f t="shared" si="13"/>
        <v>0.1</v>
      </c>
      <c r="K54" s="1">
        <f t="shared" si="14"/>
        <v>6.0790273556231005E-2</v>
      </c>
      <c r="L54" s="1">
        <f t="shared" si="15"/>
        <v>0.5</v>
      </c>
      <c r="M54" s="1">
        <f t="shared" si="16"/>
        <v>8.5970429323592404E-2</v>
      </c>
      <c r="N54" s="1">
        <f t="shared" si="17"/>
        <v>5.8159532752593535</v>
      </c>
      <c r="O54" t="s">
        <v>39</v>
      </c>
    </row>
    <row r="55" spans="1:15" x14ac:dyDescent="0.35">
      <c r="A55" s="12">
        <v>45</v>
      </c>
      <c r="B55" s="11" t="s">
        <v>75</v>
      </c>
      <c r="C55" s="10">
        <v>1.3</v>
      </c>
      <c r="D55" s="9" t="s">
        <v>33</v>
      </c>
      <c r="E55" s="8" t="str">
        <f t="shared" si="9"/>
        <v>Significantly Different</v>
      </c>
      <c r="G55">
        <f t="shared" si="10"/>
        <v>1.3</v>
      </c>
      <c r="H55">
        <f t="shared" si="11"/>
        <v>6</v>
      </c>
      <c r="I55" t="str">
        <f t="shared" si="12"/>
        <v>+/-</v>
      </c>
      <c r="J55" t="str">
        <f t="shared" si="13"/>
        <v>0.1</v>
      </c>
      <c r="K55" s="1">
        <f t="shared" si="14"/>
        <v>6.0790273556231005E-2</v>
      </c>
      <c r="L55" s="1">
        <f t="shared" si="15"/>
        <v>0.59999999999999987</v>
      </c>
      <c r="M55" s="1">
        <f t="shared" si="16"/>
        <v>8.5970429323592404E-2</v>
      </c>
      <c r="N55" s="1">
        <f t="shared" si="17"/>
        <v>6.9791439303112224</v>
      </c>
      <c r="O55" t="s">
        <v>42</v>
      </c>
    </row>
    <row r="56" spans="1:15" x14ac:dyDescent="0.35">
      <c r="A56" s="12">
        <v>46</v>
      </c>
      <c r="B56" s="11" t="s">
        <v>52</v>
      </c>
      <c r="C56" s="10">
        <v>1.2</v>
      </c>
      <c r="D56" s="9" t="s">
        <v>38</v>
      </c>
      <c r="E56" s="8" t="str">
        <f t="shared" si="9"/>
        <v>Significantly Different</v>
      </c>
      <c r="G56">
        <f t="shared" si="10"/>
        <v>1.2</v>
      </c>
      <c r="H56">
        <f t="shared" si="11"/>
        <v>6</v>
      </c>
      <c r="I56" t="str">
        <f t="shared" si="12"/>
        <v>+/-</v>
      </c>
      <c r="J56" t="str">
        <f t="shared" si="13"/>
        <v>0.2</v>
      </c>
      <c r="K56" s="1">
        <f t="shared" si="14"/>
        <v>0.12158054711246201</v>
      </c>
      <c r="L56" s="1">
        <f t="shared" si="15"/>
        <v>0.7</v>
      </c>
      <c r="M56" s="1">
        <f t="shared" si="16"/>
        <v>0.1359311840425404</v>
      </c>
      <c r="N56" s="1">
        <f t="shared" si="17"/>
        <v>5.1496645521820152</v>
      </c>
      <c r="O56" t="s">
        <v>40</v>
      </c>
    </row>
    <row r="57" spans="1:15" x14ac:dyDescent="0.35">
      <c r="A57" s="12">
        <v>47</v>
      </c>
      <c r="B57" s="11" t="s">
        <v>67</v>
      </c>
      <c r="C57" s="10">
        <v>1.1000000000000001</v>
      </c>
      <c r="D57" s="9" t="s">
        <v>33</v>
      </c>
      <c r="E57" s="8" t="str">
        <f t="shared" si="9"/>
        <v>Significantly Different</v>
      </c>
      <c r="G57">
        <f t="shared" si="10"/>
        <v>1.1000000000000001</v>
      </c>
      <c r="H57">
        <f t="shared" si="11"/>
        <v>6</v>
      </c>
      <c r="I57" t="str">
        <f t="shared" si="12"/>
        <v>+/-</v>
      </c>
      <c r="J57" t="str">
        <f t="shared" si="13"/>
        <v>0.1</v>
      </c>
      <c r="K57" s="1">
        <f t="shared" si="14"/>
        <v>6.0790273556231005E-2</v>
      </c>
      <c r="L57" s="1">
        <f t="shared" si="15"/>
        <v>0.79999999999999982</v>
      </c>
      <c r="M57" s="1">
        <f t="shared" si="16"/>
        <v>8.5970429323592404E-2</v>
      </c>
      <c r="N57" s="1">
        <f t="shared" si="17"/>
        <v>9.3055252404149638</v>
      </c>
      <c r="O57" t="s">
        <v>37</v>
      </c>
    </row>
    <row r="58" spans="1:15" x14ac:dyDescent="0.35">
      <c r="A58" s="12">
        <v>47</v>
      </c>
      <c r="B58" s="11" t="s">
        <v>61</v>
      </c>
      <c r="C58" s="10">
        <v>1.1000000000000001</v>
      </c>
      <c r="D58" s="9" t="s">
        <v>27</v>
      </c>
      <c r="E58" s="8" t="str">
        <f t="shared" si="9"/>
        <v>Significantly Different</v>
      </c>
      <c r="G58">
        <f t="shared" si="10"/>
        <v>1.1000000000000001</v>
      </c>
      <c r="H58">
        <f t="shared" si="11"/>
        <v>6</v>
      </c>
      <c r="I58" t="str">
        <f t="shared" si="12"/>
        <v>+/-</v>
      </c>
      <c r="J58" t="str">
        <f t="shared" si="13"/>
        <v>0.3</v>
      </c>
      <c r="K58" s="1">
        <f t="shared" si="14"/>
        <v>0.18237082066869301</v>
      </c>
      <c r="L58" s="1">
        <f t="shared" si="15"/>
        <v>0.79999999999999982</v>
      </c>
      <c r="M58" s="1">
        <f t="shared" si="16"/>
        <v>0.19223572402239389</v>
      </c>
      <c r="N58" s="1">
        <f t="shared" si="17"/>
        <v>4.1615574007815859</v>
      </c>
      <c r="O58" t="s">
        <v>35</v>
      </c>
    </row>
    <row r="59" spans="1:15" x14ac:dyDescent="0.35">
      <c r="A59" s="12">
        <v>47</v>
      </c>
      <c r="B59" s="11" t="s">
        <v>80</v>
      </c>
      <c r="C59" s="10">
        <v>1.1000000000000001</v>
      </c>
      <c r="D59" s="9" t="s">
        <v>33</v>
      </c>
      <c r="E59" s="8" t="str">
        <f t="shared" si="9"/>
        <v>Significantly Different</v>
      </c>
      <c r="G59">
        <f t="shared" si="10"/>
        <v>1.1000000000000001</v>
      </c>
      <c r="H59">
        <f t="shared" si="11"/>
        <v>6</v>
      </c>
      <c r="I59" t="str">
        <f t="shared" si="12"/>
        <v>+/-</v>
      </c>
      <c r="J59" t="str">
        <f t="shared" si="13"/>
        <v>0.1</v>
      </c>
      <c r="K59" s="1">
        <f t="shared" si="14"/>
        <v>6.0790273556231005E-2</v>
      </c>
      <c r="L59" s="1">
        <f t="shared" si="15"/>
        <v>0.79999999999999982</v>
      </c>
      <c r="M59" s="1">
        <f t="shared" si="16"/>
        <v>8.5970429323592404E-2</v>
      </c>
      <c r="N59" s="1">
        <f t="shared" si="17"/>
        <v>9.3055252404149638</v>
      </c>
      <c r="O59" t="s">
        <v>32</v>
      </c>
    </row>
    <row r="60" spans="1:15" x14ac:dyDescent="0.35">
      <c r="A60" s="12">
        <v>50</v>
      </c>
      <c r="B60" s="11" t="s">
        <v>62</v>
      </c>
      <c r="C60" s="10">
        <v>1</v>
      </c>
      <c r="D60" s="9" t="s">
        <v>38</v>
      </c>
      <c r="E60" s="8" t="str">
        <f t="shared" si="9"/>
        <v>Significantly Different</v>
      </c>
      <c r="G60">
        <f t="shared" si="10"/>
        <v>1</v>
      </c>
      <c r="H60">
        <f t="shared" si="11"/>
        <v>6</v>
      </c>
      <c r="I60" t="str">
        <f t="shared" si="12"/>
        <v>+/-</v>
      </c>
      <c r="J60" t="str">
        <f t="shared" si="13"/>
        <v>0.2</v>
      </c>
      <c r="K60" s="1">
        <f t="shared" si="14"/>
        <v>0.12158054711246201</v>
      </c>
      <c r="L60" s="1">
        <f t="shared" si="15"/>
        <v>0.89999999999999991</v>
      </c>
      <c r="M60" s="1">
        <f t="shared" si="16"/>
        <v>0.1359311840425404</v>
      </c>
      <c r="N60" s="1">
        <f t="shared" si="17"/>
        <v>6.6209972813768774</v>
      </c>
      <c r="O60" t="s">
        <v>29</v>
      </c>
    </row>
    <row r="61" spans="1:15" x14ac:dyDescent="0.35">
      <c r="A61" s="12">
        <v>51</v>
      </c>
      <c r="B61" s="11" t="s">
        <v>51</v>
      </c>
      <c r="C61" s="10">
        <v>0.9</v>
      </c>
      <c r="D61" s="9" t="s">
        <v>38</v>
      </c>
      <c r="E61" s="8" t="str">
        <f t="shared" si="9"/>
        <v>Significantly Different</v>
      </c>
      <c r="G61">
        <f t="shared" si="10"/>
        <v>0.9</v>
      </c>
      <c r="H61">
        <f t="shared" si="11"/>
        <v>6</v>
      </c>
      <c r="I61" t="str">
        <f t="shared" si="12"/>
        <v>+/-</v>
      </c>
      <c r="J61" t="str">
        <f t="shared" si="13"/>
        <v>0.2</v>
      </c>
      <c r="K61" s="1">
        <f t="shared" si="14"/>
        <v>0.12158054711246201</v>
      </c>
      <c r="L61" s="1">
        <f t="shared" si="15"/>
        <v>0.99999999999999989</v>
      </c>
      <c r="M61" s="1">
        <f t="shared" si="16"/>
        <v>0.1359311840425404</v>
      </c>
      <c r="N61" s="1">
        <f t="shared" si="17"/>
        <v>7.356663645974308</v>
      </c>
      <c r="O61" t="s">
        <v>26</v>
      </c>
    </row>
    <row r="62" spans="1:15" ht="15" thickBot="1" x14ac:dyDescent="0.4">
      <c r="A62" s="7"/>
      <c r="B62" s="6" t="s">
        <v>24</v>
      </c>
      <c r="C62" s="5">
        <v>1.5</v>
      </c>
      <c r="D62" s="4" t="s">
        <v>27</v>
      </c>
      <c r="E62" s="3" t="str">
        <f t="shared" si="9"/>
        <v>Significantly Different</v>
      </c>
      <c r="G62">
        <f t="shared" si="10"/>
        <v>1.5</v>
      </c>
      <c r="H62">
        <f t="shared" si="11"/>
        <v>6</v>
      </c>
      <c r="I62" t="str">
        <f t="shared" si="12"/>
        <v>+/-</v>
      </c>
      <c r="J62" t="str">
        <f t="shared" si="13"/>
        <v>0.3</v>
      </c>
      <c r="K62" s="1">
        <f t="shared" si="14"/>
        <v>0.18237082066869301</v>
      </c>
      <c r="L62" s="1">
        <f t="shared" si="15"/>
        <v>0.39999999999999991</v>
      </c>
      <c r="M62" s="1">
        <f t="shared" si="16"/>
        <v>0.19223572402239389</v>
      </c>
      <c r="N62" s="1">
        <f t="shared" si="17"/>
        <v>2.0807787003907929</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ht="30" customHeight="1" x14ac:dyDescent="0.35">
      <c r="A72" s="37" t="s">
        <v>586</v>
      </c>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71:Z71"/>
    <mergeCell ref="A66:Z66"/>
    <mergeCell ref="A67:Z67"/>
    <mergeCell ref="A68:Z68"/>
    <mergeCell ref="A69:Z69"/>
    <mergeCell ref="A70:Z70"/>
  </mergeCells>
  <conditionalFormatting sqref="E10:E62">
    <cfRule type="cellIs" dxfId="104" priority="1" operator="equal">
      <formula>"OTHER ERROR"</formula>
    </cfRule>
    <cfRule type="cellIs" dxfId="103" priority="2" operator="equal">
      <formula>"Statistical Test not applicable"</formula>
    </cfRule>
    <cfRule type="cellIs" dxfId="102" priority="3" operator="equal">
      <formula>"Geography Selected"</formula>
    </cfRule>
  </conditionalFormatting>
  <conditionalFormatting sqref="E10:J62">
    <cfRule type="cellIs" dxfId="101" priority="4" operator="equal">
      <formula>"Not Significantly Different"</formula>
    </cfRule>
  </conditionalFormatting>
  <conditionalFormatting sqref="F10:J62">
    <cfRule type="cellIs" dxfId="10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146E8A70-C588-47C6-903D-B5DBE2D2BB5C}">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7F9DE1F3-1600-4638-A8FE-0944BF421623}"/>
    <hyperlink ref="A68" r:id="rId2" xr:uid="{D57E7840-526B-42B3-8176-D19806712DAC}"/>
    <hyperlink ref="A66" r:id="rId3" xr:uid="{9A906777-63C8-43EC-BF7D-C765D97E90C4}"/>
    <hyperlink ref="A67" r:id="rId4" xr:uid="{71150947-62CC-45E9-868F-A5291ADC4918}"/>
  </hyperlinks>
  <pageMargins left="0.7" right="0.7" top="0.75" bottom="0.75" header="0.3" footer="0.3"/>
  <pageSetup orientation="portrait" r:id="rId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BB309-1FCC-4179-85EE-D46C55BED915}">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590</v>
      </c>
    </row>
    <row r="2" spans="1:16" x14ac:dyDescent="0.35">
      <c r="A2" s="26" t="s">
        <v>106</v>
      </c>
      <c r="B2" t="s">
        <v>589</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79.5</v>
      </c>
      <c r="C6" t="s">
        <v>100</v>
      </c>
      <c r="H6" s="14" t="s">
        <v>99</v>
      </c>
      <c r="I6">
        <f>VLOOKUP($B$4,$B$9:$K$62,6,FALSE)</f>
        <v>79.5</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79.5</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79.5</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80</v>
      </c>
      <c r="C11" s="10">
        <v>83.5</v>
      </c>
      <c r="D11" s="13" t="s">
        <v>43</v>
      </c>
      <c r="E11" s="8" t="str">
        <f t="shared" si="0"/>
        <v>Significantly Different</v>
      </c>
      <c r="G11">
        <f t="shared" si="1"/>
        <v>83.5</v>
      </c>
      <c r="H11">
        <f t="shared" si="2"/>
        <v>6</v>
      </c>
      <c r="I11" t="str">
        <f t="shared" si="3"/>
        <v>+/-</v>
      </c>
      <c r="J11" t="str">
        <f t="shared" si="4"/>
        <v>0.4</v>
      </c>
      <c r="K11" s="1">
        <f t="shared" si="5"/>
        <v>0.24316109422492402</v>
      </c>
      <c r="L11" s="1">
        <f t="shared" si="6"/>
        <v>-4</v>
      </c>
      <c r="M11" s="1">
        <f t="shared" si="7"/>
        <v>0.25064471888253259</v>
      </c>
      <c r="N11" s="1">
        <f t="shared" si="8"/>
        <v>-15.958844127390707</v>
      </c>
      <c r="O11" t="s">
        <v>67</v>
      </c>
    </row>
    <row r="12" spans="1:16" x14ac:dyDescent="0.35">
      <c r="A12" s="12">
        <v>1</v>
      </c>
      <c r="B12" s="11" t="s">
        <v>54</v>
      </c>
      <c r="C12" s="10">
        <v>83.5</v>
      </c>
      <c r="D12" s="9" t="s">
        <v>27</v>
      </c>
      <c r="E12" s="8" t="str">
        <f t="shared" si="0"/>
        <v>Significantly Different</v>
      </c>
      <c r="G12">
        <f t="shared" si="1"/>
        <v>83.5</v>
      </c>
      <c r="H12">
        <f t="shared" si="2"/>
        <v>6</v>
      </c>
      <c r="I12" t="str">
        <f t="shared" si="3"/>
        <v>+/-</v>
      </c>
      <c r="J12" t="str">
        <f t="shared" si="4"/>
        <v>0.3</v>
      </c>
      <c r="K12" s="1">
        <f t="shared" si="5"/>
        <v>0.18237082066869301</v>
      </c>
      <c r="L12" s="1">
        <f t="shared" si="6"/>
        <v>-4</v>
      </c>
      <c r="M12" s="1">
        <f t="shared" si="7"/>
        <v>0.19223572402239389</v>
      </c>
      <c r="N12" s="1">
        <f t="shared" si="8"/>
        <v>-20.807787003907936</v>
      </c>
      <c r="O12" t="s">
        <v>59</v>
      </c>
    </row>
    <row r="13" spans="1:16" x14ac:dyDescent="0.35">
      <c r="A13" s="12">
        <v>3</v>
      </c>
      <c r="B13" s="11" t="s">
        <v>75</v>
      </c>
      <c r="C13" s="10">
        <v>83.1</v>
      </c>
      <c r="D13" s="9" t="s">
        <v>27</v>
      </c>
      <c r="E13" s="8" t="str">
        <f t="shared" si="0"/>
        <v>Significantly Different</v>
      </c>
      <c r="G13">
        <f t="shared" si="1"/>
        <v>83.1</v>
      </c>
      <c r="H13">
        <f t="shared" si="2"/>
        <v>6</v>
      </c>
      <c r="I13" t="str">
        <f t="shared" si="3"/>
        <v>+/-</v>
      </c>
      <c r="J13" t="str">
        <f t="shared" si="4"/>
        <v>0.3</v>
      </c>
      <c r="K13" s="1">
        <f t="shared" si="5"/>
        <v>0.18237082066869301</v>
      </c>
      <c r="L13" s="1">
        <f t="shared" si="6"/>
        <v>-3.5999999999999943</v>
      </c>
      <c r="M13" s="1">
        <f t="shared" si="7"/>
        <v>0.19223572402239389</v>
      </c>
      <c r="N13" s="1">
        <f t="shared" si="8"/>
        <v>-18.727008303517113</v>
      </c>
      <c r="O13" t="s">
        <v>57</v>
      </c>
    </row>
    <row r="14" spans="1:16" x14ac:dyDescent="0.35">
      <c r="A14" s="12">
        <v>4</v>
      </c>
      <c r="B14" s="11" t="s">
        <v>44</v>
      </c>
      <c r="C14" s="10">
        <v>82.5</v>
      </c>
      <c r="D14" s="9" t="s">
        <v>109</v>
      </c>
      <c r="E14" s="8" t="str">
        <f t="shared" si="0"/>
        <v>Significantly Different</v>
      </c>
      <c r="G14">
        <f t="shared" si="1"/>
        <v>82.5</v>
      </c>
      <c r="H14">
        <f t="shared" si="2"/>
        <v>6</v>
      </c>
      <c r="I14" t="str">
        <f t="shared" si="3"/>
        <v>+/-</v>
      </c>
      <c r="J14" t="str">
        <f t="shared" si="4"/>
        <v>0.6</v>
      </c>
      <c r="K14" s="1">
        <f t="shared" si="5"/>
        <v>0.36474164133738601</v>
      </c>
      <c r="L14" s="1">
        <f t="shared" si="6"/>
        <v>-3</v>
      </c>
      <c r="M14" s="1">
        <f t="shared" si="7"/>
        <v>0.36977279819442066</v>
      </c>
      <c r="N14" s="1">
        <f t="shared" si="8"/>
        <v>-8.1130900235193817</v>
      </c>
      <c r="O14" t="s">
        <v>72</v>
      </c>
    </row>
    <row r="15" spans="1:16" x14ac:dyDescent="0.35">
      <c r="A15" s="12">
        <v>5</v>
      </c>
      <c r="B15" s="11" t="s">
        <v>64</v>
      </c>
      <c r="C15" s="10">
        <v>82.1</v>
      </c>
      <c r="D15" s="9" t="s">
        <v>27</v>
      </c>
      <c r="E15" s="8" t="str">
        <f t="shared" si="0"/>
        <v>Significantly Different</v>
      </c>
      <c r="G15">
        <f t="shared" si="1"/>
        <v>82.1</v>
      </c>
      <c r="H15">
        <f t="shared" si="2"/>
        <v>6</v>
      </c>
      <c r="I15" t="str">
        <f t="shared" si="3"/>
        <v>+/-</v>
      </c>
      <c r="J15" t="str">
        <f t="shared" si="4"/>
        <v>0.3</v>
      </c>
      <c r="K15" s="1">
        <f t="shared" si="5"/>
        <v>0.18237082066869301</v>
      </c>
      <c r="L15" s="1">
        <f t="shared" si="6"/>
        <v>-2.5999999999999943</v>
      </c>
      <c r="M15" s="1">
        <f t="shared" si="7"/>
        <v>0.19223572402239389</v>
      </c>
      <c r="N15" s="1">
        <f t="shared" si="8"/>
        <v>-13.525061552540128</v>
      </c>
      <c r="O15" t="s">
        <v>34</v>
      </c>
    </row>
    <row r="16" spans="1:16" x14ac:dyDescent="0.35">
      <c r="A16" s="12">
        <v>6</v>
      </c>
      <c r="B16" s="11" t="s">
        <v>74</v>
      </c>
      <c r="C16" s="10">
        <v>82</v>
      </c>
      <c r="D16" s="9" t="s">
        <v>43</v>
      </c>
      <c r="E16" s="8" t="str">
        <f t="shared" si="0"/>
        <v>Significantly Different</v>
      </c>
      <c r="G16">
        <f t="shared" si="1"/>
        <v>82</v>
      </c>
      <c r="H16">
        <f t="shared" si="2"/>
        <v>6</v>
      </c>
      <c r="I16" t="str">
        <f t="shared" si="3"/>
        <v>+/-</v>
      </c>
      <c r="J16" t="str">
        <f t="shared" si="4"/>
        <v>0.4</v>
      </c>
      <c r="K16" s="1">
        <f t="shared" si="5"/>
        <v>0.24316109422492402</v>
      </c>
      <c r="L16" s="1">
        <f t="shared" si="6"/>
        <v>-2.5</v>
      </c>
      <c r="M16" s="1">
        <f t="shared" si="7"/>
        <v>0.25064471888253259</v>
      </c>
      <c r="N16" s="1">
        <f t="shared" si="8"/>
        <v>-9.9742775796191925</v>
      </c>
      <c r="O16" t="s">
        <v>73</v>
      </c>
    </row>
    <row r="17" spans="1:15" x14ac:dyDescent="0.35">
      <c r="A17" s="12">
        <v>6</v>
      </c>
      <c r="B17" s="11" t="s">
        <v>60</v>
      </c>
      <c r="C17" s="10">
        <v>82</v>
      </c>
      <c r="D17" s="9" t="s">
        <v>27</v>
      </c>
      <c r="E17" s="8" t="str">
        <f t="shared" si="0"/>
        <v>Significantly Different</v>
      </c>
      <c r="G17">
        <f t="shared" si="1"/>
        <v>82</v>
      </c>
      <c r="H17">
        <f t="shared" si="2"/>
        <v>6</v>
      </c>
      <c r="I17" t="str">
        <f t="shared" si="3"/>
        <v>+/-</v>
      </c>
      <c r="J17" t="str">
        <f t="shared" si="4"/>
        <v>0.3</v>
      </c>
      <c r="K17" s="1">
        <f t="shared" si="5"/>
        <v>0.18237082066869301</v>
      </c>
      <c r="L17" s="1">
        <f t="shared" si="6"/>
        <v>-2.5</v>
      </c>
      <c r="M17" s="1">
        <f t="shared" si="7"/>
        <v>0.19223572402239389</v>
      </c>
      <c r="N17" s="1">
        <f t="shared" si="8"/>
        <v>-13.00486687744246</v>
      </c>
      <c r="O17" t="s">
        <v>65</v>
      </c>
    </row>
    <row r="18" spans="1:15" x14ac:dyDescent="0.35">
      <c r="A18" s="12">
        <v>8</v>
      </c>
      <c r="B18" s="11" t="s">
        <v>53</v>
      </c>
      <c r="C18" s="10">
        <v>81.900000000000006</v>
      </c>
      <c r="D18" s="9" t="s">
        <v>38</v>
      </c>
      <c r="E18" s="8" t="str">
        <f t="shared" si="0"/>
        <v>Significantly Different</v>
      </c>
      <c r="G18">
        <f t="shared" si="1"/>
        <v>81.900000000000006</v>
      </c>
      <c r="H18">
        <f t="shared" si="2"/>
        <v>6</v>
      </c>
      <c r="I18" t="str">
        <f t="shared" si="3"/>
        <v>+/-</v>
      </c>
      <c r="J18" t="str">
        <f t="shared" si="4"/>
        <v>0.2</v>
      </c>
      <c r="K18" s="1">
        <f t="shared" si="5"/>
        <v>0.12158054711246201</v>
      </c>
      <c r="L18" s="1">
        <f t="shared" si="6"/>
        <v>-2.4000000000000057</v>
      </c>
      <c r="M18" s="1">
        <f t="shared" si="7"/>
        <v>0.1359311840425404</v>
      </c>
      <c r="N18" s="1">
        <f t="shared" si="8"/>
        <v>-17.655992750338381</v>
      </c>
      <c r="O18" t="s">
        <v>61</v>
      </c>
    </row>
    <row r="19" spans="1:15" x14ac:dyDescent="0.35">
      <c r="A19" s="12">
        <v>8</v>
      </c>
      <c r="B19" s="11" t="s">
        <v>70</v>
      </c>
      <c r="C19" s="10">
        <v>81.900000000000006</v>
      </c>
      <c r="D19" s="9" t="s">
        <v>27</v>
      </c>
      <c r="E19" s="8" t="str">
        <f t="shared" si="0"/>
        <v>Significantly Different</v>
      </c>
      <c r="G19">
        <f t="shared" si="1"/>
        <v>81.900000000000006</v>
      </c>
      <c r="H19">
        <f t="shared" si="2"/>
        <v>6</v>
      </c>
      <c r="I19" t="str">
        <f t="shared" si="3"/>
        <v>+/-</v>
      </c>
      <c r="J19" t="str">
        <f t="shared" si="4"/>
        <v>0.3</v>
      </c>
      <c r="K19" s="1">
        <f t="shared" si="5"/>
        <v>0.18237082066869301</v>
      </c>
      <c r="L19" s="1">
        <f t="shared" si="6"/>
        <v>-2.4000000000000057</v>
      </c>
      <c r="M19" s="1">
        <f t="shared" si="7"/>
        <v>0.19223572402239389</v>
      </c>
      <c r="N19" s="1">
        <f t="shared" si="8"/>
        <v>-12.484672202344791</v>
      </c>
      <c r="O19" t="s">
        <v>31</v>
      </c>
    </row>
    <row r="20" spans="1:15" x14ac:dyDescent="0.35">
      <c r="A20" s="12">
        <v>8</v>
      </c>
      <c r="B20" s="11" t="s">
        <v>29</v>
      </c>
      <c r="C20" s="10">
        <v>81.900000000000006</v>
      </c>
      <c r="D20" s="13" t="s">
        <v>43</v>
      </c>
      <c r="E20" s="8" t="str">
        <f t="shared" si="0"/>
        <v>Significantly Different</v>
      </c>
      <c r="G20">
        <f t="shared" si="1"/>
        <v>81.900000000000006</v>
      </c>
      <c r="H20">
        <f t="shared" si="2"/>
        <v>6</v>
      </c>
      <c r="I20" t="str">
        <f t="shared" si="3"/>
        <v>+/-</v>
      </c>
      <c r="J20" t="str">
        <f t="shared" si="4"/>
        <v>0.4</v>
      </c>
      <c r="K20" s="1">
        <f t="shared" si="5"/>
        <v>0.24316109422492402</v>
      </c>
      <c r="L20" s="1">
        <f t="shared" si="6"/>
        <v>-2.4000000000000057</v>
      </c>
      <c r="M20" s="1">
        <f t="shared" si="7"/>
        <v>0.25064471888253259</v>
      </c>
      <c r="N20" s="1">
        <f t="shared" si="8"/>
        <v>-9.5753064764344469</v>
      </c>
      <c r="O20" t="s">
        <v>53</v>
      </c>
    </row>
    <row r="21" spans="1:15" x14ac:dyDescent="0.35">
      <c r="A21" s="12">
        <v>11</v>
      </c>
      <c r="B21" s="11" t="s">
        <v>61</v>
      </c>
      <c r="C21" s="10">
        <v>81.3</v>
      </c>
      <c r="D21" s="9" t="s">
        <v>122</v>
      </c>
      <c r="E21" s="8" t="str">
        <f t="shared" si="0"/>
        <v>Significantly Different</v>
      </c>
      <c r="G21">
        <f t="shared" si="1"/>
        <v>81.3</v>
      </c>
      <c r="H21">
        <f t="shared" si="2"/>
        <v>6</v>
      </c>
      <c r="I21" t="str">
        <f t="shared" si="3"/>
        <v>+/-</v>
      </c>
      <c r="J21" t="str">
        <f t="shared" si="4"/>
        <v>1.0</v>
      </c>
      <c r="K21" s="1">
        <f t="shared" si="5"/>
        <v>0.60790273556231</v>
      </c>
      <c r="L21" s="1">
        <f t="shared" si="6"/>
        <v>-1.7999999999999972</v>
      </c>
      <c r="M21" s="1">
        <f t="shared" si="7"/>
        <v>0.61093468821403585</v>
      </c>
      <c r="N21" s="1">
        <f t="shared" si="8"/>
        <v>-2.9463051202117732</v>
      </c>
      <c r="O21" t="s">
        <v>45</v>
      </c>
    </row>
    <row r="22" spans="1:15" x14ac:dyDescent="0.35">
      <c r="A22" s="12">
        <v>12</v>
      </c>
      <c r="B22" s="11" t="s">
        <v>65</v>
      </c>
      <c r="C22" s="10">
        <v>81.2</v>
      </c>
      <c r="D22" s="9" t="s">
        <v>109</v>
      </c>
      <c r="E22" s="8" t="str">
        <f t="shared" si="0"/>
        <v>Significantly Different</v>
      </c>
      <c r="G22">
        <f t="shared" si="1"/>
        <v>81.2</v>
      </c>
      <c r="H22">
        <f t="shared" si="2"/>
        <v>6</v>
      </c>
      <c r="I22" t="str">
        <f t="shared" si="3"/>
        <v>+/-</v>
      </c>
      <c r="J22" t="str">
        <f t="shared" si="4"/>
        <v>0.6</v>
      </c>
      <c r="K22" s="1">
        <f t="shared" si="5"/>
        <v>0.36474164133738601</v>
      </c>
      <c r="L22" s="1">
        <f t="shared" si="6"/>
        <v>-1.7000000000000028</v>
      </c>
      <c r="M22" s="1">
        <f t="shared" si="7"/>
        <v>0.36977279819442066</v>
      </c>
      <c r="N22" s="1">
        <f t="shared" si="8"/>
        <v>-4.597417679994324</v>
      </c>
      <c r="O22" t="s">
        <v>28</v>
      </c>
    </row>
    <row r="23" spans="1:15" x14ac:dyDescent="0.35">
      <c r="A23" s="12">
        <v>12</v>
      </c>
      <c r="B23" s="11" t="s">
        <v>71</v>
      </c>
      <c r="C23" s="10">
        <v>81.2</v>
      </c>
      <c r="D23" s="9" t="s">
        <v>43</v>
      </c>
      <c r="E23" s="8" t="str">
        <f t="shared" si="0"/>
        <v>Significantly Different</v>
      </c>
      <c r="G23">
        <f t="shared" si="1"/>
        <v>81.2</v>
      </c>
      <c r="H23">
        <f t="shared" si="2"/>
        <v>6</v>
      </c>
      <c r="I23" t="str">
        <f t="shared" si="3"/>
        <v>+/-</v>
      </c>
      <c r="J23" t="str">
        <f t="shared" si="4"/>
        <v>0.4</v>
      </c>
      <c r="K23" s="1">
        <f t="shared" si="5"/>
        <v>0.24316109422492402</v>
      </c>
      <c r="L23" s="1">
        <f t="shared" si="6"/>
        <v>-1.7000000000000028</v>
      </c>
      <c r="M23" s="1">
        <f t="shared" si="7"/>
        <v>0.25064471888253259</v>
      </c>
      <c r="N23" s="1">
        <f t="shared" si="8"/>
        <v>-6.7825087541410616</v>
      </c>
      <c r="O23" t="s">
        <v>81</v>
      </c>
    </row>
    <row r="24" spans="1:15" x14ac:dyDescent="0.35">
      <c r="A24" s="12">
        <v>14</v>
      </c>
      <c r="B24" s="11" t="s">
        <v>47</v>
      </c>
      <c r="C24" s="10">
        <v>80.599999999999994</v>
      </c>
      <c r="D24" s="9" t="s">
        <v>43</v>
      </c>
      <c r="E24" s="8" t="str">
        <f t="shared" si="0"/>
        <v>Significantly Different</v>
      </c>
      <c r="G24">
        <f t="shared" si="1"/>
        <v>80.599999999999994</v>
      </c>
      <c r="H24">
        <f t="shared" si="2"/>
        <v>6</v>
      </c>
      <c r="I24" t="str">
        <f t="shared" si="3"/>
        <v>+/-</v>
      </c>
      <c r="J24" t="str">
        <f t="shared" si="4"/>
        <v>0.4</v>
      </c>
      <c r="K24" s="1">
        <f t="shared" si="5"/>
        <v>0.24316109422492402</v>
      </c>
      <c r="L24" s="1">
        <f t="shared" si="6"/>
        <v>-1.0999999999999943</v>
      </c>
      <c r="M24" s="1">
        <f t="shared" si="7"/>
        <v>0.25064471888253259</v>
      </c>
      <c r="N24" s="1">
        <f t="shared" si="8"/>
        <v>-4.3886821350324219</v>
      </c>
      <c r="O24" t="s">
        <v>64</v>
      </c>
    </row>
    <row r="25" spans="1:15" x14ac:dyDescent="0.35">
      <c r="A25" s="12">
        <v>14</v>
      </c>
      <c r="B25" s="11" t="s">
        <v>63</v>
      </c>
      <c r="C25" s="10">
        <v>80.599999999999994</v>
      </c>
      <c r="D25" s="9" t="s">
        <v>27</v>
      </c>
      <c r="E25" s="8" t="str">
        <f t="shared" si="0"/>
        <v>Significantly Different</v>
      </c>
      <c r="G25">
        <f t="shared" si="1"/>
        <v>80.599999999999994</v>
      </c>
      <c r="H25">
        <f t="shared" si="2"/>
        <v>6</v>
      </c>
      <c r="I25" t="str">
        <f t="shared" si="3"/>
        <v>+/-</v>
      </c>
      <c r="J25" t="str">
        <f t="shared" si="4"/>
        <v>0.3</v>
      </c>
      <c r="K25" s="1">
        <f t="shared" si="5"/>
        <v>0.18237082066869301</v>
      </c>
      <c r="L25" s="1">
        <f t="shared" si="6"/>
        <v>-1.0999999999999943</v>
      </c>
      <c r="M25" s="1">
        <f t="shared" si="7"/>
        <v>0.19223572402239389</v>
      </c>
      <c r="N25" s="1">
        <f t="shared" si="8"/>
        <v>-5.7221414260746526</v>
      </c>
      <c r="O25" t="s">
        <v>80</v>
      </c>
    </row>
    <row r="26" spans="1:15" x14ac:dyDescent="0.35">
      <c r="A26" s="12">
        <v>16</v>
      </c>
      <c r="B26" s="11" t="s">
        <v>57</v>
      </c>
      <c r="C26" s="10">
        <v>80.3</v>
      </c>
      <c r="D26" s="9" t="s">
        <v>43</v>
      </c>
      <c r="E26" s="8" t="str">
        <f t="shared" si="0"/>
        <v>Significantly Different</v>
      </c>
      <c r="G26">
        <f t="shared" si="1"/>
        <v>80.3</v>
      </c>
      <c r="H26">
        <f t="shared" si="2"/>
        <v>6</v>
      </c>
      <c r="I26" t="str">
        <f t="shared" si="3"/>
        <v>+/-</v>
      </c>
      <c r="J26" t="str">
        <f t="shared" si="4"/>
        <v>0.4</v>
      </c>
      <c r="K26" s="1">
        <f t="shared" si="5"/>
        <v>0.24316109422492402</v>
      </c>
      <c r="L26" s="1">
        <f t="shared" si="6"/>
        <v>-0.79999999999999716</v>
      </c>
      <c r="M26" s="1">
        <f t="shared" si="7"/>
        <v>0.25064471888253259</v>
      </c>
      <c r="N26" s="1">
        <f t="shared" si="8"/>
        <v>-3.19176882547813</v>
      </c>
      <c r="O26" t="s">
        <v>79</v>
      </c>
    </row>
    <row r="27" spans="1:15" x14ac:dyDescent="0.35">
      <c r="A27" s="12">
        <v>16</v>
      </c>
      <c r="B27" s="11" t="s">
        <v>66</v>
      </c>
      <c r="C27" s="10">
        <v>80.3</v>
      </c>
      <c r="D27" s="9" t="s">
        <v>121</v>
      </c>
      <c r="E27" s="8" t="str">
        <f t="shared" si="0"/>
        <v>Not Significantly Different</v>
      </c>
      <c r="G27">
        <f t="shared" si="1"/>
        <v>80.3</v>
      </c>
      <c r="H27">
        <f t="shared" si="2"/>
        <v>6</v>
      </c>
      <c r="I27" t="str">
        <f t="shared" si="3"/>
        <v>+/-</v>
      </c>
      <c r="J27" t="str">
        <f t="shared" si="4"/>
        <v>0.8</v>
      </c>
      <c r="K27" s="1">
        <f t="shared" si="5"/>
        <v>0.48632218844984804</v>
      </c>
      <c r="L27" s="1">
        <f t="shared" si="6"/>
        <v>-0.79999999999999716</v>
      </c>
      <c r="M27" s="1">
        <f t="shared" si="7"/>
        <v>0.49010685399991183</v>
      </c>
      <c r="N27" s="1">
        <f t="shared" si="8"/>
        <v>-1.6322971071939776</v>
      </c>
      <c r="O27" t="s">
        <v>77</v>
      </c>
    </row>
    <row r="28" spans="1:15" x14ac:dyDescent="0.35">
      <c r="A28" s="12">
        <v>16</v>
      </c>
      <c r="B28" s="11" t="s">
        <v>52</v>
      </c>
      <c r="C28" s="10">
        <v>80.3</v>
      </c>
      <c r="D28" s="9" t="s">
        <v>129</v>
      </c>
      <c r="E28" s="8" t="str">
        <f t="shared" si="0"/>
        <v>Not Significantly Different</v>
      </c>
      <c r="G28">
        <f t="shared" si="1"/>
        <v>80.3</v>
      </c>
      <c r="H28">
        <f t="shared" si="2"/>
        <v>6</v>
      </c>
      <c r="I28" t="str">
        <f t="shared" si="3"/>
        <v>+/-</v>
      </c>
      <c r="J28" t="str">
        <f t="shared" si="4"/>
        <v>1.1</v>
      </c>
      <c r="K28" s="1">
        <f t="shared" si="5"/>
        <v>0.66869300911854113</v>
      </c>
      <c r="L28" s="1">
        <f t="shared" si="6"/>
        <v>-0.79999999999999716</v>
      </c>
      <c r="M28" s="1">
        <f t="shared" si="7"/>
        <v>0.67145051776214359</v>
      </c>
      <c r="N28" s="1">
        <f t="shared" si="8"/>
        <v>-1.1914504179195395</v>
      </c>
      <c r="O28" t="s">
        <v>78</v>
      </c>
    </row>
    <row r="29" spans="1:15" x14ac:dyDescent="0.35">
      <c r="A29" s="12">
        <v>19</v>
      </c>
      <c r="B29" s="11" t="s">
        <v>45</v>
      </c>
      <c r="C29" s="10">
        <v>80</v>
      </c>
      <c r="D29" s="9" t="s">
        <v>43</v>
      </c>
      <c r="E29" s="8" t="str">
        <f t="shared" si="0"/>
        <v>Significantly Different</v>
      </c>
      <c r="G29">
        <f t="shared" si="1"/>
        <v>80</v>
      </c>
      <c r="H29">
        <f t="shared" si="2"/>
        <v>6</v>
      </c>
      <c r="I29" t="str">
        <f t="shared" si="3"/>
        <v>+/-</v>
      </c>
      <c r="J29" t="str">
        <f t="shared" si="4"/>
        <v>0.4</v>
      </c>
      <c r="K29" s="1">
        <f t="shared" si="5"/>
        <v>0.24316109422492402</v>
      </c>
      <c r="L29" s="1">
        <f t="shared" si="6"/>
        <v>-0.5</v>
      </c>
      <c r="M29" s="1">
        <f t="shared" si="7"/>
        <v>0.25064471888253259</v>
      </c>
      <c r="N29" s="1">
        <f t="shared" si="8"/>
        <v>-1.9948555159238384</v>
      </c>
      <c r="O29" t="s">
        <v>55</v>
      </c>
    </row>
    <row r="30" spans="1:15" x14ac:dyDescent="0.35">
      <c r="A30" s="12">
        <v>20</v>
      </c>
      <c r="B30" s="11" t="s">
        <v>73</v>
      </c>
      <c r="C30" s="10">
        <v>79.8</v>
      </c>
      <c r="D30" s="9" t="s">
        <v>43</v>
      </c>
      <c r="E30" s="8" t="str">
        <f t="shared" si="0"/>
        <v>Not Significantly Different</v>
      </c>
      <c r="G30">
        <f t="shared" si="1"/>
        <v>79.8</v>
      </c>
      <c r="H30">
        <f t="shared" si="2"/>
        <v>6</v>
      </c>
      <c r="I30" t="str">
        <f t="shared" si="3"/>
        <v>+/-</v>
      </c>
      <c r="J30" t="str">
        <f t="shared" si="4"/>
        <v>0.4</v>
      </c>
      <c r="K30" s="1">
        <f t="shared" si="5"/>
        <v>0.24316109422492402</v>
      </c>
      <c r="L30" s="1">
        <f t="shared" si="6"/>
        <v>-0.29999999999999716</v>
      </c>
      <c r="M30" s="1">
        <f t="shared" si="7"/>
        <v>0.25064471888253259</v>
      </c>
      <c r="N30" s="1">
        <f t="shared" si="8"/>
        <v>-1.1969133095542916</v>
      </c>
      <c r="O30" t="s">
        <v>76</v>
      </c>
    </row>
    <row r="31" spans="1:15" x14ac:dyDescent="0.35">
      <c r="A31" s="12">
        <v>20</v>
      </c>
      <c r="B31" s="11" t="s">
        <v>46</v>
      </c>
      <c r="C31" s="10">
        <v>79.8</v>
      </c>
      <c r="D31" s="9" t="s">
        <v>43</v>
      </c>
      <c r="E31" s="8" t="str">
        <f t="shared" si="0"/>
        <v>Not Significantly Different</v>
      </c>
      <c r="G31">
        <f t="shared" si="1"/>
        <v>79.8</v>
      </c>
      <c r="H31">
        <f t="shared" si="2"/>
        <v>6</v>
      </c>
      <c r="I31" t="str">
        <f t="shared" si="3"/>
        <v>+/-</v>
      </c>
      <c r="J31" t="str">
        <f t="shared" si="4"/>
        <v>0.4</v>
      </c>
      <c r="K31" s="1">
        <f t="shared" si="5"/>
        <v>0.24316109422492402</v>
      </c>
      <c r="L31" s="1">
        <f t="shared" si="6"/>
        <v>-0.29999999999999716</v>
      </c>
      <c r="M31" s="1">
        <f t="shared" si="7"/>
        <v>0.25064471888253259</v>
      </c>
      <c r="N31" s="1">
        <f t="shared" si="8"/>
        <v>-1.1969133095542916</v>
      </c>
      <c r="O31" t="s">
        <v>41</v>
      </c>
    </row>
    <row r="32" spans="1:15" x14ac:dyDescent="0.35">
      <c r="A32" s="12">
        <v>20</v>
      </c>
      <c r="B32" s="11" t="s">
        <v>42</v>
      </c>
      <c r="C32" s="10">
        <v>79.8</v>
      </c>
      <c r="D32" s="9" t="s">
        <v>30</v>
      </c>
      <c r="E32" s="8" t="str">
        <f t="shared" si="0"/>
        <v>Not Significantly Different</v>
      </c>
      <c r="G32">
        <f t="shared" si="1"/>
        <v>79.8</v>
      </c>
      <c r="H32">
        <f t="shared" si="2"/>
        <v>6</v>
      </c>
      <c r="I32" t="str">
        <f t="shared" si="3"/>
        <v>+/-</v>
      </c>
      <c r="J32" t="str">
        <f t="shared" si="4"/>
        <v>0.5</v>
      </c>
      <c r="K32" s="1">
        <f t="shared" si="5"/>
        <v>0.303951367781155</v>
      </c>
      <c r="L32" s="1">
        <f t="shared" si="6"/>
        <v>-0.29999999999999716</v>
      </c>
      <c r="M32" s="1">
        <f t="shared" si="7"/>
        <v>0.30997079109986531</v>
      </c>
      <c r="N32" s="1">
        <f t="shared" si="8"/>
        <v>-0.96783312690692913</v>
      </c>
      <c r="O32" t="s">
        <v>70</v>
      </c>
    </row>
    <row r="33" spans="1:15" x14ac:dyDescent="0.35">
      <c r="A33" s="12">
        <v>23</v>
      </c>
      <c r="B33" s="11" t="s">
        <v>78</v>
      </c>
      <c r="C33" s="10">
        <v>79.2</v>
      </c>
      <c r="D33" s="9" t="s">
        <v>30</v>
      </c>
      <c r="E33" s="8" t="str">
        <f t="shared" si="0"/>
        <v>Not Significantly Different</v>
      </c>
      <c r="G33">
        <f t="shared" si="1"/>
        <v>79.2</v>
      </c>
      <c r="H33">
        <f t="shared" si="2"/>
        <v>6</v>
      </c>
      <c r="I33" t="str">
        <f t="shared" si="3"/>
        <v>+/-</v>
      </c>
      <c r="J33" t="str">
        <f t="shared" si="4"/>
        <v>0.5</v>
      </c>
      <c r="K33" s="1">
        <f t="shared" si="5"/>
        <v>0.303951367781155</v>
      </c>
      <c r="L33" s="1">
        <f t="shared" si="6"/>
        <v>0.29999999999999716</v>
      </c>
      <c r="M33" s="1">
        <f t="shared" si="7"/>
        <v>0.30997079109986531</v>
      </c>
      <c r="N33" s="1">
        <f t="shared" si="8"/>
        <v>0.96783312690692913</v>
      </c>
      <c r="O33" t="s">
        <v>75</v>
      </c>
    </row>
    <row r="34" spans="1:15" x14ac:dyDescent="0.35">
      <c r="A34" s="12">
        <v>24</v>
      </c>
      <c r="B34" s="11" t="s">
        <v>39</v>
      </c>
      <c r="C34" s="10">
        <v>79.099999999999994</v>
      </c>
      <c r="D34" s="9" t="s">
        <v>27</v>
      </c>
      <c r="E34" s="8" t="str">
        <f t="shared" si="0"/>
        <v>Significantly Different</v>
      </c>
      <c r="G34">
        <f t="shared" si="1"/>
        <v>79.099999999999994</v>
      </c>
      <c r="H34">
        <f t="shared" si="2"/>
        <v>6</v>
      </c>
      <c r="I34" t="str">
        <f t="shared" si="3"/>
        <v>+/-</v>
      </c>
      <c r="J34" t="str">
        <f t="shared" si="4"/>
        <v>0.3</v>
      </c>
      <c r="K34" s="1">
        <f t="shared" si="5"/>
        <v>0.18237082066869301</v>
      </c>
      <c r="L34" s="1">
        <f t="shared" si="6"/>
        <v>0.40000000000000568</v>
      </c>
      <c r="M34" s="1">
        <f t="shared" si="7"/>
        <v>0.19223572402239389</v>
      </c>
      <c r="N34" s="1">
        <f t="shared" si="8"/>
        <v>2.0807787003908231</v>
      </c>
      <c r="O34" t="s">
        <v>74</v>
      </c>
    </row>
    <row r="35" spans="1:15" x14ac:dyDescent="0.35">
      <c r="A35" s="12">
        <v>25</v>
      </c>
      <c r="B35" s="11" t="s">
        <v>56</v>
      </c>
      <c r="C35" s="10">
        <v>78.900000000000006</v>
      </c>
      <c r="D35" s="9" t="s">
        <v>30</v>
      </c>
      <c r="E35" s="8" t="str">
        <f t="shared" si="0"/>
        <v>Significantly Different</v>
      </c>
      <c r="G35">
        <f t="shared" si="1"/>
        <v>78.900000000000006</v>
      </c>
      <c r="H35">
        <f t="shared" si="2"/>
        <v>6</v>
      </c>
      <c r="I35" t="str">
        <f t="shared" si="3"/>
        <v>+/-</v>
      </c>
      <c r="J35" t="str">
        <f t="shared" si="4"/>
        <v>0.5</v>
      </c>
      <c r="K35" s="1">
        <f t="shared" si="5"/>
        <v>0.303951367781155</v>
      </c>
      <c r="L35" s="1">
        <f t="shared" si="6"/>
        <v>0.59999999999999432</v>
      </c>
      <c r="M35" s="1">
        <f t="shared" si="7"/>
        <v>0.30997079109986531</v>
      </c>
      <c r="N35" s="1">
        <f t="shared" si="8"/>
        <v>1.9356662538138583</v>
      </c>
      <c r="O35" t="s">
        <v>51</v>
      </c>
    </row>
    <row r="36" spans="1:15" x14ac:dyDescent="0.35">
      <c r="A36" s="12">
        <v>26</v>
      </c>
      <c r="B36" s="11" t="s">
        <v>35</v>
      </c>
      <c r="C36" s="10">
        <v>78.8</v>
      </c>
      <c r="D36" s="9" t="s">
        <v>43</v>
      </c>
      <c r="E36" s="8" t="str">
        <f t="shared" si="0"/>
        <v>Significantly Different</v>
      </c>
      <c r="G36">
        <f t="shared" si="1"/>
        <v>78.8</v>
      </c>
      <c r="H36">
        <f t="shared" si="2"/>
        <v>6</v>
      </c>
      <c r="I36" t="str">
        <f t="shared" si="3"/>
        <v>+/-</v>
      </c>
      <c r="J36" t="str">
        <f t="shared" si="4"/>
        <v>0.4</v>
      </c>
      <c r="K36" s="1">
        <f t="shared" si="5"/>
        <v>0.24316109422492402</v>
      </c>
      <c r="L36" s="1">
        <f t="shared" si="6"/>
        <v>0.70000000000000284</v>
      </c>
      <c r="M36" s="1">
        <f t="shared" si="7"/>
        <v>0.25064471888253259</v>
      </c>
      <c r="N36" s="1">
        <f t="shared" si="8"/>
        <v>2.7927977222933853</v>
      </c>
      <c r="O36" t="s">
        <v>71</v>
      </c>
    </row>
    <row r="37" spans="1:15" x14ac:dyDescent="0.35">
      <c r="A37" s="12">
        <v>27</v>
      </c>
      <c r="B37" s="11" t="s">
        <v>79</v>
      </c>
      <c r="C37" s="10">
        <v>78.7</v>
      </c>
      <c r="D37" s="9" t="s">
        <v>30</v>
      </c>
      <c r="E37" s="8" t="str">
        <f t="shared" si="0"/>
        <v>Significantly Different</v>
      </c>
      <c r="G37">
        <f t="shared" si="1"/>
        <v>78.7</v>
      </c>
      <c r="H37">
        <f t="shared" si="2"/>
        <v>6</v>
      </c>
      <c r="I37" t="str">
        <f t="shared" si="3"/>
        <v>+/-</v>
      </c>
      <c r="J37" t="str">
        <f t="shared" si="4"/>
        <v>0.5</v>
      </c>
      <c r="K37" s="1">
        <f t="shared" si="5"/>
        <v>0.303951367781155</v>
      </c>
      <c r="L37" s="1">
        <f t="shared" si="6"/>
        <v>0.79999999999999716</v>
      </c>
      <c r="M37" s="1">
        <f t="shared" si="7"/>
        <v>0.30997079109986531</v>
      </c>
      <c r="N37" s="1">
        <f t="shared" si="8"/>
        <v>2.5808883384184931</v>
      </c>
      <c r="O37" t="s">
        <v>69</v>
      </c>
    </row>
    <row r="38" spans="1:15" x14ac:dyDescent="0.35">
      <c r="A38" s="12">
        <v>28</v>
      </c>
      <c r="B38" s="11" t="s">
        <v>72</v>
      </c>
      <c r="C38" s="10">
        <v>78.2</v>
      </c>
      <c r="D38" s="9" t="s">
        <v>121</v>
      </c>
      <c r="E38" s="8" t="str">
        <f t="shared" si="0"/>
        <v>Significantly Different</v>
      </c>
      <c r="G38">
        <f t="shared" si="1"/>
        <v>78.2</v>
      </c>
      <c r="H38">
        <f t="shared" si="2"/>
        <v>6</v>
      </c>
      <c r="I38" t="str">
        <f t="shared" si="3"/>
        <v>+/-</v>
      </c>
      <c r="J38" t="str">
        <f t="shared" si="4"/>
        <v>0.8</v>
      </c>
      <c r="K38" s="1">
        <f t="shared" si="5"/>
        <v>0.48632218844984804</v>
      </c>
      <c r="L38" s="1">
        <f t="shared" si="6"/>
        <v>1.2999999999999972</v>
      </c>
      <c r="M38" s="1">
        <f t="shared" si="7"/>
        <v>0.49010685399991183</v>
      </c>
      <c r="N38" s="1">
        <f t="shared" si="8"/>
        <v>2.6524827991902171</v>
      </c>
      <c r="O38" t="s">
        <v>68</v>
      </c>
    </row>
    <row r="39" spans="1:15" x14ac:dyDescent="0.35">
      <c r="A39" s="12">
        <v>28</v>
      </c>
      <c r="B39" s="11" t="s">
        <v>68</v>
      </c>
      <c r="C39" s="10">
        <v>78.2</v>
      </c>
      <c r="D39" s="9" t="s">
        <v>109</v>
      </c>
      <c r="E39" s="8" t="str">
        <f t="shared" si="0"/>
        <v>Significantly Different</v>
      </c>
      <c r="G39">
        <f t="shared" si="1"/>
        <v>78.2</v>
      </c>
      <c r="H39">
        <f t="shared" si="2"/>
        <v>6</v>
      </c>
      <c r="I39" t="str">
        <f t="shared" si="3"/>
        <v>+/-</v>
      </c>
      <c r="J39" t="str">
        <f t="shared" si="4"/>
        <v>0.6</v>
      </c>
      <c r="K39" s="1">
        <f t="shared" si="5"/>
        <v>0.36474164133738601</v>
      </c>
      <c r="L39" s="1">
        <f t="shared" si="6"/>
        <v>1.2999999999999972</v>
      </c>
      <c r="M39" s="1">
        <f t="shared" si="7"/>
        <v>0.36977279819442066</v>
      </c>
      <c r="N39" s="1">
        <f t="shared" si="8"/>
        <v>3.5156723435250576</v>
      </c>
      <c r="O39" t="s">
        <v>44</v>
      </c>
    </row>
    <row r="40" spans="1:15" x14ac:dyDescent="0.35">
      <c r="A40" s="12">
        <v>28</v>
      </c>
      <c r="B40" s="11" t="s">
        <v>50</v>
      </c>
      <c r="C40" s="10">
        <v>78.2</v>
      </c>
      <c r="D40" s="9" t="s">
        <v>109</v>
      </c>
      <c r="E40" s="8" t="str">
        <f t="shared" si="0"/>
        <v>Significantly Different</v>
      </c>
      <c r="G40">
        <f t="shared" si="1"/>
        <v>78.2</v>
      </c>
      <c r="H40">
        <f t="shared" si="2"/>
        <v>6</v>
      </c>
      <c r="I40" t="str">
        <f t="shared" si="3"/>
        <v>+/-</v>
      </c>
      <c r="J40" t="str">
        <f t="shared" si="4"/>
        <v>0.6</v>
      </c>
      <c r="K40" s="1">
        <f t="shared" si="5"/>
        <v>0.36474164133738601</v>
      </c>
      <c r="L40" s="1">
        <f t="shared" si="6"/>
        <v>1.2999999999999972</v>
      </c>
      <c r="M40" s="1">
        <f t="shared" si="7"/>
        <v>0.36977279819442066</v>
      </c>
      <c r="N40" s="1">
        <f t="shared" si="8"/>
        <v>3.5156723435250576</v>
      </c>
      <c r="O40" t="s">
        <v>66</v>
      </c>
    </row>
    <row r="41" spans="1:15" x14ac:dyDescent="0.35">
      <c r="A41" s="12">
        <v>31</v>
      </c>
      <c r="B41" s="11" t="s">
        <v>34</v>
      </c>
      <c r="C41" s="10">
        <v>78.099999999999994</v>
      </c>
      <c r="D41" s="9" t="s">
        <v>38</v>
      </c>
      <c r="E41" s="8" t="str">
        <f t="shared" si="0"/>
        <v>Significantly Different</v>
      </c>
      <c r="G41">
        <f t="shared" si="1"/>
        <v>78.099999999999994</v>
      </c>
      <c r="H41">
        <f t="shared" si="2"/>
        <v>6</v>
      </c>
      <c r="I41" t="str">
        <f t="shared" si="3"/>
        <v>+/-</v>
      </c>
      <c r="J41" t="str">
        <f t="shared" si="4"/>
        <v>0.2</v>
      </c>
      <c r="K41" s="1">
        <f t="shared" si="5"/>
        <v>0.12158054711246201</v>
      </c>
      <c r="L41" s="1">
        <f t="shared" si="6"/>
        <v>1.4000000000000057</v>
      </c>
      <c r="M41" s="1">
        <f t="shared" si="7"/>
        <v>0.1359311840425404</v>
      </c>
      <c r="N41" s="1">
        <f t="shared" si="8"/>
        <v>10.299329104364073</v>
      </c>
      <c r="O41" t="s">
        <v>47</v>
      </c>
    </row>
    <row r="42" spans="1:15" x14ac:dyDescent="0.35">
      <c r="A42" s="12">
        <v>32</v>
      </c>
      <c r="B42" s="11" t="s">
        <v>67</v>
      </c>
      <c r="C42" s="10">
        <v>77.900000000000006</v>
      </c>
      <c r="D42" s="9" t="s">
        <v>30</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77.900000000000006</v>
      </c>
      <c r="H42">
        <f t="shared" ref="H42:H62" si="11">LEN(TRIM(D42))</f>
        <v>6</v>
      </c>
      <c r="I42" t="str">
        <f t="shared" ref="I42:I73" si="12">IF(H42&gt;=3,MID(TRIM(D42),1,3),"NO")</f>
        <v>+/-</v>
      </c>
      <c r="J42" t="str">
        <f t="shared" ref="J42:J73" si="13">IF(TRIM(I42)="+/-",MID(TRIM(D42),4,H42-3),D42)</f>
        <v>0.5</v>
      </c>
      <c r="K42" s="1">
        <f t="shared" ref="K42:K73" si="14">IF(TRIM(J42)="*****",0,IF(ISERROR(VALUE(J42)),"NA",VALUE(J42/$I$4)))</f>
        <v>0.303951367781155</v>
      </c>
      <c r="L42" s="1">
        <f t="shared" ref="L42:L62" si="15">IF(AND(ISNUMBER(G42),ISNUMBER($I$6)),$I$6-G42,"N/A")</f>
        <v>1.5999999999999943</v>
      </c>
      <c r="M42" s="1">
        <f t="shared" ref="M42:M62" si="16">IF(AND(ISNUMBER(K42),ISNUMBER($I$7)),SQRT(K42^2+($I$7)^2),"N/A")</f>
        <v>0.30997079109986531</v>
      </c>
      <c r="N42" s="1">
        <f t="shared" ref="N42:N73" si="17">IF(AND(ISNUMBER(L42),ISNUMBER(M42),M42&lt;&gt;0),L42/M42,"NA")</f>
        <v>5.1617766768369862</v>
      </c>
      <c r="O42" t="s">
        <v>36</v>
      </c>
    </row>
    <row r="43" spans="1:15" x14ac:dyDescent="0.35">
      <c r="A43" s="12">
        <v>32</v>
      </c>
      <c r="B43" s="11" t="s">
        <v>81</v>
      </c>
      <c r="C43" s="10">
        <v>77.900000000000006</v>
      </c>
      <c r="D43" s="9" t="s">
        <v>118</v>
      </c>
      <c r="E43" s="8" t="str">
        <f t="shared" si="9"/>
        <v>Significantly Different</v>
      </c>
      <c r="G43">
        <f t="shared" si="10"/>
        <v>77.900000000000006</v>
      </c>
      <c r="H43">
        <f t="shared" si="11"/>
        <v>6</v>
      </c>
      <c r="I43" t="str">
        <f t="shared" si="12"/>
        <v>+/-</v>
      </c>
      <c r="J43" t="str">
        <f t="shared" si="13"/>
        <v>0.9</v>
      </c>
      <c r="K43" s="1">
        <f t="shared" si="14"/>
        <v>0.54711246200607899</v>
      </c>
      <c r="L43" s="1">
        <f t="shared" si="15"/>
        <v>1.5999999999999943</v>
      </c>
      <c r="M43" s="1">
        <f t="shared" si="16"/>
        <v>0.55047933970440222</v>
      </c>
      <c r="N43" s="1">
        <f t="shared" si="17"/>
        <v>2.9065577662899509</v>
      </c>
      <c r="O43" t="s">
        <v>49</v>
      </c>
    </row>
    <row r="44" spans="1:15" x14ac:dyDescent="0.35">
      <c r="A44" s="12">
        <v>32</v>
      </c>
      <c r="B44" s="11" t="s">
        <v>76</v>
      </c>
      <c r="C44" s="10">
        <v>77.900000000000006</v>
      </c>
      <c r="D44" s="9" t="s">
        <v>121</v>
      </c>
      <c r="E44" s="8" t="str">
        <f t="shared" si="9"/>
        <v>Significantly Different</v>
      </c>
      <c r="G44">
        <f t="shared" si="10"/>
        <v>77.900000000000006</v>
      </c>
      <c r="H44">
        <f t="shared" si="11"/>
        <v>6</v>
      </c>
      <c r="I44" t="str">
        <f t="shared" si="12"/>
        <v>+/-</v>
      </c>
      <c r="J44" t="str">
        <f t="shared" si="13"/>
        <v>0.8</v>
      </c>
      <c r="K44" s="1">
        <f t="shared" si="14"/>
        <v>0.48632218844984804</v>
      </c>
      <c r="L44" s="1">
        <f t="shared" si="15"/>
        <v>1.5999999999999943</v>
      </c>
      <c r="M44" s="1">
        <f t="shared" si="16"/>
        <v>0.49010685399991183</v>
      </c>
      <c r="N44" s="1">
        <f t="shared" si="17"/>
        <v>3.2645942143879552</v>
      </c>
      <c r="O44" t="s">
        <v>63</v>
      </c>
    </row>
    <row r="45" spans="1:15" x14ac:dyDescent="0.35">
      <c r="A45" s="12">
        <v>35</v>
      </c>
      <c r="B45" s="11" t="s">
        <v>77</v>
      </c>
      <c r="C45" s="10">
        <v>77.8</v>
      </c>
      <c r="D45" s="9" t="s">
        <v>25</v>
      </c>
      <c r="E45" s="8" t="str">
        <f t="shared" si="9"/>
        <v>Significantly Different</v>
      </c>
      <c r="G45">
        <f t="shared" si="10"/>
        <v>77.8</v>
      </c>
      <c r="H45">
        <f t="shared" si="11"/>
        <v>6</v>
      </c>
      <c r="I45" t="str">
        <f t="shared" si="12"/>
        <v>+/-</v>
      </c>
      <c r="J45" t="str">
        <f t="shared" si="13"/>
        <v>0.7</v>
      </c>
      <c r="K45" s="1">
        <f t="shared" si="14"/>
        <v>0.42553191489361697</v>
      </c>
      <c r="L45" s="1">
        <f t="shared" si="15"/>
        <v>1.7000000000000028</v>
      </c>
      <c r="M45" s="1">
        <f t="shared" si="16"/>
        <v>0.42985214661796195</v>
      </c>
      <c r="N45" s="1">
        <f t="shared" si="17"/>
        <v>3.9548482271763676</v>
      </c>
      <c r="O45" t="s">
        <v>62</v>
      </c>
    </row>
    <row r="46" spans="1:15" x14ac:dyDescent="0.35">
      <c r="A46" s="12">
        <v>35</v>
      </c>
      <c r="B46" s="11" t="s">
        <v>49</v>
      </c>
      <c r="C46" s="10">
        <v>77.8</v>
      </c>
      <c r="D46" s="9" t="s">
        <v>27</v>
      </c>
      <c r="E46" s="8" t="str">
        <f t="shared" si="9"/>
        <v>Significantly Different</v>
      </c>
      <c r="G46">
        <f t="shared" si="10"/>
        <v>77.8</v>
      </c>
      <c r="H46">
        <f t="shared" si="11"/>
        <v>6</v>
      </c>
      <c r="I46" t="str">
        <f t="shared" si="12"/>
        <v>+/-</v>
      </c>
      <c r="J46" t="str">
        <f t="shared" si="13"/>
        <v>0.3</v>
      </c>
      <c r="K46" s="1">
        <f t="shared" si="14"/>
        <v>0.18237082066869301</v>
      </c>
      <c r="L46" s="1">
        <f t="shared" si="15"/>
        <v>1.7000000000000028</v>
      </c>
      <c r="M46" s="1">
        <f t="shared" si="16"/>
        <v>0.19223572402239389</v>
      </c>
      <c r="N46" s="1">
        <f t="shared" si="17"/>
        <v>8.8433094766608864</v>
      </c>
      <c r="O46" t="s">
        <v>60</v>
      </c>
    </row>
    <row r="47" spans="1:15" x14ac:dyDescent="0.35">
      <c r="A47" s="12">
        <v>37</v>
      </c>
      <c r="B47" s="11" t="s">
        <v>55</v>
      </c>
      <c r="C47" s="10">
        <v>77.2</v>
      </c>
      <c r="D47" s="9" t="s">
        <v>30</v>
      </c>
      <c r="E47" s="8" t="str">
        <f t="shared" si="9"/>
        <v>Significantly Different</v>
      </c>
      <c r="G47">
        <f t="shared" si="10"/>
        <v>77.2</v>
      </c>
      <c r="H47">
        <f t="shared" si="11"/>
        <v>6</v>
      </c>
      <c r="I47" t="str">
        <f t="shared" si="12"/>
        <v>+/-</v>
      </c>
      <c r="J47" t="str">
        <f t="shared" si="13"/>
        <v>0.5</v>
      </c>
      <c r="K47" s="1">
        <f t="shared" si="14"/>
        <v>0.303951367781155</v>
      </c>
      <c r="L47" s="1">
        <f t="shared" si="15"/>
        <v>2.2999999999999972</v>
      </c>
      <c r="M47" s="1">
        <f t="shared" si="16"/>
        <v>0.30997079109986531</v>
      </c>
      <c r="N47" s="1">
        <f t="shared" si="17"/>
        <v>7.4200539729531849</v>
      </c>
      <c r="O47" t="s">
        <v>58</v>
      </c>
    </row>
    <row r="48" spans="1:15" x14ac:dyDescent="0.35">
      <c r="A48" s="12">
        <v>38</v>
      </c>
      <c r="B48" s="11" t="s">
        <v>48</v>
      </c>
      <c r="C48" s="10">
        <v>76.5</v>
      </c>
      <c r="D48" s="9" t="s">
        <v>129</v>
      </c>
      <c r="E48" s="8" t="str">
        <f t="shared" si="9"/>
        <v>Significantly Different</v>
      </c>
      <c r="G48">
        <f t="shared" si="10"/>
        <v>76.5</v>
      </c>
      <c r="H48">
        <f t="shared" si="11"/>
        <v>6</v>
      </c>
      <c r="I48" t="str">
        <f t="shared" si="12"/>
        <v>+/-</v>
      </c>
      <c r="J48" t="str">
        <f t="shared" si="13"/>
        <v>1.1</v>
      </c>
      <c r="K48" s="1">
        <f t="shared" si="14"/>
        <v>0.66869300911854113</v>
      </c>
      <c r="L48" s="1">
        <f t="shared" si="15"/>
        <v>3</v>
      </c>
      <c r="M48" s="1">
        <f t="shared" si="16"/>
        <v>0.67145051776214359</v>
      </c>
      <c r="N48" s="1">
        <f t="shared" si="17"/>
        <v>4.467939067198289</v>
      </c>
      <c r="O48" t="s">
        <v>56</v>
      </c>
    </row>
    <row r="49" spans="1:15" x14ac:dyDescent="0.35">
      <c r="A49" s="12">
        <v>39</v>
      </c>
      <c r="B49" s="11" t="s">
        <v>40</v>
      </c>
      <c r="C49" s="10">
        <v>76.400000000000006</v>
      </c>
      <c r="D49" s="9" t="s">
        <v>129</v>
      </c>
      <c r="E49" s="8" t="str">
        <f t="shared" si="9"/>
        <v>Significantly Different</v>
      </c>
      <c r="G49">
        <f t="shared" si="10"/>
        <v>76.400000000000006</v>
      </c>
      <c r="H49">
        <f t="shared" si="11"/>
        <v>6</v>
      </c>
      <c r="I49" t="str">
        <f t="shared" si="12"/>
        <v>+/-</v>
      </c>
      <c r="J49" t="str">
        <f t="shared" si="13"/>
        <v>1.1</v>
      </c>
      <c r="K49" s="1">
        <f t="shared" si="14"/>
        <v>0.66869300911854113</v>
      </c>
      <c r="L49" s="1">
        <f t="shared" si="15"/>
        <v>3.0999999999999943</v>
      </c>
      <c r="M49" s="1">
        <f t="shared" si="16"/>
        <v>0.67145051776214359</v>
      </c>
      <c r="N49" s="1">
        <f t="shared" si="17"/>
        <v>4.6168703694382236</v>
      </c>
      <c r="O49" t="s">
        <v>54</v>
      </c>
    </row>
    <row r="50" spans="1:15" x14ac:dyDescent="0.35">
      <c r="A50" s="12">
        <v>40</v>
      </c>
      <c r="B50" s="11" t="s">
        <v>58</v>
      </c>
      <c r="C50" s="10">
        <v>75.900000000000006</v>
      </c>
      <c r="D50" s="9" t="s">
        <v>30</v>
      </c>
      <c r="E50" s="8" t="str">
        <f t="shared" si="9"/>
        <v>Significantly Different</v>
      </c>
      <c r="G50">
        <f t="shared" si="10"/>
        <v>75.900000000000006</v>
      </c>
      <c r="H50">
        <f t="shared" si="11"/>
        <v>6</v>
      </c>
      <c r="I50" t="str">
        <f t="shared" si="12"/>
        <v>+/-</v>
      </c>
      <c r="J50" t="str">
        <f t="shared" si="13"/>
        <v>0.5</v>
      </c>
      <c r="K50" s="1">
        <f t="shared" si="14"/>
        <v>0.303951367781155</v>
      </c>
      <c r="L50" s="1">
        <f t="shared" si="15"/>
        <v>3.5999999999999943</v>
      </c>
      <c r="M50" s="1">
        <f t="shared" si="16"/>
        <v>0.30997079109986531</v>
      </c>
      <c r="N50" s="1">
        <f t="shared" si="17"/>
        <v>11.613997522883242</v>
      </c>
      <c r="O50" t="s">
        <v>52</v>
      </c>
    </row>
    <row r="51" spans="1:15" x14ac:dyDescent="0.35">
      <c r="A51" s="12">
        <v>40</v>
      </c>
      <c r="B51" s="11" t="s">
        <v>32</v>
      </c>
      <c r="C51" s="10">
        <v>75.900000000000006</v>
      </c>
      <c r="D51" s="9" t="s">
        <v>118</v>
      </c>
      <c r="E51" s="8" t="str">
        <f t="shared" si="9"/>
        <v>Significantly Different</v>
      </c>
      <c r="G51">
        <f t="shared" si="10"/>
        <v>75.900000000000006</v>
      </c>
      <c r="H51">
        <f t="shared" si="11"/>
        <v>6</v>
      </c>
      <c r="I51" t="str">
        <f t="shared" si="12"/>
        <v>+/-</v>
      </c>
      <c r="J51" t="str">
        <f t="shared" si="13"/>
        <v>0.9</v>
      </c>
      <c r="K51" s="1">
        <f t="shared" si="14"/>
        <v>0.54711246200607899</v>
      </c>
      <c r="L51" s="1">
        <f t="shared" si="15"/>
        <v>3.5999999999999943</v>
      </c>
      <c r="M51" s="1">
        <f t="shared" si="16"/>
        <v>0.55047933970440222</v>
      </c>
      <c r="N51" s="1">
        <f t="shared" si="17"/>
        <v>6.5397549741524026</v>
      </c>
      <c r="O51" t="s">
        <v>50</v>
      </c>
    </row>
    <row r="52" spans="1:15" x14ac:dyDescent="0.35">
      <c r="A52" s="12">
        <v>42</v>
      </c>
      <c r="B52" s="11" t="s">
        <v>51</v>
      </c>
      <c r="C52" s="10">
        <v>75.2</v>
      </c>
      <c r="D52" s="9" t="s">
        <v>121</v>
      </c>
      <c r="E52" s="8" t="str">
        <f t="shared" si="9"/>
        <v>Significantly Different</v>
      </c>
      <c r="G52">
        <f t="shared" si="10"/>
        <v>75.2</v>
      </c>
      <c r="H52">
        <f t="shared" si="11"/>
        <v>6</v>
      </c>
      <c r="I52" t="str">
        <f t="shared" si="12"/>
        <v>+/-</v>
      </c>
      <c r="J52" t="str">
        <f t="shared" si="13"/>
        <v>0.8</v>
      </c>
      <c r="K52" s="1">
        <f t="shared" si="14"/>
        <v>0.48632218844984804</v>
      </c>
      <c r="L52" s="1">
        <f t="shared" si="15"/>
        <v>4.2999999999999972</v>
      </c>
      <c r="M52" s="1">
        <f t="shared" si="16"/>
        <v>0.49010685399991183</v>
      </c>
      <c r="N52" s="1">
        <f t="shared" si="17"/>
        <v>8.7735969511676544</v>
      </c>
      <c r="O52" t="s">
        <v>48</v>
      </c>
    </row>
    <row r="53" spans="1:15" x14ac:dyDescent="0.35">
      <c r="A53" s="12">
        <v>43</v>
      </c>
      <c r="B53" s="11" t="s">
        <v>69</v>
      </c>
      <c r="C53" s="10">
        <v>75.099999999999994</v>
      </c>
      <c r="D53" s="9" t="s">
        <v>122</v>
      </c>
      <c r="E53" s="8" t="str">
        <f t="shared" si="9"/>
        <v>Significantly Different</v>
      </c>
      <c r="G53">
        <f t="shared" si="10"/>
        <v>75.099999999999994</v>
      </c>
      <c r="H53">
        <f t="shared" si="11"/>
        <v>6</v>
      </c>
      <c r="I53" t="str">
        <f t="shared" si="12"/>
        <v>+/-</v>
      </c>
      <c r="J53" t="str">
        <f t="shared" si="13"/>
        <v>1.0</v>
      </c>
      <c r="K53" s="1">
        <f t="shared" si="14"/>
        <v>0.60790273556231</v>
      </c>
      <c r="L53" s="1">
        <f t="shared" si="15"/>
        <v>4.4000000000000057</v>
      </c>
      <c r="M53" s="1">
        <f t="shared" si="16"/>
        <v>0.61093468821403585</v>
      </c>
      <c r="N53" s="1">
        <f t="shared" si="17"/>
        <v>7.2020791827399107</v>
      </c>
      <c r="O53" t="s">
        <v>46</v>
      </c>
    </row>
    <row r="54" spans="1:15" x14ac:dyDescent="0.35">
      <c r="A54" s="12">
        <v>44</v>
      </c>
      <c r="B54" s="11" t="s">
        <v>62</v>
      </c>
      <c r="C54" s="10">
        <v>74.900000000000006</v>
      </c>
      <c r="D54" s="9" t="s">
        <v>134</v>
      </c>
      <c r="E54" s="8" t="str">
        <f t="shared" si="9"/>
        <v>Significantly Different</v>
      </c>
      <c r="G54">
        <f t="shared" si="10"/>
        <v>74.900000000000006</v>
      </c>
      <c r="H54">
        <f t="shared" si="11"/>
        <v>6</v>
      </c>
      <c r="I54" t="str">
        <f t="shared" si="12"/>
        <v>+/-</v>
      </c>
      <c r="J54" t="str">
        <f t="shared" si="13"/>
        <v>1.3</v>
      </c>
      <c r="K54" s="1">
        <f t="shared" si="14"/>
        <v>0.79027355623100304</v>
      </c>
      <c r="L54" s="1">
        <f t="shared" si="15"/>
        <v>4.5999999999999943</v>
      </c>
      <c r="M54" s="1">
        <f t="shared" si="16"/>
        <v>0.79260819516141623</v>
      </c>
      <c r="N54" s="1">
        <f t="shared" si="17"/>
        <v>5.8036240706080449</v>
      </c>
      <c r="O54" t="s">
        <v>39</v>
      </c>
    </row>
    <row r="55" spans="1:15" x14ac:dyDescent="0.35">
      <c r="A55" s="12">
        <v>45</v>
      </c>
      <c r="B55" s="11" t="s">
        <v>37</v>
      </c>
      <c r="C55" s="10">
        <v>74.400000000000006</v>
      </c>
      <c r="D55" s="9" t="s">
        <v>43</v>
      </c>
      <c r="E55" s="8" t="str">
        <f t="shared" si="9"/>
        <v>Significantly Different</v>
      </c>
      <c r="G55">
        <f t="shared" si="10"/>
        <v>74.400000000000006</v>
      </c>
      <c r="H55">
        <f t="shared" si="11"/>
        <v>6</v>
      </c>
      <c r="I55" t="str">
        <f t="shared" si="12"/>
        <v>+/-</v>
      </c>
      <c r="J55" t="str">
        <f t="shared" si="13"/>
        <v>0.4</v>
      </c>
      <c r="K55" s="1">
        <f t="shared" si="14"/>
        <v>0.24316109422492402</v>
      </c>
      <c r="L55" s="1">
        <f t="shared" si="15"/>
        <v>5.0999999999999943</v>
      </c>
      <c r="M55" s="1">
        <f t="shared" si="16"/>
        <v>0.25064471888253259</v>
      </c>
      <c r="N55" s="1">
        <f t="shared" si="17"/>
        <v>20.347526262423131</v>
      </c>
      <c r="O55" t="s">
        <v>42</v>
      </c>
    </row>
    <row r="56" spans="1:15" x14ac:dyDescent="0.35">
      <c r="A56" s="12">
        <v>46</v>
      </c>
      <c r="B56" s="11" t="s">
        <v>41</v>
      </c>
      <c r="C56" s="10">
        <v>71.599999999999994</v>
      </c>
      <c r="D56" s="9" t="s">
        <v>30</v>
      </c>
      <c r="E56" s="8" t="str">
        <f t="shared" si="9"/>
        <v>Significantly Different</v>
      </c>
      <c r="G56">
        <f t="shared" si="10"/>
        <v>71.599999999999994</v>
      </c>
      <c r="H56">
        <f t="shared" si="11"/>
        <v>6</v>
      </c>
      <c r="I56" t="str">
        <f t="shared" si="12"/>
        <v>+/-</v>
      </c>
      <c r="J56" t="str">
        <f t="shared" si="13"/>
        <v>0.5</v>
      </c>
      <c r="K56" s="1">
        <f t="shared" si="14"/>
        <v>0.303951367781155</v>
      </c>
      <c r="L56" s="1">
        <f t="shared" si="15"/>
        <v>7.9000000000000057</v>
      </c>
      <c r="M56" s="1">
        <f t="shared" si="16"/>
        <v>0.30997079109986531</v>
      </c>
      <c r="N56" s="1">
        <f t="shared" si="17"/>
        <v>25.486272341882728</v>
      </c>
      <c r="O56" t="s">
        <v>40</v>
      </c>
    </row>
    <row r="57" spans="1:15" x14ac:dyDescent="0.35">
      <c r="A57" s="12">
        <v>47</v>
      </c>
      <c r="B57" s="11" t="s">
        <v>28</v>
      </c>
      <c r="C57" s="10">
        <v>70.8</v>
      </c>
      <c r="D57" s="9" t="s">
        <v>118</v>
      </c>
      <c r="E57" s="8" t="str">
        <f t="shared" si="9"/>
        <v>Significantly Different</v>
      </c>
      <c r="G57">
        <f t="shared" si="10"/>
        <v>70.8</v>
      </c>
      <c r="H57">
        <f t="shared" si="11"/>
        <v>6</v>
      </c>
      <c r="I57" t="str">
        <f t="shared" si="12"/>
        <v>+/-</v>
      </c>
      <c r="J57" t="str">
        <f t="shared" si="13"/>
        <v>0.9</v>
      </c>
      <c r="K57" s="1">
        <f t="shared" si="14"/>
        <v>0.54711246200607899</v>
      </c>
      <c r="L57" s="1">
        <f t="shared" si="15"/>
        <v>8.7000000000000028</v>
      </c>
      <c r="M57" s="1">
        <f t="shared" si="16"/>
        <v>0.55047933970440222</v>
      </c>
      <c r="N57" s="1">
        <f t="shared" si="17"/>
        <v>15.804407854201669</v>
      </c>
      <c r="O57" t="s">
        <v>37</v>
      </c>
    </row>
    <row r="58" spans="1:15" x14ac:dyDescent="0.35">
      <c r="A58" s="12">
        <v>48</v>
      </c>
      <c r="B58" s="11" t="s">
        <v>26</v>
      </c>
      <c r="C58" s="10">
        <v>70.3</v>
      </c>
      <c r="D58" s="9" t="s">
        <v>139</v>
      </c>
      <c r="E58" s="8" t="str">
        <f t="shared" si="9"/>
        <v>Significantly Different</v>
      </c>
      <c r="G58">
        <f t="shared" si="10"/>
        <v>70.3</v>
      </c>
      <c r="H58">
        <f t="shared" si="11"/>
        <v>6</v>
      </c>
      <c r="I58" t="str">
        <f t="shared" si="12"/>
        <v>+/-</v>
      </c>
      <c r="J58" t="str">
        <f t="shared" si="13"/>
        <v>1.5</v>
      </c>
      <c r="K58" s="1">
        <f t="shared" si="14"/>
        <v>0.91185410334346506</v>
      </c>
      <c r="L58" s="1">
        <f t="shared" si="15"/>
        <v>9.2000000000000028</v>
      </c>
      <c r="M58" s="1">
        <f t="shared" si="16"/>
        <v>0.91387819929318592</v>
      </c>
      <c r="N58" s="1">
        <f t="shared" si="17"/>
        <v>10.066987052667949</v>
      </c>
      <c r="O58" t="s">
        <v>35</v>
      </c>
    </row>
    <row r="59" spans="1:15" x14ac:dyDescent="0.35">
      <c r="A59" s="12">
        <v>49</v>
      </c>
      <c r="B59" s="11" t="s">
        <v>31</v>
      </c>
      <c r="C59" s="10">
        <v>69.900000000000006</v>
      </c>
      <c r="D59" s="9" t="s">
        <v>134</v>
      </c>
      <c r="E59" s="8" t="str">
        <f t="shared" si="9"/>
        <v>Significantly Different</v>
      </c>
      <c r="G59">
        <f t="shared" si="10"/>
        <v>69.900000000000006</v>
      </c>
      <c r="H59">
        <f t="shared" si="11"/>
        <v>6</v>
      </c>
      <c r="I59" t="str">
        <f t="shared" si="12"/>
        <v>+/-</v>
      </c>
      <c r="J59" t="str">
        <f t="shared" si="13"/>
        <v>1.3</v>
      </c>
      <c r="K59" s="1">
        <f t="shared" si="14"/>
        <v>0.79027355623100304</v>
      </c>
      <c r="L59" s="1">
        <f t="shared" si="15"/>
        <v>9.5999999999999943</v>
      </c>
      <c r="M59" s="1">
        <f t="shared" si="16"/>
        <v>0.79260819516141623</v>
      </c>
      <c r="N59" s="1">
        <f t="shared" si="17"/>
        <v>12.111911103877667</v>
      </c>
      <c r="O59" t="s">
        <v>32</v>
      </c>
    </row>
    <row r="60" spans="1:15" x14ac:dyDescent="0.35">
      <c r="A60" s="12">
        <v>50</v>
      </c>
      <c r="B60" s="11" t="s">
        <v>59</v>
      </c>
      <c r="C60" s="10">
        <v>68.599999999999994</v>
      </c>
      <c r="D60" s="9" t="s">
        <v>129</v>
      </c>
      <c r="E60" s="8" t="str">
        <f t="shared" si="9"/>
        <v>Significantly Different</v>
      </c>
      <c r="G60">
        <f t="shared" si="10"/>
        <v>68.599999999999994</v>
      </c>
      <c r="H60">
        <f t="shared" si="11"/>
        <v>6</v>
      </c>
      <c r="I60" t="str">
        <f t="shared" si="12"/>
        <v>+/-</v>
      </c>
      <c r="J60" t="str">
        <f t="shared" si="13"/>
        <v>1.1</v>
      </c>
      <c r="K60" s="1">
        <f t="shared" si="14"/>
        <v>0.66869300911854113</v>
      </c>
      <c r="L60" s="1">
        <f t="shared" si="15"/>
        <v>10.900000000000006</v>
      </c>
      <c r="M60" s="1">
        <f t="shared" si="16"/>
        <v>0.67145051776214359</v>
      </c>
      <c r="N60" s="1">
        <f t="shared" si="17"/>
        <v>16.233511944153793</v>
      </c>
      <c r="O60" t="s">
        <v>29</v>
      </c>
    </row>
    <row r="61" spans="1:15" x14ac:dyDescent="0.35">
      <c r="A61" s="12">
        <v>50</v>
      </c>
      <c r="B61" s="11" t="s">
        <v>36</v>
      </c>
      <c r="C61" s="10">
        <v>68.599999999999994</v>
      </c>
      <c r="D61" s="9" t="s">
        <v>122</v>
      </c>
      <c r="E61" s="8" t="str">
        <f t="shared" si="9"/>
        <v>Significantly Different</v>
      </c>
      <c r="G61">
        <f t="shared" si="10"/>
        <v>68.599999999999994</v>
      </c>
      <c r="H61">
        <f t="shared" si="11"/>
        <v>6</v>
      </c>
      <c r="I61" t="str">
        <f t="shared" si="12"/>
        <v>+/-</v>
      </c>
      <c r="J61" t="str">
        <f t="shared" si="13"/>
        <v>1.0</v>
      </c>
      <c r="K61" s="1">
        <f t="shared" si="14"/>
        <v>0.60790273556231</v>
      </c>
      <c r="L61" s="1">
        <f t="shared" si="15"/>
        <v>10.900000000000006</v>
      </c>
      <c r="M61" s="1">
        <f t="shared" si="16"/>
        <v>0.61093468821403585</v>
      </c>
      <c r="N61" s="1">
        <f t="shared" si="17"/>
        <v>17.841514339060222</v>
      </c>
      <c r="O61" t="s">
        <v>26</v>
      </c>
    </row>
    <row r="62" spans="1:15" ht="15" thickBot="1" x14ac:dyDescent="0.4">
      <c r="A62" s="7"/>
      <c r="B62" s="6" t="s">
        <v>24</v>
      </c>
      <c r="C62" s="5">
        <v>69.5</v>
      </c>
      <c r="D62" s="4" t="s">
        <v>118</v>
      </c>
      <c r="E62" s="3" t="str">
        <f t="shared" si="9"/>
        <v>Significantly Different</v>
      </c>
      <c r="G62">
        <f t="shared" si="10"/>
        <v>69.5</v>
      </c>
      <c r="H62">
        <f t="shared" si="11"/>
        <v>6</v>
      </c>
      <c r="I62" t="str">
        <f t="shared" si="12"/>
        <v>+/-</v>
      </c>
      <c r="J62" t="str">
        <f t="shared" si="13"/>
        <v>0.9</v>
      </c>
      <c r="K62" s="1">
        <f t="shared" si="14"/>
        <v>0.54711246200607899</v>
      </c>
      <c r="L62" s="1">
        <f t="shared" si="15"/>
        <v>10</v>
      </c>
      <c r="M62" s="1">
        <f t="shared" si="16"/>
        <v>0.55047933970440222</v>
      </c>
      <c r="N62" s="1">
        <f t="shared" si="17"/>
        <v>18.165986039312259</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99" priority="1" operator="equal">
      <formula>"OTHER ERROR"</formula>
    </cfRule>
    <cfRule type="cellIs" dxfId="98" priority="2" operator="equal">
      <formula>"Statistical Test not applicable"</formula>
    </cfRule>
    <cfRule type="cellIs" dxfId="97" priority="3" operator="equal">
      <formula>"Geography Selected"</formula>
    </cfRule>
  </conditionalFormatting>
  <conditionalFormatting sqref="E10:J62">
    <cfRule type="cellIs" dxfId="96" priority="4" operator="equal">
      <formula>"Not Significantly Different"</formula>
    </cfRule>
  </conditionalFormatting>
  <conditionalFormatting sqref="F10:J62">
    <cfRule type="cellIs" dxfId="9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6C69A407-B58E-4E05-8BF9-BD0951375E46}">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3B74D96E-FAE8-41FA-94E0-34D1176D3A7F}"/>
    <hyperlink ref="A68" r:id="rId2" xr:uid="{9286426A-E0D8-4289-95DA-5811E6A8B3BF}"/>
    <hyperlink ref="A66" r:id="rId3" xr:uid="{1F9E1055-939F-46AA-8053-0C569F66B03F}"/>
    <hyperlink ref="A67" r:id="rId4" xr:uid="{20F17D5B-38BC-48E2-B6AD-BE8A793A3919}"/>
  </hyperlinks>
  <pageMargins left="0.7" right="0.7" top="0.75" bottom="0.75" header="0.3" footer="0.3"/>
  <pageSetup orientation="portrait" r:id="rId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FAE71-F3B4-4F08-8389-4ABF8F7DB281}">
  <dimension ref="A1:Z82"/>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592</v>
      </c>
    </row>
    <row r="2" spans="1:16" x14ac:dyDescent="0.35">
      <c r="A2" s="26" t="s">
        <v>106</v>
      </c>
      <c r="B2" t="s">
        <v>591</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7.2</v>
      </c>
      <c r="C6" t="s">
        <v>100</v>
      </c>
      <c r="H6" s="14" t="s">
        <v>99</v>
      </c>
      <c r="I6">
        <f>VLOOKUP($B$4,$B$9:$K$62,6,FALSE)</f>
        <v>7.2</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7.2</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7.2</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31</v>
      </c>
      <c r="C11" s="10">
        <v>14</v>
      </c>
      <c r="D11" s="13" t="s">
        <v>122</v>
      </c>
      <c r="E11" s="8" t="str">
        <f t="shared" si="0"/>
        <v>Significantly Different</v>
      </c>
      <c r="G11">
        <f t="shared" si="1"/>
        <v>14</v>
      </c>
      <c r="H11">
        <f t="shared" si="2"/>
        <v>6</v>
      </c>
      <c r="I11" t="str">
        <f t="shared" si="3"/>
        <v>+/-</v>
      </c>
      <c r="J11" t="str">
        <f t="shared" si="4"/>
        <v>1.0</v>
      </c>
      <c r="K11" s="1">
        <f t="shared" si="5"/>
        <v>0.60790273556231</v>
      </c>
      <c r="L11" s="1">
        <f t="shared" si="6"/>
        <v>-6.8</v>
      </c>
      <c r="M11" s="1">
        <f t="shared" si="7"/>
        <v>0.61093468821403585</v>
      </c>
      <c r="N11" s="1">
        <f t="shared" si="8"/>
        <v>-11.130486009688939</v>
      </c>
      <c r="O11" t="s">
        <v>67</v>
      </c>
    </row>
    <row r="12" spans="1:16" x14ac:dyDescent="0.35">
      <c r="A12" s="12">
        <v>2</v>
      </c>
      <c r="B12" s="11" t="s">
        <v>35</v>
      </c>
      <c r="C12" s="10">
        <v>11.5</v>
      </c>
      <c r="D12" s="9" t="s">
        <v>27</v>
      </c>
      <c r="E12" s="8" t="str">
        <f t="shared" si="0"/>
        <v>Significantly Different</v>
      </c>
      <c r="G12">
        <f t="shared" si="1"/>
        <v>11.5</v>
      </c>
      <c r="H12">
        <f t="shared" si="2"/>
        <v>6</v>
      </c>
      <c r="I12" t="str">
        <f t="shared" si="3"/>
        <v>+/-</v>
      </c>
      <c r="J12" t="str">
        <f t="shared" si="4"/>
        <v>0.3</v>
      </c>
      <c r="K12" s="1">
        <f t="shared" si="5"/>
        <v>0.18237082066869301</v>
      </c>
      <c r="L12" s="1">
        <f t="shared" si="6"/>
        <v>-4.3</v>
      </c>
      <c r="M12" s="1">
        <f t="shared" si="7"/>
        <v>0.19223572402239389</v>
      </c>
      <c r="N12" s="1">
        <f t="shared" si="8"/>
        <v>-22.368371029201029</v>
      </c>
      <c r="O12" t="s">
        <v>59</v>
      </c>
    </row>
    <row r="13" spans="1:16" x14ac:dyDescent="0.35">
      <c r="A13" s="12">
        <v>3</v>
      </c>
      <c r="B13" s="11" t="s">
        <v>41</v>
      </c>
      <c r="C13" s="10">
        <v>11.3</v>
      </c>
      <c r="D13" s="9" t="s">
        <v>43</v>
      </c>
      <c r="E13" s="8" t="str">
        <f t="shared" si="0"/>
        <v>Significantly Different</v>
      </c>
      <c r="G13">
        <f t="shared" si="1"/>
        <v>11.3</v>
      </c>
      <c r="H13">
        <f t="shared" si="2"/>
        <v>6</v>
      </c>
      <c r="I13" t="str">
        <f t="shared" si="3"/>
        <v>+/-</v>
      </c>
      <c r="J13" t="str">
        <f t="shared" si="4"/>
        <v>0.4</v>
      </c>
      <c r="K13" s="1">
        <f t="shared" si="5"/>
        <v>0.24316109422492402</v>
      </c>
      <c r="L13" s="1">
        <f t="shared" si="6"/>
        <v>-4.1000000000000005</v>
      </c>
      <c r="M13" s="1">
        <f t="shared" si="7"/>
        <v>0.25064471888253259</v>
      </c>
      <c r="N13" s="1">
        <f t="shared" si="8"/>
        <v>-16.357815230575476</v>
      </c>
      <c r="O13" t="s">
        <v>57</v>
      </c>
    </row>
    <row r="14" spans="1:16" x14ac:dyDescent="0.35">
      <c r="A14" s="12">
        <v>4</v>
      </c>
      <c r="B14" s="11" t="s">
        <v>37</v>
      </c>
      <c r="C14" s="10">
        <v>10.5</v>
      </c>
      <c r="D14" s="9" t="s">
        <v>38</v>
      </c>
      <c r="E14" s="8" t="str">
        <f t="shared" si="0"/>
        <v>Significantly Different</v>
      </c>
      <c r="G14">
        <f t="shared" si="1"/>
        <v>10.5</v>
      </c>
      <c r="H14">
        <f t="shared" si="2"/>
        <v>6</v>
      </c>
      <c r="I14" t="str">
        <f t="shared" si="3"/>
        <v>+/-</v>
      </c>
      <c r="J14" t="str">
        <f t="shared" si="4"/>
        <v>0.2</v>
      </c>
      <c r="K14" s="1">
        <f t="shared" si="5"/>
        <v>0.12158054711246201</v>
      </c>
      <c r="L14" s="1">
        <f t="shared" si="6"/>
        <v>-3.3</v>
      </c>
      <c r="M14" s="1">
        <f t="shared" si="7"/>
        <v>0.1359311840425404</v>
      </c>
      <c r="N14" s="1">
        <f t="shared" si="8"/>
        <v>-24.276990031715219</v>
      </c>
      <c r="O14" t="s">
        <v>72</v>
      </c>
    </row>
    <row r="15" spans="1:16" x14ac:dyDescent="0.35">
      <c r="A15" s="12">
        <v>5</v>
      </c>
      <c r="B15" s="11" t="s">
        <v>70</v>
      </c>
      <c r="C15" s="10">
        <v>10.3</v>
      </c>
      <c r="D15" s="9" t="s">
        <v>27</v>
      </c>
      <c r="E15" s="8" t="str">
        <f t="shared" si="0"/>
        <v>Significantly Different</v>
      </c>
      <c r="G15">
        <f t="shared" si="1"/>
        <v>10.3</v>
      </c>
      <c r="H15">
        <f t="shared" si="2"/>
        <v>6</v>
      </c>
      <c r="I15" t="str">
        <f t="shared" si="3"/>
        <v>+/-</v>
      </c>
      <c r="J15" t="str">
        <f t="shared" si="4"/>
        <v>0.3</v>
      </c>
      <c r="K15" s="1">
        <f t="shared" si="5"/>
        <v>0.18237082066869301</v>
      </c>
      <c r="L15" s="1">
        <f t="shared" si="6"/>
        <v>-3.1000000000000005</v>
      </c>
      <c r="M15" s="1">
        <f t="shared" si="7"/>
        <v>0.19223572402239389</v>
      </c>
      <c r="N15" s="1">
        <f t="shared" si="8"/>
        <v>-16.126034928028652</v>
      </c>
      <c r="O15" t="s">
        <v>34</v>
      </c>
    </row>
    <row r="16" spans="1:16" x14ac:dyDescent="0.35">
      <c r="A16" s="12">
        <v>6</v>
      </c>
      <c r="B16" s="11" t="s">
        <v>73</v>
      </c>
      <c r="C16" s="10">
        <v>9.6999999999999993</v>
      </c>
      <c r="D16" s="9" t="s">
        <v>27</v>
      </c>
      <c r="E16" s="8" t="str">
        <f t="shared" si="0"/>
        <v>Significantly Different</v>
      </c>
      <c r="G16">
        <f t="shared" si="1"/>
        <v>9.6999999999999993</v>
      </c>
      <c r="H16">
        <f t="shared" si="2"/>
        <v>6</v>
      </c>
      <c r="I16" t="str">
        <f t="shared" si="3"/>
        <v>+/-</v>
      </c>
      <c r="J16" t="str">
        <f t="shared" si="4"/>
        <v>0.3</v>
      </c>
      <c r="K16" s="1">
        <f t="shared" si="5"/>
        <v>0.18237082066869301</v>
      </c>
      <c r="L16" s="1">
        <f t="shared" si="6"/>
        <v>-2.4999999999999991</v>
      </c>
      <c r="M16" s="1">
        <f t="shared" si="7"/>
        <v>0.19223572402239389</v>
      </c>
      <c r="N16" s="1">
        <f t="shared" si="8"/>
        <v>-13.004866877442455</v>
      </c>
      <c r="O16" t="s">
        <v>73</v>
      </c>
    </row>
    <row r="17" spans="1:15" x14ac:dyDescent="0.35">
      <c r="A17" s="12">
        <v>7</v>
      </c>
      <c r="B17" s="11" t="s">
        <v>66</v>
      </c>
      <c r="C17" s="10">
        <v>8.5</v>
      </c>
      <c r="D17" s="9" t="s">
        <v>30</v>
      </c>
      <c r="E17" s="8" t="str">
        <f t="shared" si="0"/>
        <v>Significantly Different</v>
      </c>
      <c r="G17">
        <f t="shared" si="1"/>
        <v>8.5</v>
      </c>
      <c r="H17">
        <f t="shared" si="2"/>
        <v>6</v>
      </c>
      <c r="I17" t="str">
        <f t="shared" si="3"/>
        <v>+/-</v>
      </c>
      <c r="J17" t="str">
        <f t="shared" si="4"/>
        <v>0.5</v>
      </c>
      <c r="K17" s="1">
        <f t="shared" si="5"/>
        <v>0.303951367781155</v>
      </c>
      <c r="L17" s="1">
        <f t="shared" si="6"/>
        <v>-1.2999999999999998</v>
      </c>
      <c r="M17" s="1">
        <f t="shared" si="7"/>
        <v>0.30997079109986531</v>
      </c>
      <c r="N17" s="1">
        <f t="shared" si="8"/>
        <v>-4.193943549930065</v>
      </c>
      <c r="O17" t="s">
        <v>65</v>
      </c>
    </row>
    <row r="18" spans="1:15" x14ac:dyDescent="0.35">
      <c r="A18" s="12">
        <v>8</v>
      </c>
      <c r="B18" s="11" t="s">
        <v>34</v>
      </c>
      <c r="C18" s="10">
        <v>8.3000000000000007</v>
      </c>
      <c r="D18" s="9" t="s">
        <v>33</v>
      </c>
      <c r="E18" s="8" t="str">
        <f t="shared" si="0"/>
        <v>Significantly Different</v>
      </c>
      <c r="G18">
        <f t="shared" si="1"/>
        <v>8.3000000000000007</v>
      </c>
      <c r="H18">
        <f t="shared" si="2"/>
        <v>6</v>
      </c>
      <c r="I18" t="str">
        <f t="shared" si="3"/>
        <v>+/-</v>
      </c>
      <c r="J18" t="str">
        <f t="shared" si="4"/>
        <v>0.1</v>
      </c>
      <c r="K18" s="1">
        <f t="shared" si="5"/>
        <v>6.0790273556231005E-2</v>
      </c>
      <c r="L18" s="1">
        <f t="shared" si="6"/>
        <v>-1.1000000000000005</v>
      </c>
      <c r="M18" s="1">
        <f t="shared" si="7"/>
        <v>8.5970429323592404E-2</v>
      </c>
      <c r="N18" s="1">
        <f t="shared" si="8"/>
        <v>-12.795097205570583</v>
      </c>
      <c r="O18" t="s">
        <v>61</v>
      </c>
    </row>
    <row r="19" spans="1:15" x14ac:dyDescent="0.35">
      <c r="A19" s="12">
        <v>8</v>
      </c>
      <c r="B19" s="11" t="s">
        <v>47</v>
      </c>
      <c r="C19" s="10">
        <v>8.3000000000000007</v>
      </c>
      <c r="D19" s="9" t="s">
        <v>38</v>
      </c>
      <c r="E19" s="8" t="str">
        <f t="shared" si="0"/>
        <v>Significantly Different</v>
      </c>
      <c r="G19">
        <f t="shared" si="1"/>
        <v>8.3000000000000007</v>
      </c>
      <c r="H19">
        <f t="shared" si="2"/>
        <v>6</v>
      </c>
      <c r="I19" t="str">
        <f t="shared" si="3"/>
        <v>+/-</v>
      </c>
      <c r="J19" t="str">
        <f t="shared" si="4"/>
        <v>0.2</v>
      </c>
      <c r="K19" s="1">
        <f t="shared" si="5"/>
        <v>0.12158054711246201</v>
      </c>
      <c r="L19" s="1">
        <f t="shared" si="6"/>
        <v>-1.1000000000000005</v>
      </c>
      <c r="M19" s="1">
        <f t="shared" si="7"/>
        <v>0.1359311840425404</v>
      </c>
      <c r="N19" s="1">
        <f t="shared" si="8"/>
        <v>-8.0923300105717431</v>
      </c>
      <c r="O19" t="s">
        <v>31</v>
      </c>
    </row>
    <row r="20" spans="1:15" x14ac:dyDescent="0.35">
      <c r="A20" s="12">
        <v>10</v>
      </c>
      <c r="B20" s="11" t="s">
        <v>56</v>
      </c>
      <c r="C20" s="10">
        <v>8.1</v>
      </c>
      <c r="D20" s="13" t="s">
        <v>27</v>
      </c>
      <c r="E20" s="8" t="str">
        <f t="shared" si="0"/>
        <v>Significantly Different</v>
      </c>
      <c r="G20">
        <f t="shared" si="1"/>
        <v>8.1</v>
      </c>
      <c r="H20">
        <f t="shared" si="2"/>
        <v>6</v>
      </c>
      <c r="I20" t="str">
        <f t="shared" si="3"/>
        <v>+/-</v>
      </c>
      <c r="J20" t="str">
        <f t="shared" si="4"/>
        <v>0.3</v>
      </c>
      <c r="K20" s="1">
        <f t="shared" si="5"/>
        <v>0.18237082066869301</v>
      </c>
      <c r="L20" s="1">
        <f t="shared" si="6"/>
        <v>-0.89999999999999947</v>
      </c>
      <c r="M20" s="1">
        <f t="shared" si="7"/>
        <v>0.19223572402239389</v>
      </c>
      <c r="N20" s="1">
        <f t="shared" si="8"/>
        <v>-4.6817520758792828</v>
      </c>
      <c r="O20" t="s">
        <v>53</v>
      </c>
    </row>
    <row r="21" spans="1:15" x14ac:dyDescent="0.35">
      <c r="A21" s="12">
        <v>11</v>
      </c>
      <c r="B21" s="11" t="s">
        <v>42</v>
      </c>
      <c r="C21" s="10">
        <v>8</v>
      </c>
      <c r="D21" s="9" t="s">
        <v>43</v>
      </c>
      <c r="E21" s="8" t="str">
        <f t="shared" si="0"/>
        <v>Significantly Different</v>
      </c>
      <c r="G21">
        <f t="shared" si="1"/>
        <v>8</v>
      </c>
      <c r="H21">
        <f t="shared" si="2"/>
        <v>6</v>
      </c>
      <c r="I21" t="str">
        <f t="shared" si="3"/>
        <v>+/-</v>
      </c>
      <c r="J21" t="str">
        <f t="shared" si="4"/>
        <v>0.4</v>
      </c>
      <c r="K21" s="1">
        <f t="shared" si="5"/>
        <v>0.24316109422492402</v>
      </c>
      <c r="L21" s="1">
        <f t="shared" si="6"/>
        <v>-0.79999999999999982</v>
      </c>
      <c r="M21" s="1">
        <f t="shared" si="7"/>
        <v>0.25064471888253259</v>
      </c>
      <c r="N21" s="1">
        <f t="shared" si="8"/>
        <v>-3.1917688254781407</v>
      </c>
      <c r="O21" t="s">
        <v>45</v>
      </c>
    </row>
    <row r="22" spans="1:15" x14ac:dyDescent="0.35">
      <c r="A22" s="12">
        <v>12</v>
      </c>
      <c r="B22" s="11" t="s">
        <v>74</v>
      </c>
      <c r="C22" s="10">
        <v>7.7</v>
      </c>
      <c r="D22" s="9" t="s">
        <v>27</v>
      </c>
      <c r="E22" s="8" t="str">
        <f t="shared" si="0"/>
        <v>Significantly Different</v>
      </c>
      <c r="G22">
        <f t="shared" si="1"/>
        <v>7.7</v>
      </c>
      <c r="H22">
        <f t="shared" si="2"/>
        <v>6</v>
      </c>
      <c r="I22" t="str">
        <f t="shared" si="3"/>
        <v>+/-</v>
      </c>
      <c r="J22" t="str">
        <f t="shared" si="4"/>
        <v>0.3</v>
      </c>
      <c r="K22" s="1">
        <f t="shared" si="5"/>
        <v>0.18237082066869301</v>
      </c>
      <c r="L22" s="1">
        <f t="shared" si="6"/>
        <v>-0.5</v>
      </c>
      <c r="M22" s="1">
        <f t="shared" si="7"/>
        <v>0.19223572402239389</v>
      </c>
      <c r="N22" s="1">
        <f t="shared" si="8"/>
        <v>-2.6009733754884921</v>
      </c>
      <c r="O22" t="s">
        <v>28</v>
      </c>
    </row>
    <row r="23" spans="1:15" x14ac:dyDescent="0.35">
      <c r="A23" s="12">
        <v>13</v>
      </c>
      <c r="B23" s="11" t="s">
        <v>65</v>
      </c>
      <c r="C23" s="10">
        <v>7.5</v>
      </c>
      <c r="D23" s="9" t="s">
        <v>27</v>
      </c>
      <c r="E23" s="8" t="str">
        <f t="shared" si="0"/>
        <v>Not Significantly Different</v>
      </c>
      <c r="G23">
        <f t="shared" si="1"/>
        <v>7.5</v>
      </c>
      <c r="H23">
        <f t="shared" si="2"/>
        <v>6</v>
      </c>
      <c r="I23" t="str">
        <f t="shared" si="3"/>
        <v>+/-</v>
      </c>
      <c r="J23" t="str">
        <f t="shared" si="4"/>
        <v>0.3</v>
      </c>
      <c r="K23" s="1">
        <f t="shared" si="5"/>
        <v>0.18237082066869301</v>
      </c>
      <c r="L23" s="1">
        <f t="shared" si="6"/>
        <v>-0.29999999999999982</v>
      </c>
      <c r="M23" s="1">
        <f t="shared" si="7"/>
        <v>0.19223572402239389</v>
      </c>
      <c r="N23" s="1">
        <f t="shared" si="8"/>
        <v>-1.5605840252930943</v>
      </c>
      <c r="O23" t="s">
        <v>81</v>
      </c>
    </row>
    <row r="24" spans="1:15" x14ac:dyDescent="0.35">
      <c r="A24" s="12">
        <v>13</v>
      </c>
      <c r="B24" s="11" t="s">
        <v>52</v>
      </c>
      <c r="C24" s="10">
        <v>7.5</v>
      </c>
      <c r="D24" s="9" t="s">
        <v>25</v>
      </c>
      <c r="E24" s="8" t="str">
        <f t="shared" si="0"/>
        <v>Not Significantly Different</v>
      </c>
      <c r="G24">
        <f t="shared" si="1"/>
        <v>7.5</v>
      </c>
      <c r="H24">
        <f t="shared" si="2"/>
        <v>6</v>
      </c>
      <c r="I24" t="str">
        <f t="shared" si="3"/>
        <v>+/-</v>
      </c>
      <c r="J24" t="str">
        <f t="shared" si="4"/>
        <v>0.7</v>
      </c>
      <c r="K24" s="1">
        <f t="shared" si="5"/>
        <v>0.42553191489361697</v>
      </c>
      <c r="L24" s="1">
        <f t="shared" si="6"/>
        <v>-0.29999999999999982</v>
      </c>
      <c r="M24" s="1">
        <f t="shared" si="7"/>
        <v>0.42985214661796195</v>
      </c>
      <c r="N24" s="1">
        <f t="shared" si="8"/>
        <v>-0.69791439303112213</v>
      </c>
      <c r="O24" t="s">
        <v>64</v>
      </c>
    </row>
    <row r="25" spans="1:15" x14ac:dyDescent="0.35">
      <c r="A25" s="12">
        <v>15</v>
      </c>
      <c r="B25" s="11" t="s">
        <v>75</v>
      </c>
      <c r="C25" s="10">
        <v>7.4</v>
      </c>
      <c r="D25" s="9" t="s">
        <v>38</v>
      </c>
      <c r="E25" s="8" t="str">
        <f t="shared" si="0"/>
        <v>Not Significantly Different</v>
      </c>
      <c r="G25">
        <f t="shared" si="1"/>
        <v>7.4</v>
      </c>
      <c r="H25">
        <f t="shared" si="2"/>
        <v>6</v>
      </c>
      <c r="I25" t="str">
        <f t="shared" si="3"/>
        <v>+/-</v>
      </c>
      <c r="J25" t="str">
        <f t="shared" si="4"/>
        <v>0.2</v>
      </c>
      <c r="K25" s="1">
        <f t="shared" si="5"/>
        <v>0.12158054711246201</v>
      </c>
      <c r="L25" s="1">
        <f t="shared" si="6"/>
        <v>-0.20000000000000018</v>
      </c>
      <c r="M25" s="1">
        <f t="shared" si="7"/>
        <v>0.1359311840425404</v>
      </c>
      <c r="N25" s="1">
        <f t="shared" si="8"/>
        <v>-1.471332729194863</v>
      </c>
      <c r="O25" t="s">
        <v>80</v>
      </c>
    </row>
    <row r="26" spans="1:15" x14ac:dyDescent="0.35">
      <c r="A26" s="12">
        <v>16</v>
      </c>
      <c r="B26" s="11" t="s">
        <v>61</v>
      </c>
      <c r="C26" s="10">
        <v>7.3</v>
      </c>
      <c r="D26" s="9" t="s">
        <v>121</v>
      </c>
      <c r="E26" s="8" t="str">
        <f t="shared" si="0"/>
        <v>Not Significantly Different</v>
      </c>
      <c r="G26">
        <f t="shared" si="1"/>
        <v>7.3</v>
      </c>
      <c r="H26">
        <f t="shared" si="2"/>
        <v>6</v>
      </c>
      <c r="I26" t="str">
        <f t="shared" si="3"/>
        <v>+/-</v>
      </c>
      <c r="J26" t="str">
        <f t="shared" si="4"/>
        <v>0.8</v>
      </c>
      <c r="K26" s="1">
        <f t="shared" si="5"/>
        <v>0.48632218844984804</v>
      </c>
      <c r="L26" s="1">
        <f t="shared" si="6"/>
        <v>-9.9999999999999645E-2</v>
      </c>
      <c r="M26" s="1">
        <f t="shared" si="7"/>
        <v>0.49010685399991183</v>
      </c>
      <c r="N26" s="1">
        <f t="shared" si="8"/>
        <v>-0.2040371383992472</v>
      </c>
      <c r="O26" t="s">
        <v>79</v>
      </c>
    </row>
    <row r="27" spans="1:15" x14ac:dyDescent="0.35">
      <c r="A27" s="12">
        <v>16</v>
      </c>
      <c r="B27" s="11" t="s">
        <v>36</v>
      </c>
      <c r="C27" s="10">
        <v>7.3</v>
      </c>
      <c r="D27" s="9" t="s">
        <v>30</v>
      </c>
      <c r="E27" s="8" t="str">
        <f t="shared" si="0"/>
        <v>Not Significantly Different</v>
      </c>
      <c r="G27">
        <f t="shared" si="1"/>
        <v>7.3</v>
      </c>
      <c r="H27">
        <f t="shared" si="2"/>
        <v>6</v>
      </c>
      <c r="I27" t="str">
        <f t="shared" si="3"/>
        <v>+/-</v>
      </c>
      <c r="J27" t="str">
        <f t="shared" si="4"/>
        <v>0.5</v>
      </c>
      <c r="K27" s="1">
        <f t="shared" si="5"/>
        <v>0.303951367781155</v>
      </c>
      <c r="L27" s="1">
        <f t="shared" si="6"/>
        <v>-9.9999999999999645E-2</v>
      </c>
      <c r="M27" s="1">
        <f t="shared" si="7"/>
        <v>0.30997079109986531</v>
      </c>
      <c r="N27" s="1">
        <f t="shared" si="8"/>
        <v>-0.32261104230231163</v>
      </c>
      <c r="O27" t="s">
        <v>77</v>
      </c>
    </row>
    <row r="28" spans="1:15" x14ac:dyDescent="0.35">
      <c r="A28" s="12">
        <v>18</v>
      </c>
      <c r="B28" s="11" t="s">
        <v>64</v>
      </c>
      <c r="C28" s="10">
        <v>7.2</v>
      </c>
      <c r="D28" s="9" t="s">
        <v>38</v>
      </c>
      <c r="E28" s="8" t="str">
        <f t="shared" si="0"/>
        <v>Not Significantly Different</v>
      </c>
      <c r="G28">
        <f t="shared" si="1"/>
        <v>7.2</v>
      </c>
      <c r="H28">
        <f t="shared" si="2"/>
        <v>6</v>
      </c>
      <c r="I28" t="str">
        <f t="shared" si="3"/>
        <v>+/-</v>
      </c>
      <c r="J28" t="str">
        <f t="shared" si="4"/>
        <v>0.2</v>
      </c>
      <c r="K28" s="1">
        <f t="shared" si="5"/>
        <v>0.12158054711246201</v>
      </c>
      <c r="L28" s="1">
        <f t="shared" si="6"/>
        <v>0</v>
      </c>
      <c r="M28" s="1">
        <f t="shared" si="7"/>
        <v>0.1359311840425404</v>
      </c>
      <c r="N28" s="1">
        <f t="shared" si="8"/>
        <v>0</v>
      </c>
      <c r="O28" t="s">
        <v>78</v>
      </c>
    </row>
    <row r="29" spans="1:15" x14ac:dyDescent="0.35">
      <c r="A29" s="12">
        <v>19</v>
      </c>
      <c r="B29" s="11" t="s">
        <v>54</v>
      </c>
      <c r="C29" s="10">
        <v>7.1</v>
      </c>
      <c r="D29" s="9" t="s">
        <v>38</v>
      </c>
      <c r="E29" s="8" t="str">
        <f t="shared" si="0"/>
        <v>Not Significantly Different</v>
      </c>
      <c r="G29">
        <f t="shared" si="1"/>
        <v>7.1</v>
      </c>
      <c r="H29">
        <f t="shared" si="2"/>
        <v>6</v>
      </c>
      <c r="I29" t="str">
        <f t="shared" si="3"/>
        <v>+/-</v>
      </c>
      <c r="J29" t="str">
        <f t="shared" si="4"/>
        <v>0.2</v>
      </c>
      <c r="K29" s="1">
        <f t="shared" si="5"/>
        <v>0.12158054711246201</v>
      </c>
      <c r="L29" s="1">
        <f t="shared" si="6"/>
        <v>0.10000000000000053</v>
      </c>
      <c r="M29" s="1">
        <f t="shared" si="7"/>
        <v>0.1359311840425404</v>
      </c>
      <c r="N29" s="1">
        <f t="shared" si="8"/>
        <v>0.73566636459743473</v>
      </c>
      <c r="O29" t="s">
        <v>55</v>
      </c>
    </row>
    <row r="30" spans="1:15" x14ac:dyDescent="0.35">
      <c r="A30" s="12">
        <v>19</v>
      </c>
      <c r="B30" s="11" t="s">
        <v>39</v>
      </c>
      <c r="C30" s="10">
        <v>7.1</v>
      </c>
      <c r="D30" s="9" t="s">
        <v>33</v>
      </c>
      <c r="E30" s="8" t="str">
        <f t="shared" si="0"/>
        <v>Not Significantly Different</v>
      </c>
      <c r="G30">
        <f t="shared" si="1"/>
        <v>7.1</v>
      </c>
      <c r="H30">
        <f t="shared" si="2"/>
        <v>6</v>
      </c>
      <c r="I30" t="str">
        <f t="shared" si="3"/>
        <v>+/-</v>
      </c>
      <c r="J30" t="str">
        <f t="shared" si="4"/>
        <v>0.1</v>
      </c>
      <c r="K30" s="1">
        <f t="shared" si="5"/>
        <v>6.0790273556231005E-2</v>
      </c>
      <c r="L30" s="1">
        <f t="shared" si="6"/>
        <v>0.10000000000000053</v>
      </c>
      <c r="M30" s="1">
        <f t="shared" si="7"/>
        <v>8.5970429323592404E-2</v>
      </c>
      <c r="N30" s="1">
        <f t="shared" si="8"/>
        <v>1.1631906550518769</v>
      </c>
      <c r="O30" t="s">
        <v>76</v>
      </c>
    </row>
    <row r="31" spans="1:15" x14ac:dyDescent="0.35">
      <c r="A31" s="12">
        <v>21</v>
      </c>
      <c r="B31" s="11" t="s">
        <v>40</v>
      </c>
      <c r="C31" s="10">
        <v>7</v>
      </c>
      <c r="D31" s="9" t="s">
        <v>25</v>
      </c>
      <c r="E31" s="8" t="str">
        <f t="shared" si="0"/>
        <v>Not Significantly Different</v>
      </c>
      <c r="G31">
        <f t="shared" si="1"/>
        <v>7</v>
      </c>
      <c r="H31">
        <f t="shared" si="2"/>
        <v>6</v>
      </c>
      <c r="I31" t="str">
        <f t="shared" si="3"/>
        <v>+/-</v>
      </c>
      <c r="J31" t="str">
        <f t="shared" si="4"/>
        <v>0.7</v>
      </c>
      <c r="K31" s="1">
        <f t="shared" si="5"/>
        <v>0.42553191489361697</v>
      </c>
      <c r="L31" s="1">
        <f t="shared" si="6"/>
        <v>0.20000000000000018</v>
      </c>
      <c r="M31" s="1">
        <f t="shared" si="7"/>
        <v>0.42985214661796195</v>
      </c>
      <c r="N31" s="1">
        <f t="shared" si="8"/>
        <v>0.46527626202074879</v>
      </c>
      <c r="O31" t="s">
        <v>41</v>
      </c>
    </row>
    <row r="32" spans="1:15" x14ac:dyDescent="0.35">
      <c r="A32" s="12">
        <v>22</v>
      </c>
      <c r="B32" s="11" t="s">
        <v>57</v>
      </c>
      <c r="C32" s="10">
        <v>6.9</v>
      </c>
      <c r="D32" s="9" t="s">
        <v>27</v>
      </c>
      <c r="E32" s="8" t="str">
        <f t="shared" si="0"/>
        <v>Not Significantly Different</v>
      </c>
      <c r="G32">
        <f t="shared" si="1"/>
        <v>6.9</v>
      </c>
      <c r="H32">
        <f t="shared" si="2"/>
        <v>6</v>
      </c>
      <c r="I32" t="str">
        <f t="shared" si="3"/>
        <v>+/-</v>
      </c>
      <c r="J32" t="str">
        <f t="shared" si="4"/>
        <v>0.3</v>
      </c>
      <c r="K32" s="1">
        <f t="shared" si="5"/>
        <v>0.18237082066869301</v>
      </c>
      <c r="L32" s="1">
        <f t="shared" si="6"/>
        <v>0.29999999999999982</v>
      </c>
      <c r="M32" s="1">
        <f t="shared" si="7"/>
        <v>0.19223572402239389</v>
      </c>
      <c r="N32" s="1">
        <f t="shared" si="8"/>
        <v>1.5605840252930943</v>
      </c>
      <c r="O32" t="s">
        <v>70</v>
      </c>
    </row>
    <row r="33" spans="1:15" x14ac:dyDescent="0.35">
      <c r="A33" s="12">
        <v>22</v>
      </c>
      <c r="B33" s="11" t="s">
        <v>63</v>
      </c>
      <c r="C33" s="10">
        <v>6.9</v>
      </c>
      <c r="D33" s="9" t="s">
        <v>38</v>
      </c>
      <c r="E33" s="8" t="str">
        <f t="shared" si="0"/>
        <v>Significantly Different</v>
      </c>
      <c r="G33">
        <f t="shared" si="1"/>
        <v>6.9</v>
      </c>
      <c r="H33">
        <f t="shared" si="2"/>
        <v>6</v>
      </c>
      <c r="I33" t="str">
        <f t="shared" si="3"/>
        <v>+/-</v>
      </c>
      <c r="J33" t="str">
        <f t="shared" si="4"/>
        <v>0.2</v>
      </c>
      <c r="K33" s="1">
        <f t="shared" si="5"/>
        <v>0.12158054711246201</v>
      </c>
      <c r="L33" s="1">
        <f t="shared" si="6"/>
        <v>0.29999999999999982</v>
      </c>
      <c r="M33" s="1">
        <f t="shared" si="7"/>
        <v>0.1359311840425404</v>
      </c>
      <c r="N33" s="1">
        <f t="shared" si="8"/>
        <v>2.2069990937922914</v>
      </c>
      <c r="O33" t="s">
        <v>75</v>
      </c>
    </row>
    <row r="34" spans="1:15" x14ac:dyDescent="0.35">
      <c r="A34" s="12">
        <v>22</v>
      </c>
      <c r="B34" s="11" t="s">
        <v>29</v>
      </c>
      <c r="C34" s="10">
        <v>6.9</v>
      </c>
      <c r="D34" s="9" t="s">
        <v>38</v>
      </c>
      <c r="E34" s="8" t="str">
        <f t="shared" si="0"/>
        <v>Significantly Different</v>
      </c>
      <c r="G34">
        <f t="shared" si="1"/>
        <v>6.9</v>
      </c>
      <c r="H34">
        <f t="shared" si="2"/>
        <v>6</v>
      </c>
      <c r="I34" t="str">
        <f t="shared" si="3"/>
        <v>+/-</v>
      </c>
      <c r="J34" t="str">
        <f t="shared" si="4"/>
        <v>0.2</v>
      </c>
      <c r="K34" s="1">
        <f t="shared" si="5"/>
        <v>0.12158054711246201</v>
      </c>
      <c r="L34" s="1">
        <f t="shared" si="6"/>
        <v>0.29999999999999982</v>
      </c>
      <c r="M34" s="1">
        <f t="shared" si="7"/>
        <v>0.1359311840425404</v>
      </c>
      <c r="N34" s="1">
        <f t="shared" si="8"/>
        <v>2.2069990937922914</v>
      </c>
      <c r="O34" t="s">
        <v>74</v>
      </c>
    </row>
    <row r="35" spans="1:15" x14ac:dyDescent="0.35">
      <c r="A35" s="12">
        <v>25</v>
      </c>
      <c r="B35" s="11" t="s">
        <v>45</v>
      </c>
      <c r="C35" s="10">
        <v>6.8</v>
      </c>
      <c r="D35" s="9" t="s">
        <v>38</v>
      </c>
      <c r="E35" s="8" t="str">
        <f t="shared" si="0"/>
        <v>Significantly Different</v>
      </c>
      <c r="G35">
        <f t="shared" si="1"/>
        <v>6.8</v>
      </c>
      <c r="H35">
        <f t="shared" si="2"/>
        <v>6</v>
      </c>
      <c r="I35" t="str">
        <f t="shared" si="3"/>
        <v>+/-</v>
      </c>
      <c r="J35" t="str">
        <f t="shared" si="4"/>
        <v>0.2</v>
      </c>
      <c r="K35" s="1">
        <f t="shared" si="5"/>
        <v>0.12158054711246201</v>
      </c>
      <c r="L35" s="1">
        <f t="shared" si="6"/>
        <v>0.40000000000000036</v>
      </c>
      <c r="M35" s="1">
        <f t="shared" si="7"/>
        <v>0.1359311840425404</v>
      </c>
      <c r="N35" s="1">
        <f t="shared" si="8"/>
        <v>2.942665458389726</v>
      </c>
      <c r="O35" t="s">
        <v>51</v>
      </c>
    </row>
    <row r="36" spans="1:15" x14ac:dyDescent="0.35">
      <c r="A36" s="12">
        <v>26</v>
      </c>
      <c r="B36" s="11" t="s">
        <v>59</v>
      </c>
      <c r="C36" s="10">
        <v>6.5</v>
      </c>
      <c r="D36" s="9" t="s">
        <v>118</v>
      </c>
      <c r="E36" s="8" t="str">
        <f t="shared" si="0"/>
        <v>Not Significantly Different</v>
      </c>
      <c r="G36">
        <f t="shared" si="1"/>
        <v>6.5</v>
      </c>
      <c r="H36">
        <f t="shared" si="2"/>
        <v>6</v>
      </c>
      <c r="I36" t="str">
        <f t="shared" si="3"/>
        <v>+/-</v>
      </c>
      <c r="J36" t="str">
        <f t="shared" si="4"/>
        <v>0.9</v>
      </c>
      <c r="K36" s="1">
        <f t="shared" si="5"/>
        <v>0.54711246200607899</v>
      </c>
      <c r="L36" s="1">
        <f t="shared" si="6"/>
        <v>0.70000000000000018</v>
      </c>
      <c r="M36" s="1">
        <f t="shared" si="7"/>
        <v>0.55047933970440222</v>
      </c>
      <c r="N36" s="1">
        <f t="shared" si="8"/>
        <v>1.2716190227518582</v>
      </c>
      <c r="O36" t="s">
        <v>71</v>
      </c>
    </row>
    <row r="37" spans="1:15" x14ac:dyDescent="0.35">
      <c r="A37" s="12">
        <v>27</v>
      </c>
      <c r="B37" s="11" t="s">
        <v>77</v>
      </c>
      <c r="C37" s="10">
        <v>6.4</v>
      </c>
      <c r="D37" s="9" t="s">
        <v>43</v>
      </c>
      <c r="E37" s="8" t="str">
        <f t="shared" si="0"/>
        <v>Significantly Different</v>
      </c>
      <c r="G37">
        <f t="shared" si="1"/>
        <v>6.4</v>
      </c>
      <c r="H37">
        <f t="shared" si="2"/>
        <v>6</v>
      </c>
      <c r="I37" t="str">
        <f t="shared" si="3"/>
        <v>+/-</v>
      </c>
      <c r="J37" t="str">
        <f t="shared" si="4"/>
        <v>0.4</v>
      </c>
      <c r="K37" s="1">
        <f t="shared" si="5"/>
        <v>0.24316109422492402</v>
      </c>
      <c r="L37" s="1">
        <f t="shared" si="6"/>
        <v>0.79999999999999982</v>
      </c>
      <c r="M37" s="1">
        <f t="shared" si="7"/>
        <v>0.25064471888253259</v>
      </c>
      <c r="N37" s="1">
        <f t="shared" si="8"/>
        <v>3.1917688254781407</v>
      </c>
      <c r="O37" t="s">
        <v>69</v>
      </c>
    </row>
    <row r="38" spans="1:15" x14ac:dyDescent="0.35">
      <c r="A38" s="12">
        <v>27</v>
      </c>
      <c r="B38" s="11" t="s">
        <v>60</v>
      </c>
      <c r="C38" s="10">
        <v>6.4</v>
      </c>
      <c r="D38" s="9" t="s">
        <v>38</v>
      </c>
      <c r="E38" s="8" t="str">
        <f t="shared" si="0"/>
        <v>Significantly Different</v>
      </c>
      <c r="G38">
        <f t="shared" si="1"/>
        <v>6.4</v>
      </c>
      <c r="H38">
        <f t="shared" si="2"/>
        <v>6</v>
      </c>
      <c r="I38" t="str">
        <f t="shared" si="3"/>
        <v>+/-</v>
      </c>
      <c r="J38" t="str">
        <f t="shared" si="4"/>
        <v>0.2</v>
      </c>
      <c r="K38" s="1">
        <f t="shared" si="5"/>
        <v>0.12158054711246201</v>
      </c>
      <c r="L38" s="1">
        <f t="shared" si="6"/>
        <v>0.79999999999999982</v>
      </c>
      <c r="M38" s="1">
        <f t="shared" si="7"/>
        <v>0.1359311840425404</v>
      </c>
      <c r="N38" s="1">
        <f t="shared" si="8"/>
        <v>5.8853309167794459</v>
      </c>
      <c r="O38" t="s">
        <v>68</v>
      </c>
    </row>
    <row r="39" spans="1:15" x14ac:dyDescent="0.35">
      <c r="A39" s="12">
        <v>29</v>
      </c>
      <c r="B39" s="11" t="s">
        <v>67</v>
      </c>
      <c r="C39" s="10">
        <v>6.3</v>
      </c>
      <c r="D39" s="9" t="s">
        <v>27</v>
      </c>
      <c r="E39" s="8" t="str">
        <f t="shared" si="0"/>
        <v>Significantly Different</v>
      </c>
      <c r="G39">
        <f t="shared" si="1"/>
        <v>6.3</v>
      </c>
      <c r="H39">
        <f t="shared" si="2"/>
        <v>6</v>
      </c>
      <c r="I39" t="str">
        <f t="shared" si="3"/>
        <v>+/-</v>
      </c>
      <c r="J39" t="str">
        <f t="shared" si="4"/>
        <v>0.3</v>
      </c>
      <c r="K39" s="1">
        <f t="shared" si="5"/>
        <v>0.18237082066869301</v>
      </c>
      <c r="L39" s="1">
        <f t="shared" si="6"/>
        <v>0.90000000000000036</v>
      </c>
      <c r="M39" s="1">
        <f t="shared" si="7"/>
        <v>0.19223572402239389</v>
      </c>
      <c r="N39" s="1">
        <f t="shared" si="8"/>
        <v>4.6817520758792872</v>
      </c>
      <c r="O39" t="s">
        <v>44</v>
      </c>
    </row>
    <row r="40" spans="1:15" x14ac:dyDescent="0.35">
      <c r="A40" s="12">
        <v>29</v>
      </c>
      <c r="B40" s="11" t="s">
        <v>81</v>
      </c>
      <c r="C40" s="10">
        <v>6.3</v>
      </c>
      <c r="D40" s="9" t="s">
        <v>43</v>
      </c>
      <c r="E40" s="8" t="str">
        <f t="shared" si="0"/>
        <v>Significantly Different</v>
      </c>
      <c r="G40">
        <f t="shared" si="1"/>
        <v>6.3</v>
      </c>
      <c r="H40">
        <f t="shared" si="2"/>
        <v>6</v>
      </c>
      <c r="I40" t="str">
        <f t="shared" si="3"/>
        <v>+/-</v>
      </c>
      <c r="J40" t="str">
        <f t="shared" si="4"/>
        <v>0.4</v>
      </c>
      <c r="K40" s="1">
        <f t="shared" si="5"/>
        <v>0.24316109422492402</v>
      </c>
      <c r="L40" s="1">
        <f t="shared" si="6"/>
        <v>0.90000000000000036</v>
      </c>
      <c r="M40" s="1">
        <f t="shared" si="7"/>
        <v>0.25064471888253259</v>
      </c>
      <c r="N40" s="1">
        <f t="shared" si="8"/>
        <v>3.5907399286629107</v>
      </c>
      <c r="O40" t="s">
        <v>66</v>
      </c>
    </row>
    <row r="41" spans="1:15" x14ac:dyDescent="0.35">
      <c r="A41" s="12">
        <v>29</v>
      </c>
      <c r="B41" s="11" t="s">
        <v>49</v>
      </c>
      <c r="C41" s="10">
        <v>6.3</v>
      </c>
      <c r="D41" s="9" t="s">
        <v>33</v>
      </c>
      <c r="E41" s="8" t="str">
        <f t="shared" si="0"/>
        <v>Significantly Different</v>
      </c>
      <c r="G41">
        <f t="shared" si="1"/>
        <v>6.3</v>
      </c>
      <c r="H41">
        <f t="shared" si="2"/>
        <v>6</v>
      </c>
      <c r="I41" t="str">
        <f t="shared" si="3"/>
        <v>+/-</v>
      </c>
      <c r="J41" t="str">
        <f t="shared" si="4"/>
        <v>0.1</v>
      </c>
      <c r="K41" s="1">
        <f t="shared" si="5"/>
        <v>6.0790273556231005E-2</v>
      </c>
      <c r="L41" s="1">
        <f t="shared" si="6"/>
        <v>0.90000000000000036</v>
      </c>
      <c r="M41" s="1">
        <f t="shared" si="7"/>
        <v>8.5970429323592404E-2</v>
      </c>
      <c r="N41" s="1">
        <f t="shared" si="8"/>
        <v>10.46871589546684</v>
      </c>
      <c r="O41" t="s">
        <v>47</v>
      </c>
    </row>
    <row r="42" spans="1:15" x14ac:dyDescent="0.35">
      <c r="A42" s="12">
        <v>32</v>
      </c>
      <c r="B42" s="11" t="s">
        <v>71</v>
      </c>
      <c r="C42" s="10">
        <v>6.2</v>
      </c>
      <c r="D42" s="9" t="s">
        <v>38</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6.2</v>
      </c>
      <c r="H42">
        <f t="shared" ref="H42:H62" si="11">LEN(TRIM(D42))</f>
        <v>6</v>
      </c>
      <c r="I42" t="str">
        <f t="shared" ref="I42:I73" si="12">IF(H42&gt;=3,MID(TRIM(D42),1,3),"NO")</f>
        <v>+/-</v>
      </c>
      <c r="J42" t="str">
        <f t="shared" ref="J42:J73" si="13">IF(TRIM(I42)="+/-",MID(TRIM(D42),4,H42-3),D42)</f>
        <v>0.2</v>
      </c>
      <c r="K42" s="1">
        <f t="shared" ref="K42:K73" si="14">IF(TRIM(J42)="*****",0,IF(ISERROR(VALUE(J42)),"NA",VALUE(J42/$I$4)))</f>
        <v>0.12158054711246201</v>
      </c>
      <c r="L42" s="1">
        <f t="shared" ref="L42:L62" si="15">IF(AND(ISNUMBER(G42),ISNUMBER($I$6)),$I$6-G42,"N/A")</f>
        <v>1</v>
      </c>
      <c r="M42" s="1">
        <f t="shared" ref="M42:M62" si="16">IF(AND(ISNUMBER(K42),ISNUMBER($I$7)),SQRT(K42^2+($I$7)^2),"N/A")</f>
        <v>0.1359311840425404</v>
      </c>
      <c r="N42" s="1">
        <f t="shared" ref="N42:N73" si="17">IF(AND(ISNUMBER(L42),ISNUMBER(M42),M42&lt;&gt;0),L42/M42,"NA")</f>
        <v>7.3566636459743089</v>
      </c>
      <c r="O42" t="s">
        <v>36</v>
      </c>
    </row>
    <row r="43" spans="1:15" x14ac:dyDescent="0.35">
      <c r="A43" s="12">
        <v>33</v>
      </c>
      <c r="B43" s="11" t="s">
        <v>28</v>
      </c>
      <c r="C43" s="10">
        <v>6.1</v>
      </c>
      <c r="D43" s="9" t="s">
        <v>43</v>
      </c>
      <c r="E43" s="8" t="str">
        <f t="shared" si="9"/>
        <v>Significantly Different</v>
      </c>
      <c r="G43">
        <f t="shared" si="10"/>
        <v>6.1</v>
      </c>
      <c r="H43">
        <f t="shared" si="11"/>
        <v>6</v>
      </c>
      <c r="I43" t="str">
        <f t="shared" si="12"/>
        <v>+/-</v>
      </c>
      <c r="J43" t="str">
        <f t="shared" si="13"/>
        <v>0.4</v>
      </c>
      <c r="K43" s="1">
        <f t="shared" si="14"/>
        <v>0.24316109422492402</v>
      </c>
      <c r="L43" s="1">
        <f t="shared" si="15"/>
        <v>1.1000000000000005</v>
      </c>
      <c r="M43" s="1">
        <f t="shared" si="16"/>
        <v>0.25064471888253259</v>
      </c>
      <c r="N43" s="1">
        <f t="shared" si="17"/>
        <v>4.3886821350324468</v>
      </c>
      <c r="O43" t="s">
        <v>49</v>
      </c>
    </row>
    <row r="44" spans="1:15" x14ac:dyDescent="0.35">
      <c r="A44" s="12">
        <v>33</v>
      </c>
      <c r="B44" s="11" t="s">
        <v>76</v>
      </c>
      <c r="C44" s="10">
        <v>6.1</v>
      </c>
      <c r="D44" s="9" t="s">
        <v>30</v>
      </c>
      <c r="E44" s="8" t="str">
        <f t="shared" si="9"/>
        <v>Significantly Different</v>
      </c>
      <c r="G44">
        <f t="shared" si="10"/>
        <v>6.1</v>
      </c>
      <c r="H44">
        <f t="shared" si="11"/>
        <v>6</v>
      </c>
      <c r="I44" t="str">
        <f t="shared" si="12"/>
        <v>+/-</v>
      </c>
      <c r="J44" t="str">
        <f t="shared" si="13"/>
        <v>0.5</v>
      </c>
      <c r="K44" s="1">
        <f t="shared" si="14"/>
        <v>0.303951367781155</v>
      </c>
      <c r="L44" s="1">
        <f t="shared" si="15"/>
        <v>1.1000000000000005</v>
      </c>
      <c r="M44" s="1">
        <f t="shared" si="16"/>
        <v>0.30997079109986531</v>
      </c>
      <c r="N44" s="1">
        <f t="shared" si="17"/>
        <v>3.5487214653254422</v>
      </c>
      <c r="O44" t="s">
        <v>63</v>
      </c>
    </row>
    <row r="45" spans="1:15" x14ac:dyDescent="0.35">
      <c r="A45" s="12">
        <v>35</v>
      </c>
      <c r="B45" s="11" t="s">
        <v>68</v>
      </c>
      <c r="C45" s="10">
        <v>5.9</v>
      </c>
      <c r="D45" s="9" t="s">
        <v>43</v>
      </c>
      <c r="E45" s="8" t="str">
        <f t="shared" si="9"/>
        <v>Significantly Different</v>
      </c>
      <c r="G45">
        <f t="shared" si="10"/>
        <v>5.9</v>
      </c>
      <c r="H45">
        <f t="shared" si="11"/>
        <v>6</v>
      </c>
      <c r="I45" t="str">
        <f t="shared" si="12"/>
        <v>+/-</v>
      </c>
      <c r="J45" t="str">
        <f t="shared" si="13"/>
        <v>0.4</v>
      </c>
      <c r="K45" s="1">
        <f t="shared" si="14"/>
        <v>0.24316109422492402</v>
      </c>
      <c r="L45" s="1">
        <f t="shared" si="15"/>
        <v>1.2999999999999998</v>
      </c>
      <c r="M45" s="1">
        <f t="shared" si="16"/>
        <v>0.25064471888253259</v>
      </c>
      <c r="N45" s="1">
        <f t="shared" si="17"/>
        <v>5.1866243414019788</v>
      </c>
      <c r="O45" t="s">
        <v>62</v>
      </c>
    </row>
    <row r="46" spans="1:15" x14ac:dyDescent="0.35">
      <c r="A46" s="12">
        <v>36</v>
      </c>
      <c r="B46" s="11" t="s">
        <v>80</v>
      </c>
      <c r="C46" s="10">
        <v>5.8</v>
      </c>
      <c r="D46" s="9" t="s">
        <v>38</v>
      </c>
      <c r="E46" s="8" t="str">
        <f t="shared" si="9"/>
        <v>Significantly Different</v>
      </c>
      <c r="G46">
        <f t="shared" si="10"/>
        <v>5.8</v>
      </c>
      <c r="H46">
        <f t="shared" si="11"/>
        <v>6</v>
      </c>
      <c r="I46" t="str">
        <f t="shared" si="12"/>
        <v>+/-</v>
      </c>
      <c r="J46" t="str">
        <f t="shared" si="13"/>
        <v>0.2</v>
      </c>
      <c r="K46" s="1">
        <f t="shared" si="14"/>
        <v>0.12158054711246201</v>
      </c>
      <c r="L46" s="1">
        <f t="shared" si="15"/>
        <v>1.4000000000000004</v>
      </c>
      <c r="M46" s="1">
        <f t="shared" si="16"/>
        <v>0.1359311840425404</v>
      </c>
      <c r="N46" s="1">
        <f t="shared" si="17"/>
        <v>10.299329104364034</v>
      </c>
      <c r="O46" t="s">
        <v>60</v>
      </c>
    </row>
    <row r="47" spans="1:15" x14ac:dyDescent="0.35">
      <c r="A47" s="12">
        <v>36</v>
      </c>
      <c r="B47" s="11" t="s">
        <v>69</v>
      </c>
      <c r="C47" s="10">
        <v>5.8</v>
      </c>
      <c r="D47" s="9" t="s">
        <v>30</v>
      </c>
      <c r="E47" s="8" t="str">
        <f t="shared" si="9"/>
        <v>Significantly Different</v>
      </c>
      <c r="G47">
        <f t="shared" si="10"/>
        <v>5.8</v>
      </c>
      <c r="H47">
        <f t="shared" si="11"/>
        <v>6</v>
      </c>
      <c r="I47" t="str">
        <f t="shared" si="12"/>
        <v>+/-</v>
      </c>
      <c r="J47" t="str">
        <f t="shared" si="13"/>
        <v>0.5</v>
      </c>
      <c r="K47" s="1">
        <f t="shared" si="14"/>
        <v>0.303951367781155</v>
      </c>
      <c r="L47" s="1">
        <f t="shared" si="15"/>
        <v>1.4000000000000004</v>
      </c>
      <c r="M47" s="1">
        <f t="shared" si="16"/>
        <v>0.30997079109986531</v>
      </c>
      <c r="N47" s="1">
        <f t="shared" si="17"/>
        <v>4.5165545922323798</v>
      </c>
      <c r="O47" t="s">
        <v>58</v>
      </c>
    </row>
    <row r="48" spans="1:15" x14ac:dyDescent="0.35">
      <c r="A48" s="12">
        <v>38</v>
      </c>
      <c r="B48" s="11" t="s">
        <v>79</v>
      </c>
      <c r="C48" s="10">
        <v>5.7</v>
      </c>
      <c r="D48" s="9" t="s">
        <v>27</v>
      </c>
      <c r="E48" s="8" t="str">
        <f t="shared" si="9"/>
        <v>Significantly Different</v>
      </c>
      <c r="G48">
        <f t="shared" si="10"/>
        <v>5.7</v>
      </c>
      <c r="H48">
        <f t="shared" si="11"/>
        <v>6</v>
      </c>
      <c r="I48" t="str">
        <f t="shared" si="12"/>
        <v>+/-</v>
      </c>
      <c r="J48" t="str">
        <f t="shared" si="13"/>
        <v>0.3</v>
      </c>
      <c r="K48" s="1">
        <f t="shared" si="14"/>
        <v>0.18237082066869301</v>
      </c>
      <c r="L48" s="1">
        <f t="shared" si="15"/>
        <v>1.5</v>
      </c>
      <c r="M48" s="1">
        <f t="shared" si="16"/>
        <v>0.19223572402239389</v>
      </c>
      <c r="N48" s="1">
        <f t="shared" si="17"/>
        <v>7.8029201264654757</v>
      </c>
      <c r="O48" t="s">
        <v>56</v>
      </c>
    </row>
    <row r="49" spans="1:15" x14ac:dyDescent="0.35">
      <c r="A49" s="12">
        <v>38</v>
      </c>
      <c r="B49" s="11" t="s">
        <v>62</v>
      </c>
      <c r="C49" s="10">
        <v>5.7</v>
      </c>
      <c r="D49" s="9" t="s">
        <v>121</v>
      </c>
      <c r="E49" s="8" t="str">
        <f t="shared" si="9"/>
        <v>Significantly Different</v>
      </c>
      <c r="G49">
        <f t="shared" si="10"/>
        <v>5.7</v>
      </c>
      <c r="H49">
        <f t="shared" si="11"/>
        <v>6</v>
      </c>
      <c r="I49" t="str">
        <f t="shared" si="12"/>
        <v>+/-</v>
      </c>
      <c r="J49" t="str">
        <f t="shared" si="13"/>
        <v>0.8</v>
      </c>
      <c r="K49" s="1">
        <f t="shared" si="14"/>
        <v>0.48632218844984804</v>
      </c>
      <c r="L49" s="1">
        <f t="shared" si="15"/>
        <v>1.5</v>
      </c>
      <c r="M49" s="1">
        <f t="shared" si="16"/>
        <v>0.49010685399991183</v>
      </c>
      <c r="N49" s="1">
        <f t="shared" si="17"/>
        <v>3.0605570759887186</v>
      </c>
      <c r="O49" t="s">
        <v>54</v>
      </c>
    </row>
    <row r="50" spans="1:15" x14ac:dyDescent="0.35">
      <c r="A50" s="12">
        <v>40</v>
      </c>
      <c r="B50" s="11" t="s">
        <v>46</v>
      </c>
      <c r="C50" s="10">
        <v>5.6</v>
      </c>
      <c r="D50" s="9" t="s">
        <v>27</v>
      </c>
      <c r="E50" s="8" t="str">
        <f t="shared" si="9"/>
        <v>Significantly Different</v>
      </c>
      <c r="G50">
        <f t="shared" si="10"/>
        <v>5.6</v>
      </c>
      <c r="H50">
        <f t="shared" si="11"/>
        <v>6</v>
      </c>
      <c r="I50" t="str">
        <f t="shared" si="12"/>
        <v>+/-</v>
      </c>
      <c r="J50" t="str">
        <f t="shared" si="13"/>
        <v>0.3</v>
      </c>
      <c r="K50" s="1">
        <f t="shared" si="14"/>
        <v>0.18237082066869301</v>
      </c>
      <c r="L50" s="1">
        <f t="shared" si="15"/>
        <v>1.6000000000000005</v>
      </c>
      <c r="M50" s="1">
        <f t="shared" si="16"/>
        <v>0.19223572402239389</v>
      </c>
      <c r="N50" s="1">
        <f t="shared" si="17"/>
        <v>8.3231148015631771</v>
      </c>
      <c r="O50" t="s">
        <v>52</v>
      </c>
    </row>
    <row r="51" spans="1:15" x14ac:dyDescent="0.35">
      <c r="A51" s="12">
        <v>41</v>
      </c>
      <c r="B51" s="11" t="s">
        <v>53</v>
      </c>
      <c r="C51" s="10">
        <v>5.5</v>
      </c>
      <c r="D51" s="9" t="s">
        <v>33</v>
      </c>
      <c r="E51" s="8" t="str">
        <f t="shared" si="9"/>
        <v>Significantly Different</v>
      </c>
      <c r="G51">
        <f t="shared" si="10"/>
        <v>5.5</v>
      </c>
      <c r="H51">
        <f t="shared" si="11"/>
        <v>6</v>
      </c>
      <c r="I51" t="str">
        <f t="shared" si="12"/>
        <v>+/-</v>
      </c>
      <c r="J51" t="str">
        <f t="shared" si="13"/>
        <v>0.1</v>
      </c>
      <c r="K51" s="1">
        <f t="shared" si="14"/>
        <v>6.0790273556231005E-2</v>
      </c>
      <c r="L51" s="1">
        <f t="shared" si="15"/>
        <v>1.7000000000000002</v>
      </c>
      <c r="M51" s="1">
        <f t="shared" si="16"/>
        <v>8.5970429323592404E-2</v>
      </c>
      <c r="N51" s="1">
        <f t="shared" si="17"/>
        <v>19.774241135881805</v>
      </c>
      <c r="O51" t="s">
        <v>50</v>
      </c>
    </row>
    <row r="52" spans="1:15" x14ac:dyDescent="0.35">
      <c r="A52" s="12">
        <v>41</v>
      </c>
      <c r="B52" s="11" t="s">
        <v>50</v>
      </c>
      <c r="C52" s="10">
        <v>5.5</v>
      </c>
      <c r="D52" s="9" t="s">
        <v>27</v>
      </c>
      <c r="E52" s="8" t="str">
        <f t="shared" si="9"/>
        <v>Significantly Different</v>
      </c>
      <c r="G52">
        <f t="shared" si="10"/>
        <v>5.5</v>
      </c>
      <c r="H52">
        <f t="shared" si="11"/>
        <v>6</v>
      </c>
      <c r="I52" t="str">
        <f t="shared" si="12"/>
        <v>+/-</v>
      </c>
      <c r="J52" t="str">
        <f t="shared" si="13"/>
        <v>0.3</v>
      </c>
      <c r="K52" s="1">
        <f t="shared" si="14"/>
        <v>0.18237082066869301</v>
      </c>
      <c r="L52" s="1">
        <f t="shared" si="15"/>
        <v>1.7000000000000002</v>
      </c>
      <c r="M52" s="1">
        <f t="shared" si="16"/>
        <v>0.19223572402239389</v>
      </c>
      <c r="N52" s="1">
        <f t="shared" si="17"/>
        <v>8.843309476660874</v>
      </c>
      <c r="O52" t="s">
        <v>48</v>
      </c>
    </row>
    <row r="53" spans="1:15" x14ac:dyDescent="0.35">
      <c r="A53" s="12">
        <v>43</v>
      </c>
      <c r="B53" s="11" t="s">
        <v>58</v>
      </c>
      <c r="C53" s="10">
        <v>5.3</v>
      </c>
      <c r="D53" s="9" t="s">
        <v>27</v>
      </c>
      <c r="E53" s="8" t="str">
        <f t="shared" si="9"/>
        <v>Significantly Different</v>
      </c>
      <c r="G53">
        <f t="shared" si="10"/>
        <v>5.3</v>
      </c>
      <c r="H53">
        <f t="shared" si="11"/>
        <v>6</v>
      </c>
      <c r="I53" t="str">
        <f t="shared" si="12"/>
        <v>+/-</v>
      </c>
      <c r="J53" t="str">
        <f t="shared" si="13"/>
        <v>0.3</v>
      </c>
      <c r="K53" s="1">
        <f t="shared" si="14"/>
        <v>0.18237082066869301</v>
      </c>
      <c r="L53" s="1">
        <f t="shared" si="15"/>
        <v>1.9000000000000004</v>
      </c>
      <c r="M53" s="1">
        <f t="shared" si="16"/>
        <v>0.19223572402239389</v>
      </c>
      <c r="N53" s="1">
        <f t="shared" si="17"/>
        <v>9.8836988268562713</v>
      </c>
      <c r="O53" t="s">
        <v>46</v>
      </c>
    </row>
    <row r="54" spans="1:15" x14ac:dyDescent="0.35">
      <c r="A54" s="12">
        <v>44</v>
      </c>
      <c r="B54" s="11" t="s">
        <v>44</v>
      </c>
      <c r="C54" s="10">
        <v>5.0999999999999996</v>
      </c>
      <c r="D54" s="9" t="s">
        <v>43</v>
      </c>
      <c r="E54" s="8" t="str">
        <f t="shared" si="9"/>
        <v>Significantly Different</v>
      </c>
      <c r="G54">
        <f t="shared" si="10"/>
        <v>5.0999999999999996</v>
      </c>
      <c r="H54">
        <f t="shared" si="11"/>
        <v>6</v>
      </c>
      <c r="I54" t="str">
        <f t="shared" si="12"/>
        <v>+/-</v>
      </c>
      <c r="J54" t="str">
        <f t="shared" si="13"/>
        <v>0.4</v>
      </c>
      <c r="K54" s="1">
        <f t="shared" si="14"/>
        <v>0.24316109422492402</v>
      </c>
      <c r="L54" s="1">
        <f t="shared" si="15"/>
        <v>2.1000000000000005</v>
      </c>
      <c r="M54" s="1">
        <f t="shared" si="16"/>
        <v>0.25064471888253259</v>
      </c>
      <c r="N54" s="1">
        <f t="shared" si="17"/>
        <v>8.378393166880123</v>
      </c>
      <c r="O54" t="s">
        <v>39</v>
      </c>
    </row>
    <row r="55" spans="1:15" x14ac:dyDescent="0.35">
      <c r="A55" s="12">
        <v>45</v>
      </c>
      <c r="B55" s="11" t="s">
        <v>78</v>
      </c>
      <c r="C55" s="10">
        <v>4.9000000000000004</v>
      </c>
      <c r="D55" s="9" t="s">
        <v>27</v>
      </c>
      <c r="E55" s="8" t="str">
        <f t="shared" si="9"/>
        <v>Significantly Different</v>
      </c>
      <c r="G55">
        <f t="shared" si="10"/>
        <v>4.9000000000000004</v>
      </c>
      <c r="H55">
        <f t="shared" si="11"/>
        <v>6</v>
      </c>
      <c r="I55" t="str">
        <f t="shared" si="12"/>
        <v>+/-</v>
      </c>
      <c r="J55" t="str">
        <f t="shared" si="13"/>
        <v>0.3</v>
      </c>
      <c r="K55" s="1">
        <f t="shared" si="14"/>
        <v>0.18237082066869301</v>
      </c>
      <c r="L55" s="1">
        <f t="shared" si="15"/>
        <v>2.2999999999999998</v>
      </c>
      <c r="M55" s="1">
        <f t="shared" si="16"/>
        <v>0.19223572402239389</v>
      </c>
      <c r="N55" s="1">
        <f t="shared" si="17"/>
        <v>11.964477527247062</v>
      </c>
      <c r="O55" t="s">
        <v>42</v>
      </c>
    </row>
    <row r="56" spans="1:15" x14ac:dyDescent="0.35">
      <c r="A56" s="12">
        <v>45</v>
      </c>
      <c r="B56" s="11" t="s">
        <v>48</v>
      </c>
      <c r="C56" s="10">
        <v>4.9000000000000004</v>
      </c>
      <c r="D56" s="9" t="s">
        <v>109</v>
      </c>
      <c r="E56" s="8" t="str">
        <f t="shared" si="9"/>
        <v>Significantly Different</v>
      </c>
      <c r="G56">
        <f t="shared" si="10"/>
        <v>4.9000000000000004</v>
      </c>
      <c r="H56">
        <f t="shared" si="11"/>
        <v>6</v>
      </c>
      <c r="I56" t="str">
        <f t="shared" si="12"/>
        <v>+/-</v>
      </c>
      <c r="J56" t="str">
        <f t="shared" si="13"/>
        <v>0.6</v>
      </c>
      <c r="K56" s="1">
        <f t="shared" si="14"/>
        <v>0.36474164133738601</v>
      </c>
      <c r="L56" s="1">
        <f t="shared" si="15"/>
        <v>2.2999999999999998</v>
      </c>
      <c r="M56" s="1">
        <f t="shared" si="16"/>
        <v>0.36977279819442066</v>
      </c>
      <c r="N56" s="1">
        <f t="shared" si="17"/>
        <v>6.2200356846981926</v>
      </c>
      <c r="O56" t="s">
        <v>40</v>
      </c>
    </row>
    <row r="57" spans="1:15" x14ac:dyDescent="0.35">
      <c r="A57" s="12">
        <v>47</v>
      </c>
      <c r="B57" s="11" t="s">
        <v>32</v>
      </c>
      <c r="C57" s="10">
        <v>4.8</v>
      </c>
      <c r="D57" s="9" t="s">
        <v>43</v>
      </c>
      <c r="E57" s="8" t="str">
        <f t="shared" si="9"/>
        <v>Significantly Different</v>
      </c>
      <c r="G57">
        <f t="shared" si="10"/>
        <v>4.8</v>
      </c>
      <c r="H57">
        <f t="shared" si="11"/>
        <v>6</v>
      </c>
      <c r="I57" t="str">
        <f t="shared" si="12"/>
        <v>+/-</v>
      </c>
      <c r="J57" t="str">
        <f t="shared" si="13"/>
        <v>0.4</v>
      </c>
      <c r="K57" s="1">
        <f t="shared" si="14"/>
        <v>0.24316109422492402</v>
      </c>
      <c r="L57" s="1">
        <f t="shared" si="15"/>
        <v>2.4000000000000004</v>
      </c>
      <c r="M57" s="1">
        <f t="shared" si="16"/>
        <v>0.25064471888253259</v>
      </c>
      <c r="N57" s="1">
        <f t="shared" si="17"/>
        <v>9.5753064764344256</v>
      </c>
      <c r="O57" t="s">
        <v>37</v>
      </c>
    </row>
    <row r="58" spans="1:15" x14ac:dyDescent="0.35">
      <c r="A58" s="12">
        <v>48</v>
      </c>
      <c r="B58" s="11" t="s">
        <v>72</v>
      </c>
      <c r="C58" s="10">
        <v>4.7</v>
      </c>
      <c r="D58" s="9" t="s">
        <v>43</v>
      </c>
      <c r="E58" s="8" t="str">
        <f t="shared" si="9"/>
        <v>Significantly Different</v>
      </c>
      <c r="G58">
        <f t="shared" si="10"/>
        <v>4.7</v>
      </c>
      <c r="H58">
        <f t="shared" si="11"/>
        <v>6</v>
      </c>
      <c r="I58" t="str">
        <f t="shared" si="12"/>
        <v>+/-</v>
      </c>
      <c r="J58" t="str">
        <f t="shared" si="13"/>
        <v>0.4</v>
      </c>
      <c r="K58" s="1">
        <f t="shared" si="14"/>
        <v>0.24316109422492402</v>
      </c>
      <c r="L58" s="1">
        <f t="shared" si="15"/>
        <v>2.5</v>
      </c>
      <c r="M58" s="1">
        <f t="shared" si="16"/>
        <v>0.25064471888253259</v>
      </c>
      <c r="N58" s="1">
        <f t="shared" si="17"/>
        <v>9.9742775796191925</v>
      </c>
      <c r="O58" t="s">
        <v>35</v>
      </c>
    </row>
    <row r="59" spans="1:15" x14ac:dyDescent="0.35">
      <c r="A59" s="12">
        <v>48</v>
      </c>
      <c r="B59" s="11" t="s">
        <v>55</v>
      </c>
      <c r="C59" s="10">
        <v>4.7</v>
      </c>
      <c r="D59" s="9" t="s">
        <v>27</v>
      </c>
      <c r="E59" s="8" t="str">
        <f t="shared" si="9"/>
        <v>Significantly Different</v>
      </c>
      <c r="G59">
        <f t="shared" si="10"/>
        <v>4.7</v>
      </c>
      <c r="H59">
        <f t="shared" si="11"/>
        <v>6</v>
      </c>
      <c r="I59" t="str">
        <f t="shared" si="12"/>
        <v>+/-</v>
      </c>
      <c r="J59" t="str">
        <f t="shared" si="13"/>
        <v>0.3</v>
      </c>
      <c r="K59" s="1">
        <f t="shared" si="14"/>
        <v>0.18237082066869301</v>
      </c>
      <c r="L59" s="1">
        <f t="shared" si="15"/>
        <v>2.5</v>
      </c>
      <c r="M59" s="1">
        <f t="shared" si="16"/>
        <v>0.19223572402239389</v>
      </c>
      <c r="N59" s="1">
        <f t="shared" si="17"/>
        <v>13.00486687744246</v>
      </c>
      <c r="O59" t="s">
        <v>32</v>
      </c>
    </row>
    <row r="60" spans="1:15" x14ac:dyDescent="0.35">
      <c r="A60" s="12">
        <v>50</v>
      </c>
      <c r="B60" s="11" t="s">
        <v>26</v>
      </c>
      <c r="C60" s="10">
        <v>4.5</v>
      </c>
      <c r="D60" s="9" t="s">
        <v>109</v>
      </c>
      <c r="E60" s="8" t="str">
        <f t="shared" si="9"/>
        <v>Significantly Different</v>
      </c>
      <c r="G60">
        <f t="shared" si="10"/>
        <v>4.5</v>
      </c>
      <c r="H60">
        <f t="shared" si="11"/>
        <v>6</v>
      </c>
      <c r="I60" t="str">
        <f t="shared" si="12"/>
        <v>+/-</v>
      </c>
      <c r="J60" t="str">
        <f t="shared" si="13"/>
        <v>0.6</v>
      </c>
      <c r="K60" s="1">
        <f t="shared" si="14"/>
        <v>0.36474164133738601</v>
      </c>
      <c r="L60" s="1">
        <f t="shared" si="15"/>
        <v>2.7</v>
      </c>
      <c r="M60" s="1">
        <f t="shared" si="16"/>
        <v>0.36977279819442066</v>
      </c>
      <c r="N60" s="1">
        <f t="shared" si="17"/>
        <v>7.3017810211674439</v>
      </c>
      <c r="O60" t="s">
        <v>29</v>
      </c>
    </row>
    <row r="61" spans="1:15" x14ac:dyDescent="0.35">
      <c r="A61" s="12">
        <v>51</v>
      </c>
      <c r="B61" s="11" t="s">
        <v>51</v>
      </c>
      <c r="C61" s="10">
        <v>3.6</v>
      </c>
      <c r="D61" s="9" t="s">
        <v>27</v>
      </c>
      <c r="E61" s="8" t="str">
        <f t="shared" si="9"/>
        <v>Significantly Different</v>
      </c>
      <c r="G61">
        <f t="shared" si="10"/>
        <v>3.6</v>
      </c>
      <c r="H61">
        <f t="shared" si="11"/>
        <v>6</v>
      </c>
      <c r="I61" t="str">
        <f t="shared" si="12"/>
        <v>+/-</v>
      </c>
      <c r="J61" t="str">
        <f t="shared" si="13"/>
        <v>0.3</v>
      </c>
      <c r="K61" s="1">
        <f t="shared" si="14"/>
        <v>0.18237082066869301</v>
      </c>
      <c r="L61" s="1">
        <f t="shared" si="15"/>
        <v>3.6</v>
      </c>
      <c r="M61" s="1">
        <f t="shared" si="16"/>
        <v>0.19223572402239389</v>
      </c>
      <c r="N61" s="1">
        <f t="shared" si="17"/>
        <v>18.727008303517142</v>
      </c>
      <c r="O61" t="s">
        <v>26</v>
      </c>
    </row>
    <row r="62" spans="1:15" ht="15" thickBot="1" x14ac:dyDescent="0.4">
      <c r="A62" s="7"/>
      <c r="B62" s="6" t="s">
        <v>24</v>
      </c>
      <c r="C62" s="5">
        <v>3.7</v>
      </c>
      <c r="D62" s="4" t="s">
        <v>43</v>
      </c>
      <c r="E62" s="3" t="str">
        <f t="shared" si="9"/>
        <v>Significantly Different</v>
      </c>
      <c r="G62">
        <f t="shared" si="10"/>
        <v>3.7</v>
      </c>
      <c r="H62">
        <f t="shared" si="11"/>
        <v>6</v>
      </c>
      <c r="I62" t="str">
        <f t="shared" si="12"/>
        <v>+/-</v>
      </c>
      <c r="J62" t="str">
        <f t="shared" si="13"/>
        <v>0.4</v>
      </c>
      <c r="K62" s="1">
        <f t="shared" si="14"/>
        <v>0.24316109422492402</v>
      </c>
      <c r="L62" s="1">
        <f t="shared" si="15"/>
        <v>3.5</v>
      </c>
      <c r="M62" s="1">
        <f t="shared" si="16"/>
        <v>0.25064471888253259</v>
      </c>
      <c r="N62" s="1">
        <f t="shared" si="17"/>
        <v>13.963988611466869</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x14ac:dyDescent="0.35">
      <c r="A72" s="37" t="s">
        <v>579</v>
      </c>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71:Z71"/>
    <mergeCell ref="A66:Z66"/>
    <mergeCell ref="A67:Z67"/>
    <mergeCell ref="A68:Z68"/>
    <mergeCell ref="A69:Z69"/>
    <mergeCell ref="A70:Z70"/>
  </mergeCells>
  <conditionalFormatting sqref="E10:E62">
    <cfRule type="cellIs" dxfId="94" priority="1" operator="equal">
      <formula>"OTHER ERROR"</formula>
    </cfRule>
    <cfRule type="cellIs" dxfId="93" priority="2" operator="equal">
      <formula>"Statistical Test not applicable"</formula>
    </cfRule>
    <cfRule type="cellIs" dxfId="92" priority="3" operator="equal">
      <formula>"Geography Selected"</formula>
    </cfRule>
  </conditionalFormatting>
  <conditionalFormatting sqref="E10:J62">
    <cfRule type="cellIs" dxfId="91" priority="4" operator="equal">
      <formula>"Not Significantly Different"</formula>
    </cfRule>
  </conditionalFormatting>
  <conditionalFormatting sqref="F10:J62">
    <cfRule type="cellIs" dxfId="9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38DA0FB0-2773-4E77-A796-8A31B6639C1A}">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E76CF8AF-076A-4191-9D67-709B37B2A063}"/>
    <hyperlink ref="A68" r:id="rId2" xr:uid="{7157C23A-A234-482A-9B3D-A814463B58A9}"/>
    <hyperlink ref="A66" r:id="rId3" xr:uid="{59EDD858-50F9-4088-B97E-DD52D39D94B1}"/>
    <hyperlink ref="A67" r:id="rId4" xr:uid="{69A9FE43-4237-4535-A4F1-0450344D9590}"/>
  </hyperlinks>
  <pageMargins left="0.7" right="0.7" top="0.75" bottom="0.75" header="0.3" footer="0.3"/>
  <pageSetup orientation="portrait" r:id="rId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E0EB6-8FEC-45E4-8E84-DD26C8577D71}">
  <dimension ref="A1:Z82"/>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594</v>
      </c>
    </row>
    <row r="2" spans="1:16" x14ac:dyDescent="0.35">
      <c r="A2" s="26" t="s">
        <v>106</v>
      </c>
      <c r="B2" t="s">
        <v>593</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6.4</v>
      </c>
      <c r="C6" t="s">
        <v>100</v>
      </c>
      <c r="H6" s="14" t="s">
        <v>99</v>
      </c>
      <c r="I6">
        <f>VLOOKUP($B$4,$B$9:$K$62,6,FALSE)</f>
        <v>6.4</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6.4</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6.4</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48</v>
      </c>
      <c r="C11" s="10">
        <v>8.6</v>
      </c>
      <c r="D11" s="13" t="s">
        <v>121</v>
      </c>
      <c r="E11" s="8" t="str">
        <f t="shared" si="0"/>
        <v>Significantly Different</v>
      </c>
      <c r="G11">
        <f t="shared" si="1"/>
        <v>8.6</v>
      </c>
      <c r="H11">
        <f t="shared" si="2"/>
        <v>6</v>
      </c>
      <c r="I11" t="str">
        <f t="shared" si="3"/>
        <v>+/-</v>
      </c>
      <c r="J11" t="str">
        <f t="shared" si="4"/>
        <v>0.8</v>
      </c>
      <c r="K11" s="1">
        <f t="shared" si="5"/>
        <v>0.48632218844984804</v>
      </c>
      <c r="L11" s="1">
        <f t="shared" si="6"/>
        <v>-2.1999999999999993</v>
      </c>
      <c r="M11" s="1">
        <f t="shared" si="7"/>
        <v>0.49010685399991183</v>
      </c>
      <c r="N11" s="1">
        <f t="shared" si="8"/>
        <v>-4.4888170447834526</v>
      </c>
      <c r="O11" t="s">
        <v>67</v>
      </c>
    </row>
    <row r="12" spans="1:16" x14ac:dyDescent="0.35">
      <c r="A12" s="12">
        <v>1</v>
      </c>
      <c r="B12" s="11" t="s">
        <v>32</v>
      </c>
      <c r="C12" s="10">
        <v>8.6</v>
      </c>
      <c r="D12" s="9" t="s">
        <v>109</v>
      </c>
      <c r="E12" s="8" t="str">
        <f t="shared" si="0"/>
        <v>Significantly Different</v>
      </c>
      <c r="G12">
        <f t="shared" si="1"/>
        <v>8.6</v>
      </c>
      <c r="H12">
        <f t="shared" si="2"/>
        <v>6</v>
      </c>
      <c r="I12" t="str">
        <f t="shared" si="3"/>
        <v>+/-</v>
      </c>
      <c r="J12" t="str">
        <f t="shared" si="4"/>
        <v>0.6</v>
      </c>
      <c r="K12" s="1">
        <f t="shared" si="5"/>
        <v>0.36474164133738601</v>
      </c>
      <c r="L12" s="1">
        <f t="shared" si="6"/>
        <v>-2.1999999999999993</v>
      </c>
      <c r="M12" s="1">
        <f t="shared" si="7"/>
        <v>0.36977279819442066</v>
      </c>
      <c r="N12" s="1">
        <f t="shared" si="8"/>
        <v>-5.9495993505808782</v>
      </c>
      <c r="O12" t="s">
        <v>59</v>
      </c>
    </row>
    <row r="13" spans="1:16" x14ac:dyDescent="0.35">
      <c r="A13" s="12">
        <v>3</v>
      </c>
      <c r="B13" s="11" t="s">
        <v>51</v>
      </c>
      <c r="C13" s="10">
        <v>7.7</v>
      </c>
      <c r="D13" s="9" t="s">
        <v>30</v>
      </c>
      <c r="E13" s="8" t="str">
        <f t="shared" si="0"/>
        <v>Significantly Different</v>
      </c>
      <c r="G13">
        <f t="shared" si="1"/>
        <v>7.7</v>
      </c>
      <c r="H13">
        <f t="shared" si="2"/>
        <v>6</v>
      </c>
      <c r="I13" t="str">
        <f t="shared" si="3"/>
        <v>+/-</v>
      </c>
      <c r="J13" t="str">
        <f t="shared" si="4"/>
        <v>0.5</v>
      </c>
      <c r="K13" s="1">
        <f t="shared" si="5"/>
        <v>0.303951367781155</v>
      </c>
      <c r="L13" s="1">
        <f t="shared" si="6"/>
        <v>-1.2999999999999998</v>
      </c>
      <c r="M13" s="1">
        <f t="shared" si="7"/>
        <v>0.30997079109986531</v>
      </c>
      <c r="N13" s="1">
        <f t="shared" si="8"/>
        <v>-4.193943549930065</v>
      </c>
      <c r="O13" t="s">
        <v>57</v>
      </c>
    </row>
    <row r="14" spans="1:16" x14ac:dyDescent="0.35">
      <c r="A14" s="12">
        <v>4</v>
      </c>
      <c r="B14" s="11" t="s">
        <v>54</v>
      </c>
      <c r="C14" s="10">
        <v>7.6</v>
      </c>
      <c r="D14" s="9" t="s">
        <v>38</v>
      </c>
      <c r="E14" s="8" t="str">
        <f t="shared" si="0"/>
        <v>Significantly Different</v>
      </c>
      <c r="G14">
        <f t="shared" si="1"/>
        <v>7.6</v>
      </c>
      <c r="H14">
        <f t="shared" si="2"/>
        <v>6</v>
      </c>
      <c r="I14" t="str">
        <f t="shared" si="3"/>
        <v>+/-</v>
      </c>
      <c r="J14" t="str">
        <f t="shared" si="4"/>
        <v>0.2</v>
      </c>
      <c r="K14" s="1">
        <f t="shared" si="5"/>
        <v>0.12158054711246201</v>
      </c>
      <c r="L14" s="1">
        <f t="shared" si="6"/>
        <v>-1.1999999999999993</v>
      </c>
      <c r="M14" s="1">
        <f t="shared" si="7"/>
        <v>0.1359311840425404</v>
      </c>
      <c r="N14" s="1">
        <f t="shared" si="8"/>
        <v>-8.8279963751691657</v>
      </c>
      <c r="O14" t="s">
        <v>72</v>
      </c>
    </row>
    <row r="15" spans="1:16" x14ac:dyDescent="0.35">
      <c r="A15" s="12">
        <v>4</v>
      </c>
      <c r="B15" s="11" t="s">
        <v>40</v>
      </c>
      <c r="C15" s="10">
        <v>7.6</v>
      </c>
      <c r="D15" s="9" t="s">
        <v>25</v>
      </c>
      <c r="E15" s="8" t="str">
        <f t="shared" si="0"/>
        <v>Significantly Different</v>
      </c>
      <c r="G15">
        <f t="shared" si="1"/>
        <v>7.6</v>
      </c>
      <c r="H15">
        <f t="shared" si="2"/>
        <v>6</v>
      </c>
      <c r="I15" t="str">
        <f t="shared" si="3"/>
        <v>+/-</v>
      </c>
      <c r="J15" t="str">
        <f t="shared" si="4"/>
        <v>0.7</v>
      </c>
      <c r="K15" s="1">
        <f t="shared" si="5"/>
        <v>0.42553191489361697</v>
      </c>
      <c r="L15" s="1">
        <f t="shared" si="6"/>
        <v>-1.1999999999999993</v>
      </c>
      <c r="M15" s="1">
        <f t="shared" si="7"/>
        <v>0.42985214661796195</v>
      </c>
      <c r="N15" s="1">
        <f t="shared" si="8"/>
        <v>-2.7916575721244885</v>
      </c>
      <c r="O15" t="s">
        <v>34</v>
      </c>
    </row>
    <row r="16" spans="1:16" x14ac:dyDescent="0.35">
      <c r="A16" s="12">
        <v>6</v>
      </c>
      <c r="B16" s="11" t="s">
        <v>78</v>
      </c>
      <c r="C16" s="10">
        <v>7.4</v>
      </c>
      <c r="D16" s="9" t="s">
        <v>27</v>
      </c>
      <c r="E16" s="8" t="str">
        <f t="shared" si="0"/>
        <v>Significantly Different</v>
      </c>
      <c r="G16">
        <f t="shared" si="1"/>
        <v>7.4</v>
      </c>
      <c r="H16">
        <f t="shared" si="2"/>
        <v>6</v>
      </c>
      <c r="I16" t="str">
        <f t="shared" si="3"/>
        <v>+/-</v>
      </c>
      <c r="J16" t="str">
        <f t="shared" si="4"/>
        <v>0.3</v>
      </c>
      <c r="K16" s="1">
        <f t="shared" si="5"/>
        <v>0.18237082066869301</v>
      </c>
      <c r="L16" s="1">
        <f t="shared" si="6"/>
        <v>-1</v>
      </c>
      <c r="M16" s="1">
        <f t="shared" si="7"/>
        <v>0.19223572402239389</v>
      </c>
      <c r="N16" s="1">
        <f t="shared" si="8"/>
        <v>-5.2019467509769841</v>
      </c>
      <c r="O16" t="s">
        <v>73</v>
      </c>
    </row>
    <row r="17" spans="1:15" x14ac:dyDescent="0.35">
      <c r="A17" s="12">
        <v>6</v>
      </c>
      <c r="B17" s="11" t="s">
        <v>62</v>
      </c>
      <c r="C17" s="10">
        <v>7.4</v>
      </c>
      <c r="D17" s="9" t="s">
        <v>25</v>
      </c>
      <c r="E17" s="8" t="str">
        <f t="shared" si="0"/>
        <v>Significantly Different</v>
      </c>
      <c r="G17">
        <f t="shared" si="1"/>
        <v>7.4</v>
      </c>
      <c r="H17">
        <f t="shared" si="2"/>
        <v>6</v>
      </c>
      <c r="I17" t="str">
        <f t="shared" si="3"/>
        <v>+/-</v>
      </c>
      <c r="J17" t="str">
        <f t="shared" si="4"/>
        <v>0.7</v>
      </c>
      <c r="K17" s="1">
        <f t="shared" si="5"/>
        <v>0.42553191489361697</v>
      </c>
      <c r="L17" s="1">
        <f t="shared" si="6"/>
        <v>-1</v>
      </c>
      <c r="M17" s="1">
        <f t="shared" si="7"/>
        <v>0.42985214661796195</v>
      </c>
      <c r="N17" s="1">
        <f t="shared" si="8"/>
        <v>-2.3263813101037418</v>
      </c>
      <c r="O17" t="s">
        <v>65</v>
      </c>
    </row>
    <row r="18" spans="1:15" x14ac:dyDescent="0.35">
      <c r="A18" s="12">
        <v>8</v>
      </c>
      <c r="B18" s="11" t="s">
        <v>55</v>
      </c>
      <c r="C18" s="10">
        <v>7.3</v>
      </c>
      <c r="D18" s="9" t="s">
        <v>43</v>
      </c>
      <c r="E18" s="8" t="str">
        <f t="shared" si="0"/>
        <v>Significantly Different</v>
      </c>
      <c r="G18">
        <f t="shared" si="1"/>
        <v>7.3</v>
      </c>
      <c r="H18">
        <f t="shared" si="2"/>
        <v>6</v>
      </c>
      <c r="I18" t="str">
        <f t="shared" si="3"/>
        <v>+/-</v>
      </c>
      <c r="J18" t="str">
        <f t="shared" si="4"/>
        <v>0.4</v>
      </c>
      <c r="K18" s="1">
        <f t="shared" si="5"/>
        <v>0.24316109422492402</v>
      </c>
      <c r="L18" s="1">
        <f t="shared" si="6"/>
        <v>-0.89999999999999947</v>
      </c>
      <c r="M18" s="1">
        <f t="shared" si="7"/>
        <v>0.25064471888253259</v>
      </c>
      <c r="N18" s="1">
        <f t="shared" si="8"/>
        <v>-3.5907399286629071</v>
      </c>
      <c r="O18" t="s">
        <v>61</v>
      </c>
    </row>
    <row r="19" spans="1:15" x14ac:dyDescent="0.35">
      <c r="A19" s="12">
        <v>8</v>
      </c>
      <c r="B19" s="11" t="s">
        <v>74</v>
      </c>
      <c r="C19" s="10">
        <v>7.3</v>
      </c>
      <c r="D19" s="9" t="s">
        <v>38</v>
      </c>
      <c r="E19" s="8" t="str">
        <f t="shared" si="0"/>
        <v>Significantly Different</v>
      </c>
      <c r="G19">
        <f t="shared" si="1"/>
        <v>7.3</v>
      </c>
      <c r="H19">
        <f t="shared" si="2"/>
        <v>6</v>
      </c>
      <c r="I19" t="str">
        <f t="shared" si="3"/>
        <v>+/-</v>
      </c>
      <c r="J19" t="str">
        <f t="shared" si="4"/>
        <v>0.2</v>
      </c>
      <c r="K19" s="1">
        <f t="shared" si="5"/>
        <v>0.12158054711246201</v>
      </c>
      <c r="L19" s="1">
        <f t="shared" si="6"/>
        <v>-0.89999999999999947</v>
      </c>
      <c r="M19" s="1">
        <f t="shared" si="7"/>
        <v>0.1359311840425404</v>
      </c>
      <c r="N19" s="1">
        <f t="shared" si="8"/>
        <v>-6.6209972813768738</v>
      </c>
      <c r="O19" t="s">
        <v>31</v>
      </c>
    </row>
    <row r="20" spans="1:15" x14ac:dyDescent="0.35">
      <c r="A20" s="12">
        <v>8</v>
      </c>
      <c r="B20" s="11" t="s">
        <v>52</v>
      </c>
      <c r="C20" s="10">
        <v>7.3</v>
      </c>
      <c r="D20" s="13" t="s">
        <v>25</v>
      </c>
      <c r="E20" s="8" t="str">
        <f t="shared" si="0"/>
        <v>Significantly Different</v>
      </c>
      <c r="G20">
        <f t="shared" si="1"/>
        <v>7.3</v>
      </c>
      <c r="H20">
        <f t="shared" si="2"/>
        <v>6</v>
      </c>
      <c r="I20" t="str">
        <f t="shared" si="3"/>
        <v>+/-</v>
      </c>
      <c r="J20" t="str">
        <f t="shared" si="4"/>
        <v>0.7</v>
      </c>
      <c r="K20" s="1">
        <f t="shared" si="5"/>
        <v>0.42553191489361697</v>
      </c>
      <c r="L20" s="1">
        <f t="shared" si="6"/>
        <v>-0.89999999999999947</v>
      </c>
      <c r="M20" s="1">
        <f t="shared" si="7"/>
        <v>0.42985214661796195</v>
      </c>
      <c r="N20" s="1">
        <f t="shared" si="8"/>
        <v>-2.0937431790933663</v>
      </c>
      <c r="O20" t="s">
        <v>53</v>
      </c>
    </row>
    <row r="21" spans="1:15" x14ac:dyDescent="0.35">
      <c r="A21" s="12">
        <v>11</v>
      </c>
      <c r="B21" s="11" t="s">
        <v>67</v>
      </c>
      <c r="C21" s="10">
        <v>7.2</v>
      </c>
      <c r="D21" s="9" t="s">
        <v>43</v>
      </c>
      <c r="E21" s="8" t="str">
        <f t="shared" si="0"/>
        <v>Significantly Different</v>
      </c>
      <c r="G21">
        <f t="shared" si="1"/>
        <v>7.2</v>
      </c>
      <c r="H21">
        <f t="shared" si="2"/>
        <v>6</v>
      </c>
      <c r="I21" t="str">
        <f t="shared" si="3"/>
        <v>+/-</v>
      </c>
      <c r="J21" t="str">
        <f t="shared" si="4"/>
        <v>0.4</v>
      </c>
      <c r="K21" s="1">
        <f t="shared" si="5"/>
        <v>0.24316109422492402</v>
      </c>
      <c r="L21" s="1">
        <f t="shared" si="6"/>
        <v>-0.79999999999999982</v>
      </c>
      <c r="M21" s="1">
        <f t="shared" si="7"/>
        <v>0.25064471888253259</v>
      </c>
      <c r="N21" s="1">
        <f t="shared" si="8"/>
        <v>-3.1917688254781407</v>
      </c>
      <c r="O21" t="s">
        <v>45</v>
      </c>
    </row>
    <row r="22" spans="1:15" x14ac:dyDescent="0.35">
      <c r="A22" s="12">
        <v>11</v>
      </c>
      <c r="B22" s="11" t="s">
        <v>60</v>
      </c>
      <c r="C22" s="10">
        <v>7.2</v>
      </c>
      <c r="D22" s="9" t="s">
        <v>38</v>
      </c>
      <c r="E22" s="8" t="str">
        <f t="shared" si="0"/>
        <v>Significantly Different</v>
      </c>
      <c r="G22">
        <f t="shared" si="1"/>
        <v>7.2</v>
      </c>
      <c r="H22">
        <f t="shared" si="2"/>
        <v>6</v>
      </c>
      <c r="I22" t="str">
        <f t="shared" si="3"/>
        <v>+/-</v>
      </c>
      <c r="J22" t="str">
        <f t="shared" si="4"/>
        <v>0.2</v>
      </c>
      <c r="K22" s="1">
        <f t="shared" si="5"/>
        <v>0.12158054711246201</v>
      </c>
      <c r="L22" s="1">
        <f t="shared" si="6"/>
        <v>-0.79999999999999982</v>
      </c>
      <c r="M22" s="1">
        <f t="shared" si="7"/>
        <v>0.1359311840425404</v>
      </c>
      <c r="N22" s="1">
        <f t="shared" si="8"/>
        <v>-5.8853309167794459</v>
      </c>
      <c r="O22" t="s">
        <v>28</v>
      </c>
    </row>
    <row r="23" spans="1:15" x14ac:dyDescent="0.35">
      <c r="A23" s="12">
        <v>11</v>
      </c>
      <c r="B23" s="11" t="s">
        <v>46</v>
      </c>
      <c r="C23" s="10">
        <v>7.2</v>
      </c>
      <c r="D23" s="9" t="s">
        <v>27</v>
      </c>
      <c r="E23" s="8" t="str">
        <f t="shared" si="0"/>
        <v>Significantly Different</v>
      </c>
      <c r="G23">
        <f t="shared" si="1"/>
        <v>7.2</v>
      </c>
      <c r="H23">
        <f t="shared" si="2"/>
        <v>6</v>
      </c>
      <c r="I23" t="str">
        <f t="shared" si="3"/>
        <v>+/-</v>
      </c>
      <c r="J23" t="str">
        <f t="shared" si="4"/>
        <v>0.3</v>
      </c>
      <c r="K23" s="1">
        <f t="shared" si="5"/>
        <v>0.18237082066869301</v>
      </c>
      <c r="L23" s="1">
        <f t="shared" si="6"/>
        <v>-0.79999999999999982</v>
      </c>
      <c r="M23" s="1">
        <f t="shared" si="7"/>
        <v>0.19223572402239389</v>
      </c>
      <c r="N23" s="1">
        <f t="shared" si="8"/>
        <v>-4.1615574007815859</v>
      </c>
      <c r="O23" t="s">
        <v>81</v>
      </c>
    </row>
    <row r="24" spans="1:15" x14ac:dyDescent="0.35">
      <c r="A24" s="12">
        <v>14</v>
      </c>
      <c r="B24" s="11" t="s">
        <v>71</v>
      </c>
      <c r="C24" s="10">
        <v>7.1</v>
      </c>
      <c r="D24" s="9" t="s">
        <v>27</v>
      </c>
      <c r="E24" s="8" t="str">
        <f t="shared" si="0"/>
        <v>Significantly Different</v>
      </c>
      <c r="G24">
        <f t="shared" si="1"/>
        <v>7.1</v>
      </c>
      <c r="H24">
        <f t="shared" si="2"/>
        <v>6</v>
      </c>
      <c r="I24" t="str">
        <f t="shared" si="3"/>
        <v>+/-</v>
      </c>
      <c r="J24" t="str">
        <f t="shared" si="4"/>
        <v>0.3</v>
      </c>
      <c r="K24" s="1">
        <f t="shared" si="5"/>
        <v>0.18237082066869301</v>
      </c>
      <c r="L24" s="1">
        <f t="shared" si="6"/>
        <v>-0.69999999999999929</v>
      </c>
      <c r="M24" s="1">
        <f t="shared" si="7"/>
        <v>0.19223572402239389</v>
      </c>
      <c r="N24" s="1">
        <f t="shared" si="8"/>
        <v>-3.641362725683885</v>
      </c>
      <c r="O24" t="s">
        <v>64</v>
      </c>
    </row>
    <row r="25" spans="1:15" x14ac:dyDescent="0.35">
      <c r="A25" s="12">
        <v>14</v>
      </c>
      <c r="B25" s="11" t="s">
        <v>69</v>
      </c>
      <c r="C25" s="10">
        <v>7.1</v>
      </c>
      <c r="D25" s="9" t="s">
        <v>109</v>
      </c>
      <c r="E25" s="8" t="str">
        <f t="shared" si="0"/>
        <v>Significantly Different</v>
      </c>
      <c r="G25">
        <f t="shared" si="1"/>
        <v>7.1</v>
      </c>
      <c r="H25">
        <f t="shared" si="2"/>
        <v>6</v>
      </c>
      <c r="I25" t="str">
        <f t="shared" si="3"/>
        <v>+/-</v>
      </c>
      <c r="J25" t="str">
        <f t="shared" si="4"/>
        <v>0.6</v>
      </c>
      <c r="K25" s="1">
        <f t="shared" si="5"/>
        <v>0.36474164133738601</v>
      </c>
      <c r="L25" s="1">
        <f t="shared" si="6"/>
        <v>-0.69999999999999929</v>
      </c>
      <c r="M25" s="1">
        <f t="shared" si="7"/>
        <v>0.36977279819442066</v>
      </c>
      <c r="N25" s="1">
        <f t="shared" si="8"/>
        <v>-1.8930543388211871</v>
      </c>
      <c r="O25" t="s">
        <v>80</v>
      </c>
    </row>
    <row r="26" spans="1:15" x14ac:dyDescent="0.35">
      <c r="A26" s="12">
        <v>16</v>
      </c>
      <c r="B26" s="11" t="s">
        <v>72</v>
      </c>
      <c r="C26" s="10">
        <v>7</v>
      </c>
      <c r="D26" s="9" t="s">
        <v>43</v>
      </c>
      <c r="E26" s="8" t="str">
        <f t="shared" si="0"/>
        <v>Significantly Different</v>
      </c>
      <c r="G26">
        <f t="shared" si="1"/>
        <v>7</v>
      </c>
      <c r="H26">
        <f t="shared" si="2"/>
        <v>6</v>
      </c>
      <c r="I26" t="str">
        <f t="shared" si="3"/>
        <v>+/-</v>
      </c>
      <c r="J26" t="str">
        <f t="shared" si="4"/>
        <v>0.4</v>
      </c>
      <c r="K26" s="1">
        <f t="shared" si="5"/>
        <v>0.24316109422492402</v>
      </c>
      <c r="L26" s="1">
        <f t="shared" si="6"/>
        <v>-0.59999999999999964</v>
      </c>
      <c r="M26" s="1">
        <f t="shared" si="7"/>
        <v>0.25064471888253259</v>
      </c>
      <c r="N26" s="1">
        <f t="shared" si="8"/>
        <v>-2.3938266191086046</v>
      </c>
      <c r="O26" t="s">
        <v>79</v>
      </c>
    </row>
    <row r="27" spans="1:15" x14ac:dyDescent="0.35">
      <c r="A27" s="12">
        <v>16</v>
      </c>
      <c r="B27" s="11" t="s">
        <v>80</v>
      </c>
      <c r="C27" s="10">
        <v>7</v>
      </c>
      <c r="D27" s="9" t="s">
        <v>38</v>
      </c>
      <c r="E27" s="8" t="str">
        <f t="shared" si="0"/>
        <v>Significantly Different</v>
      </c>
      <c r="G27">
        <f t="shared" si="1"/>
        <v>7</v>
      </c>
      <c r="H27">
        <f t="shared" si="2"/>
        <v>6</v>
      </c>
      <c r="I27" t="str">
        <f t="shared" si="3"/>
        <v>+/-</v>
      </c>
      <c r="J27" t="str">
        <f t="shared" si="4"/>
        <v>0.2</v>
      </c>
      <c r="K27" s="1">
        <f t="shared" si="5"/>
        <v>0.12158054711246201</v>
      </c>
      <c r="L27" s="1">
        <f t="shared" si="6"/>
        <v>-0.59999999999999964</v>
      </c>
      <c r="M27" s="1">
        <f t="shared" si="7"/>
        <v>0.1359311840425404</v>
      </c>
      <c r="N27" s="1">
        <f t="shared" si="8"/>
        <v>-4.4139981875845828</v>
      </c>
      <c r="O27" t="s">
        <v>77</v>
      </c>
    </row>
    <row r="28" spans="1:15" x14ac:dyDescent="0.35">
      <c r="A28" s="12">
        <v>16</v>
      </c>
      <c r="B28" s="11" t="s">
        <v>70</v>
      </c>
      <c r="C28" s="10">
        <v>7</v>
      </c>
      <c r="D28" s="9" t="s">
        <v>27</v>
      </c>
      <c r="E28" s="8" t="str">
        <f t="shared" si="0"/>
        <v>Significantly Different</v>
      </c>
      <c r="G28">
        <f t="shared" si="1"/>
        <v>7</v>
      </c>
      <c r="H28">
        <f t="shared" si="2"/>
        <v>6</v>
      </c>
      <c r="I28" t="str">
        <f t="shared" si="3"/>
        <v>+/-</v>
      </c>
      <c r="J28" t="str">
        <f t="shared" si="4"/>
        <v>0.3</v>
      </c>
      <c r="K28" s="1">
        <f t="shared" si="5"/>
        <v>0.18237082066869301</v>
      </c>
      <c r="L28" s="1">
        <f t="shared" si="6"/>
        <v>-0.59999999999999964</v>
      </c>
      <c r="M28" s="1">
        <f t="shared" si="7"/>
        <v>0.19223572402239389</v>
      </c>
      <c r="N28" s="1">
        <f t="shared" si="8"/>
        <v>-3.1211680505861885</v>
      </c>
      <c r="O28" t="s">
        <v>78</v>
      </c>
    </row>
    <row r="29" spans="1:15" x14ac:dyDescent="0.35">
      <c r="A29" s="12">
        <v>19</v>
      </c>
      <c r="B29" s="11" t="s">
        <v>65</v>
      </c>
      <c r="C29" s="10">
        <v>6.9</v>
      </c>
      <c r="D29" s="9" t="s">
        <v>43</v>
      </c>
      <c r="E29" s="8" t="str">
        <f t="shared" si="0"/>
        <v>Significantly Different</v>
      </c>
      <c r="G29">
        <f t="shared" si="1"/>
        <v>6.9</v>
      </c>
      <c r="H29">
        <f t="shared" si="2"/>
        <v>6</v>
      </c>
      <c r="I29" t="str">
        <f t="shared" si="3"/>
        <v>+/-</v>
      </c>
      <c r="J29" t="str">
        <f t="shared" si="4"/>
        <v>0.4</v>
      </c>
      <c r="K29" s="1">
        <f t="shared" si="5"/>
        <v>0.24316109422492402</v>
      </c>
      <c r="L29" s="1">
        <f t="shared" si="6"/>
        <v>-0.5</v>
      </c>
      <c r="M29" s="1">
        <f t="shared" si="7"/>
        <v>0.25064471888253259</v>
      </c>
      <c r="N29" s="1">
        <f t="shared" si="8"/>
        <v>-1.9948555159238384</v>
      </c>
      <c r="O29" t="s">
        <v>55</v>
      </c>
    </row>
    <row r="30" spans="1:15" x14ac:dyDescent="0.35">
      <c r="A30" s="12">
        <v>19</v>
      </c>
      <c r="B30" s="11" t="s">
        <v>76</v>
      </c>
      <c r="C30" s="10">
        <v>6.9</v>
      </c>
      <c r="D30" s="9" t="s">
        <v>30</v>
      </c>
      <c r="E30" s="8" t="str">
        <f t="shared" si="0"/>
        <v>Not Significantly Different</v>
      </c>
      <c r="G30">
        <f t="shared" si="1"/>
        <v>6.9</v>
      </c>
      <c r="H30">
        <f t="shared" si="2"/>
        <v>6</v>
      </c>
      <c r="I30" t="str">
        <f t="shared" si="3"/>
        <v>+/-</v>
      </c>
      <c r="J30" t="str">
        <f t="shared" si="4"/>
        <v>0.5</v>
      </c>
      <c r="K30" s="1">
        <f t="shared" si="5"/>
        <v>0.303951367781155</v>
      </c>
      <c r="L30" s="1">
        <f t="shared" si="6"/>
        <v>-0.5</v>
      </c>
      <c r="M30" s="1">
        <f t="shared" si="7"/>
        <v>0.30997079109986531</v>
      </c>
      <c r="N30" s="1">
        <f t="shared" si="8"/>
        <v>-1.6130552115115637</v>
      </c>
      <c r="O30" t="s">
        <v>76</v>
      </c>
    </row>
    <row r="31" spans="1:15" x14ac:dyDescent="0.35">
      <c r="A31" s="12">
        <v>21</v>
      </c>
      <c r="B31" s="11" t="s">
        <v>61</v>
      </c>
      <c r="C31" s="10">
        <v>6.8</v>
      </c>
      <c r="D31" s="9" t="s">
        <v>109</v>
      </c>
      <c r="E31" s="8" t="str">
        <f t="shared" si="0"/>
        <v>Not Significantly Different</v>
      </c>
      <c r="G31">
        <f t="shared" si="1"/>
        <v>6.8</v>
      </c>
      <c r="H31">
        <f t="shared" si="2"/>
        <v>6</v>
      </c>
      <c r="I31" t="str">
        <f t="shared" si="3"/>
        <v>+/-</v>
      </c>
      <c r="J31" t="str">
        <f t="shared" si="4"/>
        <v>0.6</v>
      </c>
      <c r="K31" s="1">
        <f t="shared" si="5"/>
        <v>0.36474164133738601</v>
      </c>
      <c r="L31" s="1">
        <f t="shared" si="6"/>
        <v>-0.39999999999999947</v>
      </c>
      <c r="M31" s="1">
        <f t="shared" si="7"/>
        <v>0.36977279819442066</v>
      </c>
      <c r="N31" s="1">
        <f t="shared" si="8"/>
        <v>-1.0817453364692495</v>
      </c>
      <c r="O31" t="s">
        <v>41</v>
      </c>
    </row>
    <row r="32" spans="1:15" x14ac:dyDescent="0.35">
      <c r="A32" s="12">
        <v>21</v>
      </c>
      <c r="B32" s="11" t="s">
        <v>75</v>
      </c>
      <c r="C32" s="10">
        <v>6.8</v>
      </c>
      <c r="D32" s="9" t="s">
        <v>38</v>
      </c>
      <c r="E32" s="8" t="str">
        <f t="shared" si="0"/>
        <v>Significantly Different</v>
      </c>
      <c r="G32">
        <f t="shared" si="1"/>
        <v>6.8</v>
      </c>
      <c r="H32">
        <f t="shared" si="2"/>
        <v>6</v>
      </c>
      <c r="I32" t="str">
        <f t="shared" si="3"/>
        <v>+/-</v>
      </c>
      <c r="J32" t="str">
        <f t="shared" si="4"/>
        <v>0.2</v>
      </c>
      <c r="K32" s="1">
        <f t="shared" si="5"/>
        <v>0.12158054711246201</v>
      </c>
      <c r="L32" s="1">
        <f t="shared" si="6"/>
        <v>-0.39999999999999947</v>
      </c>
      <c r="M32" s="1">
        <f t="shared" si="7"/>
        <v>0.1359311840425404</v>
      </c>
      <c r="N32" s="1">
        <f t="shared" si="8"/>
        <v>-2.9426654583897194</v>
      </c>
      <c r="O32" t="s">
        <v>70</v>
      </c>
    </row>
    <row r="33" spans="1:15" x14ac:dyDescent="0.35">
      <c r="A33" s="12">
        <v>21</v>
      </c>
      <c r="B33" s="11" t="s">
        <v>50</v>
      </c>
      <c r="C33" s="10">
        <v>6.8</v>
      </c>
      <c r="D33" s="9" t="s">
        <v>27</v>
      </c>
      <c r="E33" s="8" t="str">
        <f t="shared" si="0"/>
        <v>Significantly Different</v>
      </c>
      <c r="G33">
        <f t="shared" si="1"/>
        <v>6.8</v>
      </c>
      <c r="H33">
        <f t="shared" si="2"/>
        <v>6</v>
      </c>
      <c r="I33" t="str">
        <f t="shared" si="3"/>
        <v>+/-</v>
      </c>
      <c r="J33" t="str">
        <f t="shared" si="4"/>
        <v>0.3</v>
      </c>
      <c r="K33" s="1">
        <f t="shared" si="5"/>
        <v>0.18237082066869301</v>
      </c>
      <c r="L33" s="1">
        <f t="shared" si="6"/>
        <v>-0.39999999999999947</v>
      </c>
      <c r="M33" s="1">
        <f t="shared" si="7"/>
        <v>0.19223572402239389</v>
      </c>
      <c r="N33" s="1">
        <f t="shared" si="8"/>
        <v>-2.0807787003907907</v>
      </c>
      <c r="O33" t="s">
        <v>75</v>
      </c>
    </row>
    <row r="34" spans="1:15" x14ac:dyDescent="0.35">
      <c r="A34" s="12">
        <v>24</v>
      </c>
      <c r="B34" s="11" t="s">
        <v>77</v>
      </c>
      <c r="C34" s="10">
        <v>6.7</v>
      </c>
      <c r="D34" s="9" t="s">
        <v>27</v>
      </c>
      <c r="E34" s="8" t="str">
        <f t="shared" si="0"/>
        <v>Not Significantly Different</v>
      </c>
      <c r="G34">
        <f t="shared" si="1"/>
        <v>6.7</v>
      </c>
      <c r="H34">
        <f t="shared" si="2"/>
        <v>6</v>
      </c>
      <c r="I34" t="str">
        <f t="shared" si="3"/>
        <v>+/-</v>
      </c>
      <c r="J34" t="str">
        <f t="shared" si="4"/>
        <v>0.3</v>
      </c>
      <c r="K34" s="1">
        <f t="shared" si="5"/>
        <v>0.18237082066869301</v>
      </c>
      <c r="L34" s="1">
        <f t="shared" si="6"/>
        <v>-0.29999999999999982</v>
      </c>
      <c r="M34" s="1">
        <f t="shared" si="7"/>
        <v>0.19223572402239389</v>
      </c>
      <c r="N34" s="1">
        <f t="shared" si="8"/>
        <v>-1.5605840252930943</v>
      </c>
      <c r="O34" t="s">
        <v>74</v>
      </c>
    </row>
    <row r="35" spans="1:15" x14ac:dyDescent="0.35">
      <c r="A35" s="12">
        <v>25</v>
      </c>
      <c r="B35" s="11" t="s">
        <v>53</v>
      </c>
      <c r="C35" s="10">
        <v>6.6</v>
      </c>
      <c r="D35" s="9" t="s">
        <v>38</v>
      </c>
      <c r="E35" s="8" t="str">
        <f t="shared" si="0"/>
        <v>Not Significantly Different</v>
      </c>
      <c r="G35">
        <f t="shared" si="1"/>
        <v>6.6</v>
      </c>
      <c r="H35">
        <f t="shared" si="2"/>
        <v>6</v>
      </c>
      <c r="I35" t="str">
        <f t="shared" si="3"/>
        <v>+/-</v>
      </c>
      <c r="J35" t="str">
        <f t="shared" si="4"/>
        <v>0.2</v>
      </c>
      <c r="K35" s="1">
        <f t="shared" si="5"/>
        <v>0.12158054711246201</v>
      </c>
      <c r="L35" s="1">
        <f t="shared" si="6"/>
        <v>-0.19999999999999929</v>
      </c>
      <c r="M35" s="1">
        <f t="shared" si="7"/>
        <v>0.1359311840425404</v>
      </c>
      <c r="N35" s="1">
        <f t="shared" si="8"/>
        <v>-1.4713327291948566</v>
      </c>
      <c r="O35" t="s">
        <v>51</v>
      </c>
    </row>
    <row r="36" spans="1:15" x14ac:dyDescent="0.35">
      <c r="A36" s="12">
        <v>25</v>
      </c>
      <c r="B36" s="11" t="s">
        <v>63</v>
      </c>
      <c r="C36" s="10">
        <v>6.6</v>
      </c>
      <c r="D36" s="9" t="s">
        <v>38</v>
      </c>
      <c r="E36" s="8" t="str">
        <f t="shared" si="0"/>
        <v>Not Significantly Different</v>
      </c>
      <c r="G36">
        <f t="shared" si="1"/>
        <v>6.6</v>
      </c>
      <c r="H36">
        <f t="shared" si="2"/>
        <v>6</v>
      </c>
      <c r="I36" t="str">
        <f t="shared" si="3"/>
        <v>+/-</v>
      </c>
      <c r="J36" t="str">
        <f t="shared" si="4"/>
        <v>0.2</v>
      </c>
      <c r="K36" s="1">
        <f t="shared" si="5"/>
        <v>0.12158054711246201</v>
      </c>
      <c r="L36" s="1">
        <f t="shared" si="6"/>
        <v>-0.19999999999999929</v>
      </c>
      <c r="M36" s="1">
        <f t="shared" si="7"/>
        <v>0.1359311840425404</v>
      </c>
      <c r="N36" s="1">
        <f t="shared" si="8"/>
        <v>-1.4713327291948566</v>
      </c>
      <c r="O36" t="s">
        <v>71</v>
      </c>
    </row>
    <row r="37" spans="1:15" x14ac:dyDescent="0.35">
      <c r="A37" s="12">
        <v>25</v>
      </c>
      <c r="B37" s="11" t="s">
        <v>29</v>
      </c>
      <c r="C37" s="10">
        <v>6.6</v>
      </c>
      <c r="D37" s="9" t="s">
        <v>38</v>
      </c>
      <c r="E37" s="8" t="str">
        <f t="shared" si="0"/>
        <v>Not Significantly Different</v>
      </c>
      <c r="G37">
        <f t="shared" si="1"/>
        <v>6.6</v>
      </c>
      <c r="H37">
        <f t="shared" si="2"/>
        <v>6</v>
      </c>
      <c r="I37" t="str">
        <f t="shared" si="3"/>
        <v>+/-</v>
      </c>
      <c r="J37" t="str">
        <f t="shared" si="4"/>
        <v>0.2</v>
      </c>
      <c r="K37" s="1">
        <f t="shared" si="5"/>
        <v>0.12158054711246201</v>
      </c>
      <c r="L37" s="1">
        <f t="shared" si="6"/>
        <v>-0.19999999999999929</v>
      </c>
      <c r="M37" s="1">
        <f t="shared" si="7"/>
        <v>0.1359311840425404</v>
      </c>
      <c r="N37" s="1">
        <f t="shared" si="8"/>
        <v>-1.4713327291948566</v>
      </c>
      <c r="O37" t="s">
        <v>69</v>
      </c>
    </row>
    <row r="38" spans="1:15" x14ac:dyDescent="0.35">
      <c r="A38" s="12">
        <v>28</v>
      </c>
      <c r="B38" s="11" t="s">
        <v>49</v>
      </c>
      <c r="C38" s="10">
        <v>6.5</v>
      </c>
      <c r="D38" s="9" t="s">
        <v>38</v>
      </c>
      <c r="E38" s="8" t="str">
        <f t="shared" si="0"/>
        <v>Not Significantly Different</v>
      </c>
      <c r="G38">
        <f t="shared" si="1"/>
        <v>6.5</v>
      </c>
      <c r="H38">
        <f t="shared" si="2"/>
        <v>6</v>
      </c>
      <c r="I38" t="str">
        <f t="shared" si="3"/>
        <v>+/-</v>
      </c>
      <c r="J38" t="str">
        <f t="shared" si="4"/>
        <v>0.2</v>
      </c>
      <c r="K38" s="1">
        <f t="shared" si="5"/>
        <v>0.12158054711246201</v>
      </c>
      <c r="L38" s="1">
        <f t="shared" si="6"/>
        <v>-9.9999999999999645E-2</v>
      </c>
      <c r="M38" s="1">
        <f t="shared" si="7"/>
        <v>0.1359311840425404</v>
      </c>
      <c r="N38" s="1">
        <f t="shared" si="8"/>
        <v>-0.73566636459742829</v>
      </c>
      <c r="O38" t="s">
        <v>68</v>
      </c>
    </row>
    <row r="39" spans="1:15" x14ac:dyDescent="0.35">
      <c r="A39" s="12">
        <v>29</v>
      </c>
      <c r="B39" s="11" t="s">
        <v>41</v>
      </c>
      <c r="C39" s="10">
        <v>6.4</v>
      </c>
      <c r="D39" s="9" t="s">
        <v>27</v>
      </c>
      <c r="E39" s="8" t="str">
        <f t="shared" si="0"/>
        <v>Not Significantly Different</v>
      </c>
      <c r="G39">
        <f t="shared" si="1"/>
        <v>6.4</v>
      </c>
      <c r="H39">
        <f t="shared" si="2"/>
        <v>6</v>
      </c>
      <c r="I39" t="str">
        <f t="shared" si="3"/>
        <v>+/-</v>
      </c>
      <c r="J39" t="str">
        <f t="shared" si="4"/>
        <v>0.3</v>
      </c>
      <c r="K39" s="1">
        <f t="shared" si="5"/>
        <v>0.18237082066869301</v>
      </c>
      <c r="L39" s="1">
        <f t="shared" si="6"/>
        <v>0</v>
      </c>
      <c r="M39" s="1">
        <f t="shared" si="7"/>
        <v>0.19223572402239389</v>
      </c>
      <c r="N39" s="1">
        <f t="shared" si="8"/>
        <v>0</v>
      </c>
      <c r="O39" t="s">
        <v>44</v>
      </c>
    </row>
    <row r="40" spans="1:15" x14ac:dyDescent="0.35">
      <c r="A40" s="12">
        <v>29</v>
      </c>
      <c r="B40" s="11" t="s">
        <v>36</v>
      </c>
      <c r="C40" s="10">
        <v>6.4</v>
      </c>
      <c r="D40" s="9" t="s">
        <v>30</v>
      </c>
      <c r="E40" s="8" t="str">
        <f t="shared" si="0"/>
        <v>Not Significantly Different</v>
      </c>
      <c r="G40">
        <f t="shared" si="1"/>
        <v>6.4</v>
      </c>
      <c r="H40">
        <f t="shared" si="2"/>
        <v>6</v>
      </c>
      <c r="I40" t="str">
        <f t="shared" si="3"/>
        <v>+/-</v>
      </c>
      <c r="J40" t="str">
        <f t="shared" si="4"/>
        <v>0.5</v>
      </c>
      <c r="K40" s="1">
        <f t="shared" si="5"/>
        <v>0.303951367781155</v>
      </c>
      <c r="L40" s="1">
        <f t="shared" si="6"/>
        <v>0</v>
      </c>
      <c r="M40" s="1">
        <f t="shared" si="7"/>
        <v>0.30997079109986531</v>
      </c>
      <c r="N40" s="1">
        <f t="shared" si="8"/>
        <v>0</v>
      </c>
      <c r="O40" t="s">
        <v>66</v>
      </c>
    </row>
    <row r="41" spans="1:15" x14ac:dyDescent="0.35">
      <c r="A41" s="12">
        <v>31</v>
      </c>
      <c r="B41" s="11" t="s">
        <v>68</v>
      </c>
      <c r="C41" s="10">
        <v>6.3</v>
      </c>
      <c r="D41" s="9" t="s">
        <v>43</v>
      </c>
      <c r="E41" s="8" t="str">
        <f t="shared" si="0"/>
        <v>Not Significantly Different</v>
      </c>
      <c r="G41">
        <f t="shared" si="1"/>
        <v>6.3</v>
      </c>
      <c r="H41">
        <f t="shared" si="2"/>
        <v>6</v>
      </c>
      <c r="I41" t="str">
        <f t="shared" si="3"/>
        <v>+/-</v>
      </c>
      <c r="J41" t="str">
        <f t="shared" si="4"/>
        <v>0.4</v>
      </c>
      <c r="K41" s="1">
        <f t="shared" si="5"/>
        <v>0.24316109422492402</v>
      </c>
      <c r="L41" s="1">
        <f t="shared" si="6"/>
        <v>0.10000000000000053</v>
      </c>
      <c r="M41" s="1">
        <f t="shared" si="7"/>
        <v>0.25064471888253259</v>
      </c>
      <c r="N41" s="1">
        <f t="shared" si="8"/>
        <v>0.3989711031847698</v>
      </c>
      <c r="O41" t="s">
        <v>47</v>
      </c>
    </row>
    <row r="42" spans="1:15" x14ac:dyDescent="0.35">
      <c r="A42" s="12">
        <v>31</v>
      </c>
      <c r="B42" s="11" t="s">
        <v>66</v>
      </c>
      <c r="C42" s="10">
        <v>6.3</v>
      </c>
      <c r="D42" s="9" t="s">
        <v>30</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Not Significantly Different</v>
      </c>
      <c r="G42">
        <f t="shared" ref="G42:G62" si="10">IF(ISNUMBER(C42),C42,"NAN")</f>
        <v>6.3</v>
      </c>
      <c r="H42">
        <f t="shared" ref="H42:H62" si="11">LEN(TRIM(D42))</f>
        <v>6</v>
      </c>
      <c r="I42" t="str">
        <f t="shared" ref="I42:I73" si="12">IF(H42&gt;=3,MID(TRIM(D42),1,3),"NO")</f>
        <v>+/-</v>
      </c>
      <c r="J42" t="str">
        <f t="shared" ref="J42:J73" si="13">IF(TRIM(I42)="+/-",MID(TRIM(D42),4,H42-3),D42)</f>
        <v>0.5</v>
      </c>
      <c r="K42" s="1">
        <f t="shared" ref="K42:K73" si="14">IF(TRIM(J42)="*****",0,IF(ISERROR(VALUE(J42)),"NA",VALUE(J42/$I$4)))</f>
        <v>0.303951367781155</v>
      </c>
      <c r="L42" s="1">
        <f t="shared" ref="L42:L62" si="15">IF(AND(ISNUMBER(G42),ISNUMBER($I$6)),$I$6-G42,"N/A")</f>
        <v>0.10000000000000053</v>
      </c>
      <c r="M42" s="1">
        <f t="shared" ref="M42:M62" si="16">IF(AND(ISNUMBER(K42),ISNUMBER($I$7)),SQRT(K42^2+($I$7)^2),"N/A")</f>
        <v>0.30997079109986531</v>
      </c>
      <c r="N42" s="1">
        <f t="shared" ref="N42:N73" si="17">IF(AND(ISNUMBER(L42),ISNUMBER(M42),M42&lt;&gt;0),L42/M42,"NA")</f>
        <v>0.32261104230231447</v>
      </c>
      <c r="O42" t="s">
        <v>36</v>
      </c>
    </row>
    <row r="43" spans="1:15" x14ac:dyDescent="0.35">
      <c r="A43" s="12">
        <v>31</v>
      </c>
      <c r="B43" s="11" t="s">
        <v>47</v>
      </c>
      <c r="C43" s="10">
        <v>6.3</v>
      </c>
      <c r="D43" s="9" t="s">
        <v>38</v>
      </c>
      <c r="E43" s="8" t="str">
        <f t="shared" si="9"/>
        <v>Not Significantly Different</v>
      </c>
      <c r="G43">
        <f t="shared" si="10"/>
        <v>6.3</v>
      </c>
      <c r="H43">
        <f t="shared" si="11"/>
        <v>6</v>
      </c>
      <c r="I43" t="str">
        <f t="shared" si="12"/>
        <v>+/-</v>
      </c>
      <c r="J43" t="str">
        <f t="shared" si="13"/>
        <v>0.2</v>
      </c>
      <c r="K43" s="1">
        <f t="shared" si="14"/>
        <v>0.12158054711246201</v>
      </c>
      <c r="L43" s="1">
        <f t="shared" si="15"/>
        <v>0.10000000000000053</v>
      </c>
      <c r="M43" s="1">
        <f t="shared" si="16"/>
        <v>0.1359311840425404</v>
      </c>
      <c r="N43" s="1">
        <f t="shared" si="17"/>
        <v>0.73566636459743473</v>
      </c>
      <c r="O43" t="s">
        <v>49</v>
      </c>
    </row>
    <row r="44" spans="1:15" x14ac:dyDescent="0.35">
      <c r="A44" s="12">
        <v>34</v>
      </c>
      <c r="B44" s="11" t="s">
        <v>81</v>
      </c>
      <c r="C44" s="10">
        <v>6.2</v>
      </c>
      <c r="D44" s="9" t="s">
        <v>43</v>
      </c>
      <c r="E44" s="8" t="str">
        <f t="shared" si="9"/>
        <v>Not Significantly Different</v>
      </c>
      <c r="G44">
        <f t="shared" si="10"/>
        <v>6.2</v>
      </c>
      <c r="H44">
        <f t="shared" si="11"/>
        <v>6</v>
      </c>
      <c r="I44" t="str">
        <f t="shared" si="12"/>
        <v>+/-</v>
      </c>
      <c r="J44" t="str">
        <f t="shared" si="13"/>
        <v>0.4</v>
      </c>
      <c r="K44" s="1">
        <f t="shared" si="14"/>
        <v>0.24316109422492402</v>
      </c>
      <c r="L44" s="1">
        <f t="shared" si="15"/>
        <v>0.20000000000000018</v>
      </c>
      <c r="M44" s="1">
        <f t="shared" si="16"/>
        <v>0.25064471888253259</v>
      </c>
      <c r="N44" s="1">
        <f t="shared" si="17"/>
        <v>0.79794220636953606</v>
      </c>
      <c r="O44" t="s">
        <v>63</v>
      </c>
    </row>
    <row r="45" spans="1:15" x14ac:dyDescent="0.35">
      <c r="A45" s="12">
        <v>34</v>
      </c>
      <c r="B45" s="11" t="s">
        <v>64</v>
      </c>
      <c r="C45" s="10">
        <v>6.2</v>
      </c>
      <c r="D45" s="9" t="s">
        <v>38</v>
      </c>
      <c r="E45" s="8" t="str">
        <f t="shared" si="9"/>
        <v>Not Significantly Different</v>
      </c>
      <c r="G45">
        <f t="shared" si="10"/>
        <v>6.2</v>
      </c>
      <c r="H45">
        <f t="shared" si="11"/>
        <v>6</v>
      </c>
      <c r="I45" t="str">
        <f t="shared" si="12"/>
        <v>+/-</v>
      </c>
      <c r="J45" t="str">
        <f t="shared" si="13"/>
        <v>0.2</v>
      </c>
      <c r="K45" s="1">
        <f t="shared" si="14"/>
        <v>0.12158054711246201</v>
      </c>
      <c r="L45" s="1">
        <f t="shared" si="15"/>
        <v>0.20000000000000018</v>
      </c>
      <c r="M45" s="1">
        <f t="shared" si="16"/>
        <v>0.1359311840425404</v>
      </c>
      <c r="N45" s="1">
        <f t="shared" si="17"/>
        <v>1.471332729194863</v>
      </c>
      <c r="O45" t="s">
        <v>62</v>
      </c>
    </row>
    <row r="46" spans="1:15" x14ac:dyDescent="0.35">
      <c r="A46" s="12">
        <v>34</v>
      </c>
      <c r="B46" s="11" t="s">
        <v>79</v>
      </c>
      <c r="C46" s="10">
        <v>6.2</v>
      </c>
      <c r="D46" s="9" t="s">
        <v>27</v>
      </c>
      <c r="E46" s="8" t="str">
        <f t="shared" si="9"/>
        <v>Not Significantly Different</v>
      </c>
      <c r="G46">
        <f t="shared" si="10"/>
        <v>6.2</v>
      </c>
      <c r="H46">
        <f t="shared" si="11"/>
        <v>6</v>
      </c>
      <c r="I46" t="str">
        <f t="shared" si="12"/>
        <v>+/-</v>
      </c>
      <c r="J46" t="str">
        <f t="shared" si="13"/>
        <v>0.3</v>
      </c>
      <c r="K46" s="1">
        <f t="shared" si="14"/>
        <v>0.18237082066869301</v>
      </c>
      <c r="L46" s="1">
        <f t="shared" si="15"/>
        <v>0.20000000000000018</v>
      </c>
      <c r="M46" s="1">
        <f t="shared" si="16"/>
        <v>0.19223572402239389</v>
      </c>
      <c r="N46" s="1">
        <f t="shared" si="17"/>
        <v>1.0403893501953976</v>
      </c>
      <c r="O46" t="s">
        <v>60</v>
      </c>
    </row>
    <row r="47" spans="1:15" x14ac:dyDescent="0.35">
      <c r="A47" s="12">
        <v>34</v>
      </c>
      <c r="B47" s="11" t="s">
        <v>58</v>
      </c>
      <c r="C47" s="10">
        <v>6.2</v>
      </c>
      <c r="D47" s="9" t="s">
        <v>27</v>
      </c>
      <c r="E47" s="8" t="str">
        <f t="shared" si="9"/>
        <v>Not Significantly Different</v>
      </c>
      <c r="G47">
        <f t="shared" si="10"/>
        <v>6.2</v>
      </c>
      <c r="H47">
        <f t="shared" si="11"/>
        <v>6</v>
      </c>
      <c r="I47" t="str">
        <f t="shared" si="12"/>
        <v>+/-</v>
      </c>
      <c r="J47" t="str">
        <f t="shared" si="13"/>
        <v>0.3</v>
      </c>
      <c r="K47" s="1">
        <f t="shared" si="14"/>
        <v>0.18237082066869301</v>
      </c>
      <c r="L47" s="1">
        <f t="shared" si="15"/>
        <v>0.20000000000000018</v>
      </c>
      <c r="M47" s="1">
        <f t="shared" si="16"/>
        <v>0.19223572402239389</v>
      </c>
      <c r="N47" s="1">
        <f t="shared" si="17"/>
        <v>1.0403893501953976</v>
      </c>
      <c r="O47" t="s">
        <v>58</v>
      </c>
    </row>
    <row r="48" spans="1:15" x14ac:dyDescent="0.35">
      <c r="A48" s="12">
        <v>34</v>
      </c>
      <c r="B48" s="11" t="s">
        <v>26</v>
      </c>
      <c r="C48" s="10">
        <v>6.2</v>
      </c>
      <c r="D48" s="9" t="s">
        <v>25</v>
      </c>
      <c r="E48" s="8" t="str">
        <f t="shared" si="9"/>
        <v>Not Significantly Different</v>
      </c>
      <c r="G48">
        <f t="shared" si="10"/>
        <v>6.2</v>
      </c>
      <c r="H48">
        <f t="shared" si="11"/>
        <v>6</v>
      </c>
      <c r="I48" t="str">
        <f t="shared" si="12"/>
        <v>+/-</v>
      </c>
      <c r="J48" t="str">
        <f t="shared" si="13"/>
        <v>0.7</v>
      </c>
      <c r="K48" s="1">
        <f t="shared" si="14"/>
        <v>0.42553191489361697</v>
      </c>
      <c r="L48" s="1">
        <f t="shared" si="15"/>
        <v>0.20000000000000018</v>
      </c>
      <c r="M48" s="1">
        <f t="shared" si="16"/>
        <v>0.42985214661796195</v>
      </c>
      <c r="N48" s="1">
        <f t="shared" si="17"/>
        <v>0.46527626202074879</v>
      </c>
      <c r="O48" t="s">
        <v>56</v>
      </c>
    </row>
    <row r="49" spans="1:15" x14ac:dyDescent="0.35">
      <c r="A49" s="12">
        <v>39</v>
      </c>
      <c r="B49" s="11" t="s">
        <v>57</v>
      </c>
      <c r="C49" s="10">
        <v>6.1</v>
      </c>
      <c r="D49" s="9" t="s">
        <v>27</v>
      </c>
      <c r="E49" s="8" t="str">
        <f t="shared" si="9"/>
        <v>Not Significantly Different</v>
      </c>
      <c r="G49">
        <f t="shared" si="10"/>
        <v>6.1</v>
      </c>
      <c r="H49">
        <f t="shared" si="11"/>
        <v>6</v>
      </c>
      <c r="I49" t="str">
        <f t="shared" si="12"/>
        <v>+/-</v>
      </c>
      <c r="J49" t="str">
        <f t="shared" si="13"/>
        <v>0.3</v>
      </c>
      <c r="K49" s="1">
        <f t="shared" si="14"/>
        <v>0.18237082066869301</v>
      </c>
      <c r="L49" s="1">
        <f t="shared" si="15"/>
        <v>0.30000000000000071</v>
      </c>
      <c r="M49" s="1">
        <f t="shared" si="16"/>
        <v>0.19223572402239389</v>
      </c>
      <c r="N49" s="1">
        <f t="shared" si="17"/>
        <v>1.5605840252930989</v>
      </c>
      <c r="O49" t="s">
        <v>54</v>
      </c>
    </row>
    <row r="50" spans="1:15" x14ac:dyDescent="0.35">
      <c r="A50" s="12">
        <v>40</v>
      </c>
      <c r="B50" s="11" t="s">
        <v>59</v>
      </c>
      <c r="C50" s="10">
        <v>6</v>
      </c>
      <c r="D50" s="9" t="s">
        <v>121</v>
      </c>
      <c r="E50" s="8" t="str">
        <f t="shared" si="9"/>
        <v>Not Significantly Different</v>
      </c>
      <c r="G50">
        <f t="shared" si="10"/>
        <v>6</v>
      </c>
      <c r="H50">
        <f t="shared" si="11"/>
        <v>6</v>
      </c>
      <c r="I50" t="str">
        <f t="shared" si="12"/>
        <v>+/-</v>
      </c>
      <c r="J50" t="str">
        <f t="shared" si="13"/>
        <v>0.8</v>
      </c>
      <c r="K50" s="1">
        <f t="shared" si="14"/>
        <v>0.48632218844984804</v>
      </c>
      <c r="L50" s="1">
        <f t="shared" si="15"/>
        <v>0.40000000000000036</v>
      </c>
      <c r="M50" s="1">
        <f t="shared" si="16"/>
        <v>0.49010685399991183</v>
      </c>
      <c r="N50" s="1">
        <f t="shared" si="17"/>
        <v>0.81614855359699234</v>
      </c>
      <c r="O50" t="s">
        <v>52</v>
      </c>
    </row>
    <row r="51" spans="1:15" x14ac:dyDescent="0.35">
      <c r="A51" s="12">
        <v>40</v>
      </c>
      <c r="B51" s="11" t="s">
        <v>45</v>
      </c>
      <c r="C51" s="10">
        <v>6</v>
      </c>
      <c r="D51" s="9" t="s">
        <v>38</v>
      </c>
      <c r="E51" s="8" t="str">
        <f t="shared" si="9"/>
        <v>Significantly Different</v>
      </c>
      <c r="G51">
        <f t="shared" si="10"/>
        <v>6</v>
      </c>
      <c r="H51">
        <f t="shared" si="11"/>
        <v>6</v>
      </c>
      <c r="I51" t="str">
        <f t="shared" si="12"/>
        <v>+/-</v>
      </c>
      <c r="J51" t="str">
        <f t="shared" si="13"/>
        <v>0.2</v>
      </c>
      <c r="K51" s="1">
        <f t="shared" si="14"/>
        <v>0.12158054711246201</v>
      </c>
      <c r="L51" s="1">
        <f t="shared" si="15"/>
        <v>0.40000000000000036</v>
      </c>
      <c r="M51" s="1">
        <f t="shared" si="16"/>
        <v>0.1359311840425404</v>
      </c>
      <c r="N51" s="1">
        <f t="shared" si="17"/>
        <v>2.942665458389726</v>
      </c>
      <c r="O51" t="s">
        <v>50</v>
      </c>
    </row>
    <row r="52" spans="1:15" x14ac:dyDescent="0.35">
      <c r="A52" s="12">
        <v>40</v>
      </c>
      <c r="B52" s="11" t="s">
        <v>28</v>
      </c>
      <c r="C52" s="10">
        <v>6</v>
      </c>
      <c r="D52" s="9" t="s">
        <v>43</v>
      </c>
      <c r="E52" s="8" t="str">
        <f t="shared" si="9"/>
        <v>Not Significantly Different</v>
      </c>
      <c r="G52">
        <f t="shared" si="10"/>
        <v>6</v>
      </c>
      <c r="H52">
        <f t="shared" si="11"/>
        <v>6</v>
      </c>
      <c r="I52" t="str">
        <f t="shared" si="12"/>
        <v>+/-</v>
      </c>
      <c r="J52" t="str">
        <f t="shared" si="13"/>
        <v>0.4</v>
      </c>
      <c r="K52" s="1">
        <f t="shared" si="14"/>
        <v>0.24316109422492402</v>
      </c>
      <c r="L52" s="1">
        <f t="shared" si="15"/>
        <v>0.40000000000000036</v>
      </c>
      <c r="M52" s="1">
        <f t="shared" si="16"/>
        <v>0.25064471888253259</v>
      </c>
      <c r="N52" s="1">
        <f t="shared" si="17"/>
        <v>1.5958844127390721</v>
      </c>
      <c r="O52" t="s">
        <v>48</v>
      </c>
    </row>
    <row r="53" spans="1:15" x14ac:dyDescent="0.35">
      <c r="A53" s="12">
        <v>40</v>
      </c>
      <c r="B53" s="11" t="s">
        <v>56</v>
      </c>
      <c r="C53" s="10">
        <v>6</v>
      </c>
      <c r="D53" s="9" t="s">
        <v>27</v>
      </c>
      <c r="E53" s="8" t="str">
        <f t="shared" si="9"/>
        <v>Significantly Different</v>
      </c>
      <c r="G53">
        <f t="shared" si="10"/>
        <v>6</v>
      </c>
      <c r="H53">
        <f t="shared" si="11"/>
        <v>6</v>
      </c>
      <c r="I53" t="str">
        <f t="shared" si="12"/>
        <v>+/-</v>
      </c>
      <c r="J53" t="str">
        <f t="shared" si="13"/>
        <v>0.3</v>
      </c>
      <c r="K53" s="1">
        <f t="shared" si="14"/>
        <v>0.18237082066869301</v>
      </c>
      <c r="L53" s="1">
        <f t="shared" si="15"/>
        <v>0.40000000000000036</v>
      </c>
      <c r="M53" s="1">
        <f t="shared" si="16"/>
        <v>0.19223572402239389</v>
      </c>
      <c r="N53" s="1">
        <f t="shared" si="17"/>
        <v>2.0807787003907952</v>
      </c>
      <c r="O53" t="s">
        <v>46</v>
      </c>
    </row>
    <row r="54" spans="1:15" x14ac:dyDescent="0.35">
      <c r="A54" s="12">
        <v>44</v>
      </c>
      <c r="B54" s="11" t="s">
        <v>37</v>
      </c>
      <c r="C54" s="10">
        <v>5.9</v>
      </c>
      <c r="D54" s="9" t="s">
        <v>38</v>
      </c>
      <c r="E54" s="8" t="str">
        <f t="shared" si="9"/>
        <v>Significantly Different</v>
      </c>
      <c r="G54">
        <f t="shared" si="10"/>
        <v>5.9</v>
      </c>
      <c r="H54">
        <f t="shared" si="11"/>
        <v>6</v>
      </c>
      <c r="I54" t="str">
        <f t="shared" si="12"/>
        <v>+/-</v>
      </c>
      <c r="J54" t="str">
        <f t="shared" si="13"/>
        <v>0.2</v>
      </c>
      <c r="K54" s="1">
        <f t="shared" si="14"/>
        <v>0.12158054711246201</v>
      </c>
      <c r="L54" s="1">
        <f t="shared" si="15"/>
        <v>0.5</v>
      </c>
      <c r="M54" s="1">
        <f t="shared" si="16"/>
        <v>0.1359311840425404</v>
      </c>
      <c r="N54" s="1">
        <f t="shared" si="17"/>
        <v>3.6783318229871544</v>
      </c>
      <c r="O54" t="s">
        <v>39</v>
      </c>
    </row>
    <row r="55" spans="1:15" x14ac:dyDescent="0.35">
      <c r="A55" s="12">
        <v>45</v>
      </c>
      <c r="B55" s="11" t="s">
        <v>73</v>
      </c>
      <c r="C55" s="10">
        <v>5.8</v>
      </c>
      <c r="D55" s="9" t="s">
        <v>38</v>
      </c>
      <c r="E55" s="8" t="str">
        <f t="shared" si="9"/>
        <v>Significantly Different</v>
      </c>
      <c r="G55">
        <f t="shared" si="10"/>
        <v>5.8</v>
      </c>
      <c r="H55">
        <f t="shared" si="11"/>
        <v>6</v>
      </c>
      <c r="I55" t="str">
        <f t="shared" si="12"/>
        <v>+/-</v>
      </c>
      <c r="J55" t="str">
        <f t="shared" si="13"/>
        <v>0.2</v>
      </c>
      <c r="K55" s="1">
        <f t="shared" si="14"/>
        <v>0.12158054711246201</v>
      </c>
      <c r="L55" s="1">
        <f t="shared" si="15"/>
        <v>0.60000000000000053</v>
      </c>
      <c r="M55" s="1">
        <f t="shared" si="16"/>
        <v>0.1359311840425404</v>
      </c>
      <c r="N55" s="1">
        <f t="shared" si="17"/>
        <v>4.4139981875845891</v>
      </c>
      <c r="O55" t="s">
        <v>42</v>
      </c>
    </row>
    <row r="56" spans="1:15" x14ac:dyDescent="0.35">
      <c r="A56" s="12">
        <v>46</v>
      </c>
      <c r="B56" s="11" t="s">
        <v>39</v>
      </c>
      <c r="C56" s="10">
        <v>5.6</v>
      </c>
      <c r="D56" s="9" t="s">
        <v>33</v>
      </c>
      <c r="E56" s="8" t="str">
        <f t="shared" si="9"/>
        <v>Significantly Different</v>
      </c>
      <c r="G56">
        <f t="shared" si="10"/>
        <v>5.6</v>
      </c>
      <c r="H56">
        <f t="shared" si="11"/>
        <v>6</v>
      </c>
      <c r="I56" t="str">
        <f t="shared" si="12"/>
        <v>+/-</v>
      </c>
      <c r="J56" t="str">
        <f t="shared" si="13"/>
        <v>0.1</v>
      </c>
      <c r="K56" s="1">
        <f t="shared" si="14"/>
        <v>6.0790273556231005E-2</v>
      </c>
      <c r="L56" s="1">
        <f t="shared" si="15"/>
        <v>0.80000000000000071</v>
      </c>
      <c r="M56" s="1">
        <f t="shared" si="16"/>
        <v>8.5970429323592404E-2</v>
      </c>
      <c r="N56" s="1">
        <f t="shared" si="17"/>
        <v>9.3055252404149744</v>
      </c>
      <c r="O56" t="s">
        <v>40</v>
      </c>
    </row>
    <row r="57" spans="1:15" x14ac:dyDescent="0.35">
      <c r="A57" s="12">
        <v>46</v>
      </c>
      <c r="B57" s="11" t="s">
        <v>35</v>
      </c>
      <c r="C57" s="10">
        <v>5.6</v>
      </c>
      <c r="D57" s="9" t="s">
        <v>38</v>
      </c>
      <c r="E57" s="8" t="str">
        <f t="shared" si="9"/>
        <v>Significantly Different</v>
      </c>
      <c r="G57">
        <f t="shared" si="10"/>
        <v>5.6</v>
      </c>
      <c r="H57">
        <f t="shared" si="11"/>
        <v>6</v>
      </c>
      <c r="I57" t="str">
        <f t="shared" si="12"/>
        <v>+/-</v>
      </c>
      <c r="J57" t="str">
        <f t="shared" si="13"/>
        <v>0.2</v>
      </c>
      <c r="K57" s="1">
        <f t="shared" si="14"/>
        <v>0.12158054711246201</v>
      </c>
      <c r="L57" s="1">
        <f t="shared" si="15"/>
        <v>0.80000000000000071</v>
      </c>
      <c r="M57" s="1">
        <f t="shared" si="16"/>
        <v>0.1359311840425404</v>
      </c>
      <c r="N57" s="1">
        <f t="shared" si="17"/>
        <v>5.8853309167794521</v>
      </c>
      <c r="O57" t="s">
        <v>37</v>
      </c>
    </row>
    <row r="58" spans="1:15" x14ac:dyDescent="0.35">
      <c r="A58" s="12">
        <v>48</v>
      </c>
      <c r="B58" s="11" t="s">
        <v>34</v>
      </c>
      <c r="C58" s="10">
        <v>5.4</v>
      </c>
      <c r="D58" s="9" t="s">
        <v>33</v>
      </c>
      <c r="E58" s="8" t="str">
        <f t="shared" si="9"/>
        <v>Significantly Different</v>
      </c>
      <c r="G58">
        <f t="shared" si="10"/>
        <v>5.4</v>
      </c>
      <c r="H58">
        <f t="shared" si="11"/>
        <v>6</v>
      </c>
      <c r="I58" t="str">
        <f t="shared" si="12"/>
        <v>+/-</v>
      </c>
      <c r="J58" t="str">
        <f t="shared" si="13"/>
        <v>0.1</v>
      </c>
      <c r="K58" s="1">
        <f t="shared" si="14"/>
        <v>6.0790273556231005E-2</v>
      </c>
      <c r="L58" s="1">
        <f t="shared" si="15"/>
        <v>1</v>
      </c>
      <c r="M58" s="1">
        <f t="shared" si="16"/>
        <v>8.5970429323592404E-2</v>
      </c>
      <c r="N58" s="1">
        <f t="shared" si="17"/>
        <v>11.631906550518707</v>
      </c>
      <c r="O58" t="s">
        <v>35</v>
      </c>
    </row>
    <row r="59" spans="1:15" x14ac:dyDescent="0.35">
      <c r="A59" s="12">
        <v>49</v>
      </c>
      <c r="B59" s="11" t="s">
        <v>42</v>
      </c>
      <c r="C59" s="10">
        <v>5.3</v>
      </c>
      <c r="D59" s="9" t="s">
        <v>27</v>
      </c>
      <c r="E59" s="8" t="str">
        <f t="shared" si="9"/>
        <v>Significantly Different</v>
      </c>
      <c r="G59">
        <f t="shared" si="10"/>
        <v>5.3</v>
      </c>
      <c r="H59">
        <f t="shared" si="11"/>
        <v>6</v>
      </c>
      <c r="I59" t="str">
        <f t="shared" si="12"/>
        <v>+/-</v>
      </c>
      <c r="J59" t="str">
        <f t="shared" si="13"/>
        <v>0.3</v>
      </c>
      <c r="K59" s="1">
        <f t="shared" si="14"/>
        <v>0.18237082066869301</v>
      </c>
      <c r="L59" s="1">
        <f t="shared" si="15"/>
        <v>1.1000000000000005</v>
      </c>
      <c r="M59" s="1">
        <f t="shared" si="16"/>
        <v>0.19223572402239389</v>
      </c>
      <c r="N59" s="1">
        <f t="shared" si="17"/>
        <v>5.7221414260746846</v>
      </c>
      <c r="O59" t="s">
        <v>32</v>
      </c>
    </row>
    <row r="60" spans="1:15" x14ac:dyDescent="0.35">
      <c r="A60" s="12">
        <v>50</v>
      </c>
      <c r="B60" s="11" t="s">
        <v>44</v>
      </c>
      <c r="C60" s="10">
        <v>4.7</v>
      </c>
      <c r="D60" s="9" t="s">
        <v>27</v>
      </c>
      <c r="E60" s="8" t="str">
        <f t="shared" si="9"/>
        <v>Significantly Different</v>
      </c>
      <c r="G60">
        <f t="shared" si="10"/>
        <v>4.7</v>
      </c>
      <c r="H60">
        <f t="shared" si="11"/>
        <v>6</v>
      </c>
      <c r="I60" t="str">
        <f t="shared" si="12"/>
        <v>+/-</v>
      </c>
      <c r="J60" t="str">
        <f t="shared" si="13"/>
        <v>0.3</v>
      </c>
      <c r="K60" s="1">
        <f t="shared" si="14"/>
        <v>0.18237082066869301</v>
      </c>
      <c r="L60" s="1">
        <f t="shared" si="15"/>
        <v>1.7000000000000002</v>
      </c>
      <c r="M60" s="1">
        <f t="shared" si="16"/>
        <v>0.19223572402239389</v>
      </c>
      <c r="N60" s="1">
        <f t="shared" si="17"/>
        <v>8.843309476660874</v>
      </c>
      <c r="O60" t="s">
        <v>29</v>
      </c>
    </row>
    <row r="61" spans="1:15" x14ac:dyDescent="0.35">
      <c r="A61" s="12">
        <v>51</v>
      </c>
      <c r="B61" s="11" t="s">
        <v>31</v>
      </c>
      <c r="C61" s="10">
        <v>4</v>
      </c>
      <c r="D61" s="9" t="s">
        <v>25</v>
      </c>
      <c r="E61" s="8" t="str">
        <f t="shared" si="9"/>
        <v>Significantly Different</v>
      </c>
      <c r="G61">
        <f t="shared" si="10"/>
        <v>4</v>
      </c>
      <c r="H61">
        <f t="shared" si="11"/>
        <v>6</v>
      </c>
      <c r="I61" t="str">
        <f t="shared" si="12"/>
        <v>+/-</v>
      </c>
      <c r="J61" t="str">
        <f t="shared" si="13"/>
        <v>0.7</v>
      </c>
      <c r="K61" s="1">
        <f t="shared" si="14"/>
        <v>0.42553191489361697</v>
      </c>
      <c r="L61" s="1">
        <f t="shared" si="15"/>
        <v>2.4000000000000004</v>
      </c>
      <c r="M61" s="1">
        <f t="shared" si="16"/>
        <v>0.42985214661796195</v>
      </c>
      <c r="N61" s="1">
        <f t="shared" si="17"/>
        <v>5.5833151442489806</v>
      </c>
      <c r="O61" t="s">
        <v>26</v>
      </c>
    </row>
    <row r="62" spans="1:15" ht="15" thickBot="1" x14ac:dyDescent="0.4">
      <c r="A62" s="7"/>
      <c r="B62" s="6" t="s">
        <v>24</v>
      </c>
      <c r="C62" s="5">
        <v>6.5</v>
      </c>
      <c r="D62" s="4" t="s">
        <v>43</v>
      </c>
      <c r="E62" s="3" t="str">
        <f t="shared" si="9"/>
        <v>Not Significantly Different</v>
      </c>
      <c r="G62">
        <f t="shared" si="10"/>
        <v>6.5</v>
      </c>
      <c r="H62">
        <f t="shared" si="11"/>
        <v>6</v>
      </c>
      <c r="I62" t="str">
        <f t="shared" si="12"/>
        <v>+/-</v>
      </c>
      <c r="J62" t="str">
        <f t="shared" si="13"/>
        <v>0.4</v>
      </c>
      <c r="K62" s="1">
        <f t="shared" si="14"/>
        <v>0.24316109422492402</v>
      </c>
      <c r="L62" s="1">
        <f t="shared" si="15"/>
        <v>-9.9999999999999645E-2</v>
      </c>
      <c r="M62" s="1">
        <f t="shared" si="16"/>
        <v>0.25064471888253259</v>
      </c>
      <c r="N62" s="1">
        <f t="shared" si="17"/>
        <v>-0.39897110318476625</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x14ac:dyDescent="0.35">
      <c r="A72" s="37" t="s">
        <v>579</v>
      </c>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4" spans="1:26" x14ac:dyDescent="0.35">
      <c r="A74" t="s">
        <v>16</v>
      </c>
    </row>
    <row r="75" spans="1:26" x14ac:dyDescent="0.35">
      <c r="A75" t="s">
        <v>15</v>
      </c>
      <c r="B75" t="s">
        <v>14</v>
      </c>
    </row>
    <row r="76" spans="1:26" x14ac:dyDescent="0.35">
      <c r="A76" t="s">
        <v>13</v>
      </c>
      <c r="B76" t="s">
        <v>12</v>
      </c>
    </row>
    <row r="77" spans="1:26" x14ac:dyDescent="0.35">
      <c r="A77" t="s">
        <v>11</v>
      </c>
      <c r="B77" t="s">
        <v>10</v>
      </c>
    </row>
    <row r="78" spans="1:26" x14ac:dyDescent="0.35">
      <c r="A78" t="s">
        <v>9</v>
      </c>
      <c r="B78" t="s">
        <v>8</v>
      </c>
    </row>
    <row r="79" spans="1:26" x14ac:dyDescent="0.35">
      <c r="A79" t="s">
        <v>7</v>
      </c>
      <c r="B79" t="s">
        <v>6</v>
      </c>
    </row>
    <row r="80" spans="1:26" x14ac:dyDescent="0.35">
      <c r="A80" t="s">
        <v>5</v>
      </c>
      <c r="B80" t="s">
        <v>4</v>
      </c>
    </row>
    <row r="81" spans="1:2" x14ac:dyDescent="0.35">
      <c r="A81" t="s">
        <v>3</v>
      </c>
      <c r="B81" t="s">
        <v>2</v>
      </c>
    </row>
    <row r="82" spans="1:2" x14ac:dyDescent="0.35">
      <c r="A82" t="s">
        <v>1</v>
      </c>
      <c r="B82" t="s">
        <v>0</v>
      </c>
    </row>
  </sheetData>
  <mergeCells count="7">
    <mergeCell ref="A72:Z72"/>
    <mergeCell ref="A71:Z71"/>
    <mergeCell ref="A66:Z66"/>
    <mergeCell ref="A67:Z67"/>
    <mergeCell ref="A68:Z68"/>
    <mergeCell ref="A69:Z69"/>
    <mergeCell ref="A70:Z70"/>
  </mergeCells>
  <conditionalFormatting sqref="E10:E62">
    <cfRule type="cellIs" dxfId="89" priority="1" operator="equal">
      <formula>"OTHER ERROR"</formula>
    </cfRule>
    <cfRule type="cellIs" dxfId="88" priority="2" operator="equal">
      <formula>"Statistical Test not applicable"</formula>
    </cfRule>
    <cfRule type="cellIs" dxfId="87" priority="3" operator="equal">
      <formula>"Geography Selected"</formula>
    </cfRule>
  </conditionalFormatting>
  <conditionalFormatting sqref="E10:J62">
    <cfRule type="cellIs" dxfId="86" priority="4" operator="equal">
      <formula>"Not Significantly Different"</formula>
    </cfRule>
  </conditionalFormatting>
  <conditionalFormatting sqref="F10:J62">
    <cfRule type="cellIs" dxfId="8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FD8D7358-7862-4102-B402-2A01923ED87E}">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6B107FC3-47F3-47DF-8E2D-6CA5B5CAD2DE}"/>
    <hyperlink ref="A68" r:id="rId2" xr:uid="{C4F21336-1CE7-42DE-BDD4-5B997275F384}"/>
    <hyperlink ref="A66" r:id="rId3" xr:uid="{2E1973D0-A76C-41D5-BB5C-1C218A8353DF}"/>
    <hyperlink ref="A67" r:id="rId4" xr:uid="{8D3F92C5-8B3C-4EE2-8014-D2189A6A68CA}"/>
  </hyperlinks>
  <pageMargins left="0.7" right="0.7" top="0.75" bottom="0.75" header="0.3" footer="0.3"/>
  <pageSetup orientation="portrait" r:id="rId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F4779-9628-41A0-AB74-19016A8C1A64}">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596</v>
      </c>
    </row>
    <row r="2" spans="1:16" x14ac:dyDescent="0.35">
      <c r="A2" s="26" t="s">
        <v>106</v>
      </c>
      <c r="B2" t="s">
        <v>595</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5.6</v>
      </c>
      <c r="C6" t="s">
        <v>100</v>
      </c>
      <c r="H6" s="14" t="s">
        <v>99</v>
      </c>
      <c r="I6">
        <f>VLOOKUP($B$4,$B$9:$K$62,6,FALSE)</f>
        <v>5.6</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5.6</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5.6</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36</v>
      </c>
      <c r="C11" s="10">
        <v>15.5</v>
      </c>
      <c r="D11" s="13" t="s">
        <v>109</v>
      </c>
      <c r="E11" s="8" t="str">
        <f t="shared" si="0"/>
        <v>Significantly Different</v>
      </c>
      <c r="G11">
        <f t="shared" si="1"/>
        <v>15.5</v>
      </c>
      <c r="H11">
        <f t="shared" si="2"/>
        <v>6</v>
      </c>
      <c r="I11" t="str">
        <f t="shared" si="3"/>
        <v>+/-</v>
      </c>
      <c r="J11" t="str">
        <f t="shared" si="4"/>
        <v>0.6</v>
      </c>
      <c r="K11" s="1">
        <f t="shared" si="5"/>
        <v>0.36474164133738601</v>
      </c>
      <c r="L11" s="1">
        <f t="shared" si="6"/>
        <v>-9.9</v>
      </c>
      <c r="M11" s="1">
        <f t="shared" si="7"/>
        <v>0.36977279819442066</v>
      </c>
      <c r="N11" s="1">
        <f t="shared" si="8"/>
        <v>-26.773197077613961</v>
      </c>
      <c r="O11" t="s">
        <v>67</v>
      </c>
    </row>
    <row r="12" spans="1:16" x14ac:dyDescent="0.35">
      <c r="A12" s="12">
        <v>2</v>
      </c>
      <c r="B12" s="11" t="s">
        <v>51</v>
      </c>
      <c r="C12" s="10">
        <v>15</v>
      </c>
      <c r="D12" s="9" t="s">
        <v>30</v>
      </c>
      <c r="E12" s="8" t="str">
        <f t="shared" si="0"/>
        <v>Significantly Different</v>
      </c>
      <c r="G12">
        <f t="shared" si="1"/>
        <v>15</v>
      </c>
      <c r="H12">
        <f t="shared" si="2"/>
        <v>6</v>
      </c>
      <c r="I12" t="str">
        <f t="shared" si="3"/>
        <v>+/-</v>
      </c>
      <c r="J12" t="str">
        <f t="shared" si="4"/>
        <v>0.5</v>
      </c>
      <c r="K12" s="1">
        <f t="shared" si="5"/>
        <v>0.303951367781155</v>
      </c>
      <c r="L12" s="1">
        <f t="shared" si="6"/>
        <v>-9.4</v>
      </c>
      <c r="M12" s="1">
        <f t="shared" si="7"/>
        <v>0.30997079109986531</v>
      </c>
      <c r="N12" s="1">
        <f t="shared" si="8"/>
        <v>-30.325437976417401</v>
      </c>
      <c r="O12" t="s">
        <v>59</v>
      </c>
    </row>
    <row r="13" spans="1:16" x14ac:dyDescent="0.35">
      <c r="A13" s="12">
        <v>3</v>
      </c>
      <c r="B13" s="11" t="s">
        <v>50</v>
      </c>
      <c r="C13" s="10">
        <v>14.2</v>
      </c>
      <c r="D13" s="9" t="s">
        <v>43</v>
      </c>
      <c r="E13" s="8" t="str">
        <f t="shared" si="0"/>
        <v>Significantly Different</v>
      </c>
      <c r="G13">
        <f t="shared" si="1"/>
        <v>14.2</v>
      </c>
      <c r="H13">
        <f t="shared" si="2"/>
        <v>6</v>
      </c>
      <c r="I13" t="str">
        <f t="shared" si="3"/>
        <v>+/-</v>
      </c>
      <c r="J13" t="str">
        <f t="shared" si="4"/>
        <v>0.4</v>
      </c>
      <c r="K13" s="1">
        <f t="shared" si="5"/>
        <v>0.24316109422492402</v>
      </c>
      <c r="L13" s="1">
        <f t="shared" si="6"/>
        <v>-8.6</v>
      </c>
      <c r="M13" s="1">
        <f t="shared" si="7"/>
        <v>0.25064471888253259</v>
      </c>
      <c r="N13" s="1">
        <f t="shared" si="8"/>
        <v>-34.311514873890019</v>
      </c>
      <c r="O13" t="s">
        <v>57</v>
      </c>
    </row>
    <row r="14" spans="1:16" x14ac:dyDescent="0.35">
      <c r="A14" s="12">
        <v>4</v>
      </c>
      <c r="B14" s="11" t="s">
        <v>32</v>
      </c>
      <c r="C14" s="10">
        <v>13.8</v>
      </c>
      <c r="D14" s="9" t="s">
        <v>109</v>
      </c>
      <c r="E14" s="8" t="str">
        <f t="shared" si="0"/>
        <v>Significantly Different</v>
      </c>
      <c r="G14">
        <f t="shared" si="1"/>
        <v>13.8</v>
      </c>
      <c r="H14">
        <f t="shared" si="2"/>
        <v>6</v>
      </c>
      <c r="I14" t="str">
        <f t="shared" si="3"/>
        <v>+/-</v>
      </c>
      <c r="J14" t="str">
        <f t="shared" si="4"/>
        <v>0.6</v>
      </c>
      <c r="K14" s="1">
        <f t="shared" si="5"/>
        <v>0.36474164133738601</v>
      </c>
      <c r="L14" s="1">
        <f t="shared" si="6"/>
        <v>-8.2000000000000011</v>
      </c>
      <c r="M14" s="1">
        <f t="shared" si="7"/>
        <v>0.36977279819442066</v>
      </c>
      <c r="N14" s="1">
        <f t="shared" si="8"/>
        <v>-22.175779397619646</v>
      </c>
      <c r="O14" t="s">
        <v>72</v>
      </c>
    </row>
    <row r="15" spans="1:16" x14ac:dyDescent="0.35">
      <c r="A15" s="12">
        <v>5</v>
      </c>
      <c r="B15" s="11" t="s">
        <v>55</v>
      </c>
      <c r="C15" s="10">
        <v>12.6</v>
      </c>
      <c r="D15" s="9" t="s">
        <v>43</v>
      </c>
      <c r="E15" s="8" t="str">
        <f t="shared" si="0"/>
        <v>Significantly Different</v>
      </c>
      <c r="G15">
        <f t="shared" si="1"/>
        <v>12.6</v>
      </c>
      <c r="H15">
        <f t="shared" si="2"/>
        <v>6</v>
      </c>
      <c r="I15" t="str">
        <f t="shared" si="3"/>
        <v>+/-</v>
      </c>
      <c r="J15" t="str">
        <f t="shared" si="4"/>
        <v>0.4</v>
      </c>
      <c r="K15" s="1">
        <f t="shared" si="5"/>
        <v>0.24316109422492402</v>
      </c>
      <c r="L15" s="1">
        <f t="shared" si="6"/>
        <v>-7</v>
      </c>
      <c r="M15" s="1">
        <f t="shared" si="7"/>
        <v>0.25064471888253259</v>
      </c>
      <c r="N15" s="1">
        <f t="shared" si="8"/>
        <v>-27.927977222933738</v>
      </c>
      <c r="O15" t="s">
        <v>34</v>
      </c>
    </row>
    <row r="16" spans="1:16" x14ac:dyDescent="0.35">
      <c r="A16" s="12">
        <v>6</v>
      </c>
      <c r="B16" s="11" t="s">
        <v>67</v>
      </c>
      <c r="C16" s="10">
        <v>12.2</v>
      </c>
      <c r="D16" s="9" t="s">
        <v>27</v>
      </c>
      <c r="E16" s="8" t="str">
        <f t="shared" si="0"/>
        <v>Significantly Different</v>
      </c>
      <c r="G16">
        <f t="shared" si="1"/>
        <v>12.2</v>
      </c>
      <c r="H16">
        <f t="shared" si="2"/>
        <v>6</v>
      </c>
      <c r="I16" t="str">
        <f t="shared" si="3"/>
        <v>+/-</v>
      </c>
      <c r="J16" t="str">
        <f t="shared" si="4"/>
        <v>0.3</v>
      </c>
      <c r="K16" s="1">
        <f t="shared" si="5"/>
        <v>0.18237082066869301</v>
      </c>
      <c r="L16" s="1">
        <f t="shared" si="6"/>
        <v>-6.6</v>
      </c>
      <c r="M16" s="1">
        <f t="shared" si="7"/>
        <v>0.19223572402239389</v>
      </c>
      <c r="N16" s="1">
        <f t="shared" si="8"/>
        <v>-34.332848556448091</v>
      </c>
      <c r="O16" t="s">
        <v>73</v>
      </c>
    </row>
    <row r="17" spans="1:15" x14ac:dyDescent="0.35">
      <c r="A17" s="12">
        <v>7</v>
      </c>
      <c r="B17" s="11" t="s">
        <v>72</v>
      </c>
      <c r="C17" s="10">
        <v>11.4</v>
      </c>
      <c r="D17" s="9" t="s">
        <v>43</v>
      </c>
      <c r="E17" s="8" t="str">
        <f t="shared" si="0"/>
        <v>Significantly Different</v>
      </c>
      <c r="G17">
        <f t="shared" si="1"/>
        <v>11.4</v>
      </c>
      <c r="H17">
        <f t="shared" si="2"/>
        <v>6</v>
      </c>
      <c r="I17" t="str">
        <f t="shared" si="3"/>
        <v>+/-</v>
      </c>
      <c r="J17" t="str">
        <f t="shared" si="4"/>
        <v>0.4</v>
      </c>
      <c r="K17" s="1">
        <f t="shared" si="5"/>
        <v>0.24316109422492402</v>
      </c>
      <c r="L17" s="1">
        <f t="shared" si="6"/>
        <v>-5.8000000000000007</v>
      </c>
      <c r="M17" s="1">
        <f t="shared" si="7"/>
        <v>0.25064471888253259</v>
      </c>
      <c r="N17" s="1">
        <f t="shared" si="8"/>
        <v>-23.140323984716527</v>
      </c>
      <c r="O17" t="s">
        <v>65</v>
      </c>
    </row>
    <row r="18" spans="1:15" x14ac:dyDescent="0.35">
      <c r="A18" s="12">
        <v>8</v>
      </c>
      <c r="B18" s="11" t="s">
        <v>26</v>
      </c>
      <c r="C18" s="10">
        <v>11.3</v>
      </c>
      <c r="D18" s="9" t="s">
        <v>118</v>
      </c>
      <c r="E18" s="8" t="str">
        <f t="shared" si="0"/>
        <v>Significantly Different</v>
      </c>
      <c r="G18">
        <f t="shared" si="1"/>
        <v>11.3</v>
      </c>
      <c r="H18">
        <f t="shared" si="2"/>
        <v>6</v>
      </c>
      <c r="I18" t="str">
        <f t="shared" si="3"/>
        <v>+/-</v>
      </c>
      <c r="J18" t="str">
        <f t="shared" si="4"/>
        <v>0.9</v>
      </c>
      <c r="K18" s="1">
        <f t="shared" si="5"/>
        <v>0.54711246200607899</v>
      </c>
      <c r="L18" s="1">
        <f t="shared" si="6"/>
        <v>-5.7000000000000011</v>
      </c>
      <c r="M18" s="1">
        <f t="shared" si="7"/>
        <v>0.55047933970440222</v>
      </c>
      <c r="N18" s="1">
        <f t="shared" si="8"/>
        <v>-10.354612042407988</v>
      </c>
      <c r="O18" t="s">
        <v>61</v>
      </c>
    </row>
    <row r="19" spans="1:15" x14ac:dyDescent="0.35">
      <c r="A19" s="12">
        <v>9</v>
      </c>
      <c r="B19" s="11" t="s">
        <v>78</v>
      </c>
      <c r="C19" s="10">
        <v>10.9</v>
      </c>
      <c r="D19" s="9" t="s">
        <v>43</v>
      </c>
      <c r="E19" s="8" t="str">
        <f t="shared" si="0"/>
        <v>Significantly Different</v>
      </c>
      <c r="G19">
        <f t="shared" si="1"/>
        <v>10.9</v>
      </c>
      <c r="H19">
        <f t="shared" si="2"/>
        <v>6</v>
      </c>
      <c r="I19" t="str">
        <f t="shared" si="3"/>
        <v>+/-</v>
      </c>
      <c r="J19" t="str">
        <f t="shared" si="4"/>
        <v>0.4</v>
      </c>
      <c r="K19" s="1">
        <f t="shared" si="5"/>
        <v>0.24316109422492402</v>
      </c>
      <c r="L19" s="1">
        <f t="shared" si="6"/>
        <v>-5.3000000000000007</v>
      </c>
      <c r="M19" s="1">
        <f t="shared" si="7"/>
        <v>0.25064471888253259</v>
      </c>
      <c r="N19" s="1">
        <f t="shared" si="8"/>
        <v>-21.145468468792689</v>
      </c>
      <c r="O19" t="s">
        <v>31</v>
      </c>
    </row>
    <row r="20" spans="1:15" x14ac:dyDescent="0.35">
      <c r="A20" s="12">
        <v>10</v>
      </c>
      <c r="B20" s="11" t="s">
        <v>63</v>
      </c>
      <c r="C20" s="10">
        <v>10.8</v>
      </c>
      <c r="D20" s="13" t="s">
        <v>27</v>
      </c>
      <c r="E20" s="8" t="str">
        <f t="shared" si="0"/>
        <v>Significantly Different</v>
      </c>
      <c r="G20">
        <f t="shared" si="1"/>
        <v>10.8</v>
      </c>
      <c r="H20">
        <f t="shared" si="2"/>
        <v>6</v>
      </c>
      <c r="I20" t="str">
        <f t="shared" si="3"/>
        <v>+/-</v>
      </c>
      <c r="J20" t="str">
        <f t="shared" si="4"/>
        <v>0.3</v>
      </c>
      <c r="K20" s="1">
        <f t="shared" si="5"/>
        <v>0.18237082066869301</v>
      </c>
      <c r="L20" s="1">
        <f t="shared" si="6"/>
        <v>-5.2000000000000011</v>
      </c>
      <c r="M20" s="1">
        <f t="shared" si="7"/>
        <v>0.19223572402239389</v>
      </c>
      <c r="N20" s="1">
        <f t="shared" si="8"/>
        <v>-27.050123105080321</v>
      </c>
      <c r="O20" t="s">
        <v>53</v>
      </c>
    </row>
    <row r="21" spans="1:15" x14ac:dyDescent="0.35">
      <c r="A21" s="12">
        <v>11</v>
      </c>
      <c r="B21" s="11" t="s">
        <v>57</v>
      </c>
      <c r="C21" s="10">
        <v>8.9</v>
      </c>
      <c r="D21" s="9" t="s">
        <v>27</v>
      </c>
      <c r="E21" s="8" t="str">
        <f t="shared" si="0"/>
        <v>Significantly Different</v>
      </c>
      <c r="G21">
        <f t="shared" si="1"/>
        <v>8.9</v>
      </c>
      <c r="H21">
        <f t="shared" si="2"/>
        <v>6</v>
      </c>
      <c r="I21" t="str">
        <f t="shared" si="3"/>
        <v>+/-</v>
      </c>
      <c r="J21" t="str">
        <f t="shared" si="4"/>
        <v>0.3</v>
      </c>
      <c r="K21" s="1">
        <f t="shared" si="5"/>
        <v>0.18237082066869301</v>
      </c>
      <c r="L21" s="1">
        <f t="shared" si="6"/>
        <v>-3.3000000000000007</v>
      </c>
      <c r="M21" s="1">
        <f t="shared" si="7"/>
        <v>0.19223572402239389</v>
      </c>
      <c r="N21" s="1">
        <f t="shared" si="8"/>
        <v>-17.166424278224049</v>
      </c>
      <c r="O21" t="s">
        <v>45</v>
      </c>
    </row>
    <row r="22" spans="1:15" x14ac:dyDescent="0.35">
      <c r="A22" s="12">
        <v>11</v>
      </c>
      <c r="B22" s="11" t="s">
        <v>69</v>
      </c>
      <c r="C22" s="10">
        <v>8.9</v>
      </c>
      <c r="D22" s="9" t="s">
        <v>25</v>
      </c>
      <c r="E22" s="8" t="str">
        <f t="shared" si="0"/>
        <v>Significantly Different</v>
      </c>
      <c r="G22">
        <f t="shared" si="1"/>
        <v>8.9</v>
      </c>
      <c r="H22">
        <f t="shared" si="2"/>
        <v>6</v>
      </c>
      <c r="I22" t="str">
        <f t="shared" si="3"/>
        <v>+/-</v>
      </c>
      <c r="J22" t="str">
        <f t="shared" si="4"/>
        <v>0.7</v>
      </c>
      <c r="K22" s="1">
        <f t="shared" si="5"/>
        <v>0.42553191489361697</v>
      </c>
      <c r="L22" s="1">
        <f t="shared" si="6"/>
        <v>-3.3000000000000007</v>
      </c>
      <c r="M22" s="1">
        <f t="shared" si="7"/>
        <v>0.42985214661796195</v>
      </c>
      <c r="N22" s="1">
        <f t="shared" si="8"/>
        <v>-7.6770583233423491</v>
      </c>
      <c r="O22" t="s">
        <v>28</v>
      </c>
    </row>
    <row r="23" spans="1:15" x14ac:dyDescent="0.35">
      <c r="A23" s="12">
        <v>13</v>
      </c>
      <c r="B23" s="11" t="s">
        <v>58</v>
      </c>
      <c r="C23" s="10">
        <v>8.5</v>
      </c>
      <c r="D23" s="9" t="s">
        <v>27</v>
      </c>
      <c r="E23" s="8" t="str">
        <f t="shared" si="0"/>
        <v>Significantly Different</v>
      </c>
      <c r="G23">
        <f t="shared" si="1"/>
        <v>8.5</v>
      </c>
      <c r="H23">
        <f t="shared" si="2"/>
        <v>6</v>
      </c>
      <c r="I23" t="str">
        <f t="shared" si="3"/>
        <v>+/-</v>
      </c>
      <c r="J23" t="str">
        <f t="shared" si="4"/>
        <v>0.3</v>
      </c>
      <c r="K23" s="1">
        <f t="shared" si="5"/>
        <v>0.18237082066869301</v>
      </c>
      <c r="L23" s="1">
        <f t="shared" si="6"/>
        <v>-2.9000000000000004</v>
      </c>
      <c r="M23" s="1">
        <f t="shared" si="7"/>
        <v>0.19223572402239389</v>
      </c>
      <c r="N23" s="1">
        <f t="shared" si="8"/>
        <v>-15.085645577833255</v>
      </c>
      <c r="O23" t="s">
        <v>81</v>
      </c>
    </row>
    <row r="24" spans="1:15" x14ac:dyDescent="0.35">
      <c r="A24" s="12">
        <v>14</v>
      </c>
      <c r="B24" s="11" t="s">
        <v>46</v>
      </c>
      <c r="C24" s="10">
        <v>8.3000000000000007</v>
      </c>
      <c r="D24" s="9" t="s">
        <v>27</v>
      </c>
      <c r="E24" s="8" t="str">
        <f t="shared" si="0"/>
        <v>Significantly Different</v>
      </c>
      <c r="G24">
        <f t="shared" si="1"/>
        <v>8.3000000000000007</v>
      </c>
      <c r="H24">
        <f t="shared" si="2"/>
        <v>6</v>
      </c>
      <c r="I24" t="str">
        <f t="shared" si="3"/>
        <v>+/-</v>
      </c>
      <c r="J24" t="str">
        <f t="shared" si="4"/>
        <v>0.3</v>
      </c>
      <c r="K24" s="1">
        <f t="shared" si="5"/>
        <v>0.18237082066869301</v>
      </c>
      <c r="L24" s="1">
        <f t="shared" si="6"/>
        <v>-2.7000000000000011</v>
      </c>
      <c r="M24" s="1">
        <f t="shared" si="7"/>
        <v>0.19223572402239389</v>
      </c>
      <c r="N24" s="1">
        <f t="shared" si="8"/>
        <v>-14.045256227637863</v>
      </c>
      <c r="O24" t="s">
        <v>64</v>
      </c>
    </row>
    <row r="25" spans="1:15" x14ac:dyDescent="0.35">
      <c r="A25" s="12">
        <v>15</v>
      </c>
      <c r="B25" s="11" t="s">
        <v>53</v>
      </c>
      <c r="C25" s="10">
        <v>8.1999999999999993</v>
      </c>
      <c r="D25" s="9" t="s">
        <v>33</v>
      </c>
      <c r="E25" s="8" t="str">
        <f t="shared" si="0"/>
        <v>Significantly Different</v>
      </c>
      <c r="G25">
        <f t="shared" si="1"/>
        <v>8.1999999999999993</v>
      </c>
      <c r="H25">
        <f t="shared" si="2"/>
        <v>6</v>
      </c>
      <c r="I25" t="str">
        <f t="shared" si="3"/>
        <v>+/-</v>
      </c>
      <c r="J25" t="str">
        <f t="shared" si="4"/>
        <v>0.1</v>
      </c>
      <c r="K25" s="1">
        <f t="shared" si="5"/>
        <v>6.0790273556231005E-2</v>
      </c>
      <c r="L25" s="1">
        <f t="shared" si="6"/>
        <v>-2.5999999999999996</v>
      </c>
      <c r="M25" s="1">
        <f t="shared" si="7"/>
        <v>8.5970429323592404E-2</v>
      </c>
      <c r="N25" s="1">
        <f t="shared" si="8"/>
        <v>-30.242957031348634</v>
      </c>
      <c r="O25" t="s">
        <v>80</v>
      </c>
    </row>
    <row r="26" spans="1:15" x14ac:dyDescent="0.35">
      <c r="A26" s="12">
        <v>16</v>
      </c>
      <c r="B26" s="11" t="s">
        <v>45</v>
      </c>
      <c r="C26" s="10">
        <v>8</v>
      </c>
      <c r="D26" s="9" t="s">
        <v>38</v>
      </c>
      <c r="E26" s="8" t="str">
        <f t="shared" si="0"/>
        <v>Significantly Different</v>
      </c>
      <c r="G26">
        <f t="shared" si="1"/>
        <v>8</v>
      </c>
      <c r="H26">
        <f t="shared" si="2"/>
        <v>6</v>
      </c>
      <c r="I26" t="str">
        <f t="shared" si="3"/>
        <v>+/-</v>
      </c>
      <c r="J26" t="str">
        <f t="shared" si="4"/>
        <v>0.2</v>
      </c>
      <c r="K26" s="1">
        <f t="shared" si="5"/>
        <v>0.12158054711246201</v>
      </c>
      <c r="L26" s="1">
        <f t="shared" si="6"/>
        <v>-2.4000000000000004</v>
      </c>
      <c r="M26" s="1">
        <f t="shared" si="7"/>
        <v>0.1359311840425404</v>
      </c>
      <c r="N26" s="1">
        <f t="shared" si="8"/>
        <v>-17.655992750338342</v>
      </c>
      <c r="O26" t="s">
        <v>79</v>
      </c>
    </row>
    <row r="27" spans="1:15" x14ac:dyDescent="0.35">
      <c r="A27" s="12">
        <v>17</v>
      </c>
      <c r="B27" s="11" t="s">
        <v>76</v>
      </c>
      <c r="C27" s="10">
        <v>7.9</v>
      </c>
      <c r="D27" s="9" t="s">
        <v>30</v>
      </c>
      <c r="E27" s="8" t="str">
        <f t="shared" si="0"/>
        <v>Significantly Different</v>
      </c>
      <c r="G27">
        <f t="shared" si="1"/>
        <v>7.9</v>
      </c>
      <c r="H27">
        <f t="shared" si="2"/>
        <v>6</v>
      </c>
      <c r="I27" t="str">
        <f t="shared" si="3"/>
        <v>+/-</v>
      </c>
      <c r="J27" t="str">
        <f t="shared" si="4"/>
        <v>0.5</v>
      </c>
      <c r="K27" s="1">
        <f t="shared" si="5"/>
        <v>0.303951367781155</v>
      </c>
      <c r="L27" s="1">
        <f t="shared" si="6"/>
        <v>-2.3000000000000007</v>
      </c>
      <c r="M27" s="1">
        <f t="shared" si="7"/>
        <v>0.30997079109986531</v>
      </c>
      <c r="N27" s="1">
        <f t="shared" si="8"/>
        <v>-7.4200539729531956</v>
      </c>
      <c r="O27" t="s">
        <v>77</v>
      </c>
    </row>
    <row r="28" spans="1:15" x14ac:dyDescent="0.35">
      <c r="A28" s="12">
        <v>18</v>
      </c>
      <c r="B28" s="11" t="s">
        <v>62</v>
      </c>
      <c r="C28" s="10">
        <v>7.5</v>
      </c>
      <c r="D28" s="9" t="s">
        <v>25</v>
      </c>
      <c r="E28" s="8" t="str">
        <f t="shared" si="0"/>
        <v>Significantly Different</v>
      </c>
      <c r="G28">
        <f t="shared" si="1"/>
        <v>7.5</v>
      </c>
      <c r="H28">
        <f t="shared" si="2"/>
        <v>6</v>
      </c>
      <c r="I28" t="str">
        <f t="shared" si="3"/>
        <v>+/-</v>
      </c>
      <c r="J28" t="str">
        <f t="shared" si="4"/>
        <v>0.7</v>
      </c>
      <c r="K28" s="1">
        <f t="shared" si="5"/>
        <v>0.42553191489361697</v>
      </c>
      <c r="L28" s="1">
        <f t="shared" si="6"/>
        <v>-1.9000000000000004</v>
      </c>
      <c r="M28" s="1">
        <f t="shared" si="7"/>
        <v>0.42985214661796195</v>
      </c>
      <c r="N28" s="1">
        <f t="shared" si="8"/>
        <v>-4.4201244891971099</v>
      </c>
      <c r="O28" t="s">
        <v>78</v>
      </c>
    </row>
    <row r="29" spans="1:15" x14ac:dyDescent="0.35">
      <c r="A29" s="12">
        <v>19</v>
      </c>
      <c r="B29" s="11" t="s">
        <v>48</v>
      </c>
      <c r="C29" s="10">
        <v>6.9</v>
      </c>
      <c r="D29" s="9" t="s">
        <v>30</v>
      </c>
      <c r="E29" s="8" t="str">
        <f t="shared" si="0"/>
        <v>Significantly Different</v>
      </c>
      <c r="G29">
        <f t="shared" si="1"/>
        <v>6.9</v>
      </c>
      <c r="H29">
        <f t="shared" si="2"/>
        <v>6</v>
      </c>
      <c r="I29" t="str">
        <f t="shared" si="3"/>
        <v>+/-</v>
      </c>
      <c r="J29" t="str">
        <f t="shared" si="4"/>
        <v>0.5</v>
      </c>
      <c r="K29" s="1">
        <f t="shared" si="5"/>
        <v>0.303951367781155</v>
      </c>
      <c r="L29" s="1">
        <f t="shared" si="6"/>
        <v>-1.3000000000000007</v>
      </c>
      <c r="M29" s="1">
        <f t="shared" si="7"/>
        <v>0.30997079109986531</v>
      </c>
      <c r="N29" s="1">
        <f t="shared" si="8"/>
        <v>-4.1939435499300686</v>
      </c>
      <c r="O29" t="s">
        <v>55</v>
      </c>
    </row>
    <row r="30" spans="1:15" x14ac:dyDescent="0.35">
      <c r="A30" s="12">
        <v>20</v>
      </c>
      <c r="B30" s="11" t="s">
        <v>81</v>
      </c>
      <c r="C30" s="10">
        <v>6.8</v>
      </c>
      <c r="D30" s="9" t="s">
        <v>30</v>
      </c>
      <c r="E30" s="8" t="str">
        <f t="shared" si="0"/>
        <v>Significantly Different</v>
      </c>
      <c r="G30">
        <f t="shared" si="1"/>
        <v>6.8</v>
      </c>
      <c r="H30">
        <f t="shared" si="2"/>
        <v>6</v>
      </c>
      <c r="I30" t="str">
        <f t="shared" si="3"/>
        <v>+/-</v>
      </c>
      <c r="J30" t="str">
        <f t="shared" si="4"/>
        <v>0.5</v>
      </c>
      <c r="K30" s="1">
        <f t="shared" si="5"/>
        <v>0.303951367781155</v>
      </c>
      <c r="L30" s="1">
        <f t="shared" si="6"/>
        <v>-1.2000000000000002</v>
      </c>
      <c r="M30" s="1">
        <f t="shared" si="7"/>
        <v>0.30997079109986531</v>
      </c>
      <c r="N30" s="1">
        <f t="shared" si="8"/>
        <v>-3.8713325076277538</v>
      </c>
      <c r="O30" t="s">
        <v>76</v>
      </c>
    </row>
    <row r="31" spans="1:15" x14ac:dyDescent="0.35">
      <c r="A31" s="12">
        <v>20</v>
      </c>
      <c r="B31" s="11" t="s">
        <v>56</v>
      </c>
      <c r="C31" s="10">
        <v>6.8</v>
      </c>
      <c r="D31" s="9" t="s">
        <v>27</v>
      </c>
      <c r="E31" s="8" t="str">
        <f t="shared" si="0"/>
        <v>Significantly Different</v>
      </c>
      <c r="G31">
        <f t="shared" si="1"/>
        <v>6.8</v>
      </c>
      <c r="H31">
        <f t="shared" si="2"/>
        <v>6</v>
      </c>
      <c r="I31" t="str">
        <f t="shared" si="3"/>
        <v>+/-</v>
      </c>
      <c r="J31" t="str">
        <f t="shared" si="4"/>
        <v>0.3</v>
      </c>
      <c r="K31" s="1">
        <f t="shared" si="5"/>
        <v>0.18237082066869301</v>
      </c>
      <c r="L31" s="1">
        <f t="shared" si="6"/>
        <v>-1.2000000000000002</v>
      </c>
      <c r="M31" s="1">
        <f t="shared" si="7"/>
        <v>0.19223572402239389</v>
      </c>
      <c r="N31" s="1">
        <f t="shared" si="8"/>
        <v>-6.2423361011723815</v>
      </c>
      <c r="O31" t="s">
        <v>41</v>
      </c>
    </row>
    <row r="32" spans="1:15" x14ac:dyDescent="0.35">
      <c r="A32" s="12">
        <v>22</v>
      </c>
      <c r="B32" s="11" t="s">
        <v>61</v>
      </c>
      <c r="C32" s="10">
        <v>6.5</v>
      </c>
      <c r="D32" s="9" t="s">
        <v>25</v>
      </c>
      <c r="E32" s="8" t="str">
        <f t="shared" si="0"/>
        <v>Significantly Different</v>
      </c>
      <c r="G32">
        <f t="shared" si="1"/>
        <v>6.5</v>
      </c>
      <c r="H32">
        <f t="shared" si="2"/>
        <v>6</v>
      </c>
      <c r="I32" t="str">
        <f t="shared" si="3"/>
        <v>+/-</v>
      </c>
      <c r="J32" t="str">
        <f t="shared" si="4"/>
        <v>0.7</v>
      </c>
      <c r="K32" s="1">
        <f t="shared" si="5"/>
        <v>0.42553191489361697</v>
      </c>
      <c r="L32" s="1">
        <f t="shared" si="6"/>
        <v>-0.90000000000000036</v>
      </c>
      <c r="M32" s="1">
        <f t="shared" si="7"/>
        <v>0.42985214661796195</v>
      </c>
      <c r="N32" s="1">
        <f t="shared" si="8"/>
        <v>-2.0937431790933685</v>
      </c>
      <c r="O32" t="s">
        <v>70</v>
      </c>
    </row>
    <row r="33" spans="1:15" x14ac:dyDescent="0.35">
      <c r="A33" s="12">
        <v>23</v>
      </c>
      <c r="B33" s="11" t="s">
        <v>39</v>
      </c>
      <c r="C33" s="10">
        <v>6.3</v>
      </c>
      <c r="D33" s="9" t="s">
        <v>38</v>
      </c>
      <c r="E33" s="8" t="str">
        <f t="shared" si="0"/>
        <v>Significantly Different</v>
      </c>
      <c r="G33">
        <f t="shared" si="1"/>
        <v>6.3</v>
      </c>
      <c r="H33">
        <f t="shared" si="2"/>
        <v>6</v>
      </c>
      <c r="I33" t="str">
        <f t="shared" si="3"/>
        <v>+/-</v>
      </c>
      <c r="J33" t="str">
        <f t="shared" si="4"/>
        <v>0.2</v>
      </c>
      <c r="K33" s="1">
        <f t="shared" si="5"/>
        <v>0.12158054711246201</v>
      </c>
      <c r="L33" s="1">
        <f t="shared" si="6"/>
        <v>-0.70000000000000018</v>
      </c>
      <c r="M33" s="1">
        <f t="shared" si="7"/>
        <v>0.1359311840425404</v>
      </c>
      <c r="N33" s="1">
        <f t="shared" si="8"/>
        <v>-5.149664552182017</v>
      </c>
      <c r="O33" t="s">
        <v>75</v>
      </c>
    </row>
    <row r="34" spans="1:15" x14ac:dyDescent="0.35">
      <c r="A34" s="12">
        <v>24</v>
      </c>
      <c r="B34" s="11" t="s">
        <v>40</v>
      </c>
      <c r="C34" s="10">
        <v>5.5</v>
      </c>
      <c r="D34" s="9" t="s">
        <v>30</v>
      </c>
      <c r="E34" s="8" t="str">
        <f t="shared" si="0"/>
        <v>Not Significantly Different</v>
      </c>
      <c r="G34">
        <f t="shared" si="1"/>
        <v>5.5</v>
      </c>
      <c r="H34">
        <f t="shared" si="2"/>
        <v>6</v>
      </c>
      <c r="I34" t="str">
        <f t="shared" si="3"/>
        <v>+/-</v>
      </c>
      <c r="J34" t="str">
        <f t="shared" si="4"/>
        <v>0.5</v>
      </c>
      <c r="K34" s="1">
        <f t="shared" si="5"/>
        <v>0.303951367781155</v>
      </c>
      <c r="L34" s="1">
        <f t="shared" si="6"/>
        <v>9.9999999999999645E-2</v>
      </c>
      <c r="M34" s="1">
        <f t="shared" si="7"/>
        <v>0.30997079109986531</v>
      </c>
      <c r="N34" s="1">
        <f t="shared" si="8"/>
        <v>0.32261104230231163</v>
      </c>
      <c r="O34" t="s">
        <v>74</v>
      </c>
    </row>
    <row r="35" spans="1:15" x14ac:dyDescent="0.35">
      <c r="A35" s="12">
        <v>25</v>
      </c>
      <c r="B35" s="11" t="s">
        <v>35</v>
      </c>
      <c r="C35" s="10">
        <v>5.4</v>
      </c>
      <c r="D35" s="9" t="s">
        <v>38</v>
      </c>
      <c r="E35" s="8" t="str">
        <f t="shared" si="0"/>
        <v>Not Significantly Different</v>
      </c>
      <c r="G35">
        <f t="shared" si="1"/>
        <v>5.4</v>
      </c>
      <c r="H35">
        <f t="shared" si="2"/>
        <v>6</v>
      </c>
      <c r="I35" t="str">
        <f t="shared" si="3"/>
        <v>+/-</v>
      </c>
      <c r="J35" t="str">
        <f t="shared" si="4"/>
        <v>0.2</v>
      </c>
      <c r="K35" s="1">
        <f t="shared" si="5"/>
        <v>0.12158054711246201</v>
      </c>
      <c r="L35" s="1">
        <f t="shared" si="6"/>
        <v>0.19999999999999929</v>
      </c>
      <c r="M35" s="1">
        <f t="shared" si="7"/>
        <v>0.1359311840425404</v>
      </c>
      <c r="N35" s="1">
        <f t="shared" si="8"/>
        <v>1.4713327291948566</v>
      </c>
      <c r="O35" t="s">
        <v>51</v>
      </c>
    </row>
    <row r="36" spans="1:15" x14ac:dyDescent="0.35">
      <c r="A36" s="12">
        <v>26</v>
      </c>
      <c r="B36" s="11" t="s">
        <v>71</v>
      </c>
      <c r="C36" s="10">
        <v>5.3</v>
      </c>
      <c r="D36" s="9" t="s">
        <v>38</v>
      </c>
      <c r="E36" s="8" t="str">
        <f t="shared" si="0"/>
        <v>Significantly Different</v>
      </c>
      <c r="G36">
        <f t="shared" si="1"/>
        <v>5.3</v>
      </c>
      <c r="H36">
        <f t="shared" si="2"/>
        <v>6</v>
      </c>
      <c r="I36" t="str">
        <f t="shared" si="3"/>
        <v>+/-</v>
      </c>
      <c r="J36" t="str">
        <f t="shared" si="4"/>
        <v>0.2</v>
      </c>
      <c r="K36" s="1">
        <f t="shared" si="5"/>
        <v>0.12158054711246201</v>
      </c>
      <c r="L36" s="1">
        <f t="shared" si="6"/>
        <v>0.29999999999999982</v>
      </c>
      <c r="M36" s="1">
        <f t="shared" si="7"/>
        <v>0.1359311840425404</v>
      </c>
      <c r="N36" s="1">
        <f t="shared" si="8"/>
        <v>2.2069990937922914</v>
      </c>
      <c r="O36" t="s">
        <v>71</v>
      </c>
    </row>
    <row r="37" spans="1:15" x14ac:dyDescent="0.35">
      <c r="A37" s="12">
        <v>26</v>
      </c>
      <c r="B37" s="11" t="s">
        <v>44</v>
      </c>
      <c r="C37" s="10">
        <v>5.3</v>
      </c>
      <c r="D37" s="9" t="s">
        <v>27</v>
      </c>
      <c r="E37" s="8" t="str">
        <f t="shared" si="0"/>
        <v>Not Significantly Different</v>
      </c>
      <c r="G37">
        <f t="shared" si="1"/>
        <v>5.3</v>
      </c>
      <c r="H37">
        <f t="shared" si="2"/>
        <v>6</v>
      </c>
      <c r="I37" t="str">
        <f t="shared" si="3"/>
        <v>+/-</v>
      </c>
      <c r="J37" t="str">
        <f t="shared" si="4"/>
        <v>0.3</v>
      </c>
      <c r="K37" s="1">
        <f t="shared" si="5"/>
        <v>0.18237082066869301</v>
      </c>
      <c r="L37" s="1">
        <f t="shared" si="6"/>
        <v>0.29999999999999982</v>
      </c>
      <c r="M37" s="1">
        <f t="shared" si="7"/>
        <v>0.19223572402239389</v>
      </c>
      <c r="N37" s="1">
        <f t="shared" si="8"/>
        <v>1.5605840252930943</v>
      </c>
      <c r="O37" t="s">
        <v>69</v>
      </c>
    </row>
    <row r="38" spans="1:15" x14ac:dyDescent="0.35">
      <c r="A38" s="12">
        <v>28</v>
      </c>
      <c r="B38" s="11" t="s">
        <v>75</v>
      </c>
      <c r="C38" s="10">
        <v>5.2</v>
      </c>
      <c r="D38" s="9" t="s">
        <v>38</v>
      </c>
      <c r="E38" s="8" t="str">
        <f t="shared" si="0"/>
        <v>Significantly Different</v>
      </c>
      <c r="G38">
        <f t="shared" si="1"/>
        <v>5.2</v>
      </c>
      <c r="H38">
        <f t="shared" si="2"/>
        <v>6</v>
      </c>
      <c r="I38" t="str">
        <f t="shared" si="3"/>
        <v>+/-</v>
      </c>
      <c r="J38" t="str">
        <f t="shared" si="4"/>
        <v>0.2</v>
      </c>
      <c r="K38" s="1">
        <f t="shared" si="5"/>
        <v>0.12158054711246201</v>
      </c>
      <c r="L38" s="1">
        <f t="shared" si="6"/>
        <v>0.39999999999999947</v>
      </c>
      <c r="M38" s="1">
        <f t="shared" si="7"/>
        <v>0.1359311840425404</v>
      </c>
      <c r="N38" s="1">
        <f t="shared" si="8"/>
        <v>2.9426654583897194</v>
      </c>
      <c r="O38" t="s">
        <v>68</v>
      </c>
    </row>
    <row r="39" spans="1:15" x14ac:dyDescent="0.35">
      <c r="A39" s="12">
        <v>29</v>
      </c>
      <c r="B39" s="11" t="s">
        <v>66</v>
      </c>
      <c r="C39" s="10">
        <v>4.8</v>
      </c>
      <c r="D39" s="9" t="s">
        <v>43</v>
      </c>
      <c r="E39" s="8" t="str">
        <f t="shared" si="0"/>
        <v>Significantly Different</v>
      </c>
      <c r="G39">
        <f t="shared" si="1"/>
        <v>4.8</v>
      </c>
      <c r="H39">
        <f t="shared" si="2"/>
        <v>6</v>
      </c>
      <c r="I39" t="str">
        <f t="shared" si="3"/>
        <v>+/-</v>
      </c>
      <c r="J39" t="str">
        <f t="shared" si="4"/>
        <v>0.4</v>
      </c>
      <c r="K39" s="1">
        <f t="shared" si="5"/>
        <v>0.24316109422492402</v>
      </c>
      <c r="L39" s="1">
        <f t="shared" si="6"/>
        <v>0.79999999999999982</v>
      </c>
      <c r="M39" s="1">
        <f t="shared" si="7"/>
        <v>0.25064471888253259</v>
      </c>
      <c r="N39" s="1">
        <f t="shared" si="8"/>
        <v>3.1917688254781407</v>
      </c>
      <c r="O39" t="s">
        <v>44</v>
      </c>
    </row>
    <row r="40" spans="1:15" x14ac:dyDescent="0.35">
      <c r="A40" s="12">
        <v>30</v>
      </c>
      <c r="B40" s="11" t="s">
        <v>80</v>
      </c>
      <c r="C40" s="10">
        <v>4.3</v>
      </c>
      <c r="D40" s="9" t="s">
        <v>38</v>
      </c>
      <c r="E40" s="8" t="str">
        <f t="shared" si="0"/>
        <v>Significantly Different</v>
      </c>
      <c r="G40">
        <f t="shared" si="1"/>
        <v>4.3</v>
      </c>
      <c r="H40">
        <f t="shared" si="2"/>
        <v>6</v>
      </c>
      <c r="I40" t="str">
        <f t="shared" si="3"/>
        <v>+/-</v>
      </c>
      <c r="J40" t="str">
        <f t="shared" si="4"/>
        <v>0.2</v>
      </c>
      <c r="K40" s="1">
        <f t="shared" si="5"/>
        <v>0.12158054711246201</v>
      </c>
      <c r="L40" s="1">
        <f t="shared" si="6"/>
        <v>1.2999999999999998</v>
      </c>
      <c r="M40" s="1">
        <f t="shared" si="7"/>
        <v>0.1359311840425404</v>
      </c>
      <c r="N40" s="1">
        <f t="shared" si="8"/>
        <v>9.563662739766599</v>
      </c>
      <c r="O40" t="s">
        <v>66</v>
      </c>
    </row>
    <row r="41" spans="1:15" x14ac:dyDescent="0.35">
      <c r="A41" s="12">
        <v>30</v>
      </c>
      <c r="B41" s="11" t="s">
        <v>37</v>
      </c>
      <c r="C41" s="10">
        <v>4.3</v>
      </c>
      <c r="D41" s="9" t="s">
        <v>38</v>
      </c>
      <c r="E41" s="8" t="str">
        <f t="shared" si="0"/>
        <v>Significantly Different</v>
      </c>
      <c r="G41">
        <f t="shared" si="1"/>
        <v>4.3</v>
      </c>
      <c r="H41">
        <f t="shared" si="2"/>
        <v>6</v>
      </c>
      <c r="I41" t="str">
        <f t="shared" si="3"/>
        <v>+/-</v>
      </c>
      <c r="J41" t="str">
        <f t="shared" si="4"/>
        <v>0.2</v>
      </c>
      <c r="K41" s="1">
        <f t="shared" si="5"/>
        <v>0.12158054711246201</v>
      </c>
      <c r="L41" s="1">
        <f t="shared" si="6"/>
        <v>1.2999999999999998</v>
      </c>
      <c r="M41" s="1">
        <f t="shared" si="7"/>
        <v>0.1359311840425404</v>
      </c>
      <c r="N41" s="1">
        <f t="shared" si="8"/>
        <v>9.563662739766599</v>
      </c>
      <c r="O41" t="s">
        <v>47</v>
      </c>
    </row>
    <row r="42" spans="1:15" x14ac:dyDescent="0.35">
      <c r="A42" s="12">
        <v>32</v>
      </c>
      <c r="B42" s="11" t="s">
        <v>77</v>
      </c>
      <c r="C42" s="10">
        <v>4</v>
      </c>
      <c r="D42" s="9" t="s">
        <v>38</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4</v>
      </c>
      <c r="H42">
        <f t="shared" ref="H42:H62" si="11">LEN(TRIM(D42))</f>
        <v>6</v>
      </c>
      <c r="I42" t="str">
        <f t="shared" ref="I42:I73" si="12">IF(H42&gt;=3,MID(TRIM(D42),1,3),"NO")</f>
        <v>+/-</v>
      </c>
      <c r="J42" t="str">
        <f t="shared" ref="J42:J73" si="13">IF(TRIM(I42)="+/-",MID(TRIM(D42),4,H42-3),D42)</f>
        <v>0.2</v>
      </c>
      <c r="K42" s="1">
        <f t="shared" ref="K42:K73" si="14">IF(TRIM(J42)="*****",0,IF(ISERROR(VALUE(J42)),"NA",VALUE(J42/$I$4)))</f>
        <v>0.12158054711246201</v>
      </c>
      <c r="L42" s="1">
        <f t="shared" ref="L42:L62" si="15">IF(AND(ISNUMBER(G42),ISNUMBER($I$6)),$I$6-G42,"N/A")</f>
        <v>1.5999999999999996</v>
      </c>
      <c r="M42" s="1">
        <f t="shared" ref="M42:M62" si="16">IF(AND(ISNUMBER(K42),ISNUMBER($I$7)),SQRT(K42^2+($I$7)^2),"N/A")</f>
        <v>0.1359311840425404</v>
      </c>
      <c r="N42" s="1">
        <f t="shared" ref="N42:N73" si="17">IF(AND(ISNUMBER(L42),ISNUMBER(M42),M42&lt;&gt;0),L42/M42,"NA")</f>
        <v>11.770661833558892</v>
      </c>
      <c r="O42" t="s">
        <v>36</v>
      </c>
    </row>
    <row r="43" spans="1:15" x14ac:dyDescent="0.35">
      <c r="A43" s="12">
        <v>33</v>
      </c>
      <c r="B43" s="11" t="s">
        <v>59</v>
      </c>
      <c r="C43" s="10">
        <v>3.7</v>
      </c>
      <c r="D43" s="9" t="s">
        <v>30</v>
      </c>
      <c r="E43" s="8" t="str">
        <f t="shared" si="9"/>
        <v>Significantly Different</v>
      </c>
      <c r="G43">
        <f t="shared" si="10"/>
        <v>3.7</v>
      </c>
      <c r="H43">
        <f t="shared" si="11"/>
        <v>6</v>
      </c>
      <c r="I43" t="str">
        <f t="shared" si="12"/>
        <v>+/-</v>
      </c>
      <c r="J43" t="str">
        <f t="shared" si="13"/>
        <v>0.5</v>
      </c>
      <c r="K43" s="1">
        <f t="shared" si="14"/>
        <v>0.303951367781155</v>
      </c>
      <c r="L43" s="1">
        <f t="shared" si="15"/>
        <v>1.8999999999999995</v>
      </c>
      <c r="M43" s="1">
        <f t="shared" si="16"/>
        <v>0.30997079109986531</v>
      </c>
      <c r="N43" s="1">
        <f t="shared" si="17"/>
        <v>6.129609803743941</v>
      </c>
      <c r="O43" t="s">
        <v>49</v>
      </c>
    </row>
    <row r="44" spans="1:15" x14ac:dyDescent="0.35">
      <c r="A44" s="12">
        <v>34</v>
      </c>
      <c r="B44" s="11" t="s">
        <v>73</v>
      </c>
      <c r="C44" s="10">
        <v>3.6</v>
      </c>
      <c r="D44" s="9" t="s">
        <v>38</v>
      </c>
      <c r="E44" s="8" t="str">
        <f t="shared" si="9"/>
        <v>Significantly Different</v>
      </c>
      <c r="G44">
        <f t="shared" si="10"/>
        <v>3.6</v>
      </c>
      <c r="H44">
        <f t="shared" si="11"/>
        <v>6</v>
      </c>
      <c r="I44" t="str">
        <f t="shared" si="12"/>
        <v>+/-</v>
      </c>
      <c r="J44" t="str">
        <f t="shared" si="13"/>
        <v>0.2</v>
      </c>
      <c r="K44" s="1">
        <f t="shared" si="14"/>
        <v>0.12158054711246201</v>
      </c>
      <c r="L44" s="1">
        <f t="shared" si="15"/>
        <v>1.9999999999999996</v>
      </c>
      <c r="M44" s="1">
        <f t="shared" si="16"/>
        <v>0.1359311840425404</v>
      </c>
      <c r="N44" s="1">
        <f t="shared" si="17"/>
        <v>14.713327291948614</v>
      </c>
      <c r="O44" t="s">
        <v>63</v>
      </c>
    </row>
    <row r="45" spans="1:15" x14ac:dyDescent="0.35">
      <c r="A45" s="12">
        <v>35</v>
      </c>
      <c r="B45" s="11" t="s">
        <v>34</v>
      </c>
      <c r="C45" s="10">
        <v>3.5</v>
      </c>
      <c r="D45" s="9" t="s">
        <v>33</v>
      </c>
      <c r="E45" s="8" t="str">
        <f t="shared" si="9"/>
        <v>Significantly Different</v>
      </c>
      <c r="G45">
        <f t="shared" si="10"/>
        <v>3.5</v>
      </c>
      <c r="H45">
        <f t="shared" si="11"/>
        <v>6</v>
      </c>
      <c r="I45" t="str">
        <f t="shared" si="12"/>
        <v>+/-</v>
      </c>
      <c r="J45" t="str">
        <f t="shared" si="13"/>
        <v>0.1</v>
      </c>
      <c r="K45" s="1">
        <f t="shared" si="14"/>
        <v>6.0790273556231005E-2</v>
      </c>
      <c r="L45" s="1">
        <f t="shared" si="15"/>
        <v>2.0999999999999996</v>
      </c>
      <c r="M45" s="1">
        <f t="shared" si="16"/>
        <v>8.5970429323592404E-2</v>
      </c>
      <c r="N45" s="1">
        <f t="shared" si="17"/>
        <v>24.427003756089281</v>
      </c>
      <c r="O45" t="s">
        <v>62</v>
      </c>
    </row>
    <row r="46" spans="1:15" x14ac:dyDescent="0.35">
      <c r="A46" s="12">
        <v>35</v>
      </c>
      <c r="B46" s="11" t="s">
        <v>54</v>
      </c>
      <c r="C46" s="10">
        <v>3.5</v>
      </c>
      <c r="D46" s="9" t="s">
        <v>33</v>
      </c>
      <c r="E46" s="8" t="str">
        <f t="shared" si="9"/>
        <v>Significantly Different</v>
      </c>
      <c r="G46">
        <f t="shared" si="10"/>
        <v>3.5</v>
      </c>
      <c r="H46">
        <f t="shared" si="11"/>
        <v>6</v>
      </c>
      <c r="I46" t="str">
        <f t="shared" si="12"/>
        <v>+/-</v>
      </c>
      <c r="J46" t="str">
        <f t="shared" si="13"/>
        <v>0.1</v>
      </c>
      <c r="K46" s="1">
        <f t="shared" si="14"/>
        <v>6.0790273556231005E-2</v>
      </c>
      <c r="L46" s="1">
        <f t="shared" si="15"/>
        <v>2.0999999999999996</v>
      </c>
      <c r="M46" s="1">
        <f t="shared" si="16"/>
        <v>8.5970429323592404E-2</v>
      </c>
      <c r="N46" s="1">
        <f t="shared" si="17"/>
        <v>24.427003756089281</v>
      </c>
      <c r="O46" t="s">
        <v>60</v>
      </c>
    </row>
    <row r="47" spans="1:15" x14ac:dyDescent="0.35">
      <c r="A47" s="12">
        <v>37</v>
      </c>
      <c r="B47" s="11" t="s">
        <v>60</v>
      </c>
      <c r="C47" s="10">
        <v>3.4</v>
      </c>
      <c r="D47" s="9" t="s">
        <v>33</v>
      </c>
      <c r="E47" s="8" t="str">
        <f t="shared" si="9"/>
        <v>Significantly Different</v>
      </c>
      <c r="G47">
        <f t="shared" si="10"/>
        <v>3.4</v>
      </c>
      <c r="H47">
        <f t="shared" si="11"/>
        <v>6</v>
      </c>
      <c r="I47" t="str">
        <f t="shared" si="12"/>
        <v>+/-</v>
      </c>
      <c r="J47" t="str">
        <f t="shared" si="13"/>
        <v>0.1</v>
      </c>
      <c r="K47" s="1">
        <f t="shared" si="14"/>
        <v>6.0790273556231005E-2</v>
      </c>
      <c r="L47" s="1">
        <f t="shared" si="15"/>
        <v>2.1999999999999997</v>
      </c>
      <c r="M47" s="1">
        <f t="shared" si="16"/>
        <v>8.5970429323592404E-2</v>
      </c>
      <c r="N47" s="1">
        <f t="shared" si="17"/>
        <v>25.590194411141152</v>
      </c>
      <c r="O47" t="s">
        <v>58</v>
      </c>
    </row>
    <row r="48" spans="1:15" x14ac:dyDescent="0.35">
      <c r="A48" s="12">
        <v>38</v>
      </c>
      <c r="B48" s="11" t="s">
        <v>79</v>
      </c>
      <c r="C48" s="10">
        <v>3.1</v>
      </c>
      <c r="D48" s="9" t="s">
        <v>38</v>
      </c>
      <c r="E48" s="8" t="str">
        <f t="shared" si="9"/>
        <v>Significantly Different</v>
      </c>
      <c r="G48">
        <f t="shared" si="10"/>
        <v>3.1</v>
      </c>
      <c r="H48">
        <f t="shared" si="11"/>
        <v>6</v>
      </c>
      <c r="I48" t="str">
        <f t="shared" si="12"/>
        <v>+/-</v>
      </c>
      <c r="J48" t="str">
        <f t="shared" si="13"/>
        <v>0.2</v>
      </c>
      <c r="K48" s="1">
        <f t="shared" si="14"/>
        <v>0.12158054711246201</v>
      </c>
      <c r="L48" s="1">
        <f t="shared" si="15"/>
        <v>2.4999999999999996</v>
      </c>
      <c r="M48" s="1">
        <f t="shared" si="16"/>
        <v>0.1359311840425404</v>
      </c>
      <c r="N48" s="1">
        <f t="shared" si="17"/>
        <v>18.391659114935766</v>
      </c>
      <c r="O48" t="s">
        <v>56</v>
      </c>
    </row>
    <row r="49" spans="1:15" x14ac:dyDescent="0.35">
      <c r="A49" s="12">
        <v>38</v>
      </c>
      <c r="B49" s="11" t="s">
        <v>29</v>
      </c>
      <c r="C49" s="10">
        <v>3.1</v>
      </c>
      <c r="D49" s="9" t="s">
        <v>33</v>
      </c>
      <c r="E49" s="8" t="str">
        <f t="shared" si="9"/>
        <v>Significantly Different</v>
      </c>
      <c r="G49">
        <f t="shared" si="10"/>
        <v>3.1</v>
      </c>
      <c r="H49">
        <f t="shared" si="11"/>
        <v>6</v>
      </c>
      <c r="I49" t="str">
        <f t="shared" si="12"/>
        <v>+/-</v>
      </c>
      <c r="J49" t="str">
        <f t="shared" si="13"/>
        <v>0.1</v>
      </c>
      <c r="K49" s="1">
        <f t="shared" si="14"/>
        <v>6.0790273556231005E-2</v>
      </c>
      <c r="L49" s="1">
        <f t="shared" si="15"/>
        <v>2.4999999999999996</v>
      </c>
      <c r="M49" s="1">
        <f t="shared" si="16"/>
        <v>8.5970429323592404E-2</v>
      </c>
      <c r="N49" s="1">
        <f t="shared" si="17"/>
        <v>29.07976637629676</v>
      </c>
      <c r="O49" t="s">
        <v>54</v>
      </c>
    </row>
    <row r="50" spans="1:15" x14ac:dyDescent="0.35">
      <c r="A50" s="12">
        <v>40</v>
      </c>
      <c r="B50" s="11" t="s">
        <v>74</v>
      </c>
      <c r="C50" s="10">
        <v>2.9</v>
      </c>
      <c r="D50" s="9" t="s">
        <v>33</v>
      </c>
      <c r="E50" s="8" t="str">
        <f t="shared" si="9"/>
        <v>Significantly Different</v>
      </c>
      <c r="G50">
        <f t="shared" si="10"/>
        <v>2.9</v>
      </c>
      <c r="H50">
        <f t="shared" si="11"/>
        <v>6</v>
      </c>
      <c r="I50" t="str">
        <f t="shared" si="12"/>
        <v>+/-</v>
      </c>
      <c r="J50" t="str">
        <f t="shared" si="13"/>
        <v>0.1</v>
      </c>
      <c r="K50" s="1">
        <f t="shared" si="14"/>
        <v>6.0790273556231005E-2</v>
      </c>
      <c r="L50" s="1">
        <f t="shared" si="15"/>
        <v>2.6999999999999997</v>
      </c>
      <c r="M50" s="1">
        <f t="shared" si="16"/>
        <v>8.5970429323592404E-2</v>
      </c>
      <c r="N50" s="1">
        <f t="shared" si="17"/>
        <v>31.406147686400505</v>
      </c>
      <c r="O50" t="s">
        <v>52</v>
      </c>
    </row>
    <row r="51" spans="1:15" x14ac:dyDescent="0.35">
      <c r="A51" s="12">
        <v>40</v>
      </c>
      <c r="B51" s="11" t="s">
        <v>42</v>
      </c>
      <c r="C51" s="10">
        <v>2.9</v>
      </c>
      <c r="D51" s="9" t="s">
        <v>27</v>
      </c>
      <c r="E51" s="8" t="str">
        <f t="shared" si="9"/>
        <v>Significantly Different</v>
      </c>
      <c r="G51">
        <f t="shared" si="10"/>
        <v>2.9</v>
      </c>
      <c r="H51">
        <f t="shared" si="11"/>
        <v>6</v>
      </c>
      <c r="I51" t="str">
        <f t="shared" si="12"/>
        <v>+/-</v>
      </c>
      <c r="J51" t="str">
        <f t="shared" si="13"/>
        <v>0.3</v>
      </c>
      <c r="K51" s="1">
        <f t="shared" si="14"/>
        <v>0.18237082066869301</v>
      </c>
      <c r="L51" s="1">
        <f t="shared" si="15"/>
        <v>2.6999999999999997</v>
      </c>
      <c r="M51" s="1">
        <f t="shared" si="16"/>
        <v>0.19223572402239389</v>
      </c>
      <c r="N51" s="1">
        <f t="shared" si="17"/>
        <v>14.045256227637855</v>
      </c>
      <c r="O51" t="s">
        <v>50</v>
      </c>
    </row>
    <row r="52" spans="1:15" x14ac:dyDescent="0.35">
      <c r="A52" s="12">
        <v>42</v>
      </c>
      <c r="B52" s="11" t="s">
        <v>68</v>
      </c>
      <c r="C52" s="10">
        <v>2.6</v>
      </c>
      <c r="D52" s="9" t="s">
        <v>38</v>
      </c>
      <c r="E52" s="8" t="str">
        <f t="shared" si="9"/>
        <v>Significantly Different</v>
      </c>
      <c r="G52">
        <f t="shared" si="10"/>
        <v>2.6</v>
      </c>
      <c r="H52">
        <f t="shared" si="11"/>
        <v>6</v>
      </c>
      <c r="I52" t="str">
        <f t="shared" si="12"/>
        <v>+/-</v>
      </c>
      <c r="J52" t="str">
        <f t="shared" si="13"/>
        <v>0.2</v>
      </c>
      <c r="K52" s="1">
        <f t="shared" si="14"/>
        <v>0.12158054711246201</v>
      </c>
      <c r="L52" s="1">
        <f t="shared" si="15"/>
        <v>2.9999999999999996</v>
      </c>
      <c r="M52" s="1">
        <f t="shared" si="16"/>
        <v>0.1359311840425404</v>
      </c>
      <c r="N52" s="1">
        <f t="shared" si="17"/>
        <v>22.069990937922924</v>
      </c>
      <c r="O52" t="s">
        <v>48</v>
      </c>
    </row>
    <row r="53" spans="1:15" x14ac:dyDescent="0.35">
      <c r="A53" s="12">
        <v>43</v>
      </c>
      <c r="B53" s="11" t="s">
        <v>64</v>
      </c>
      <c r="C53" s="10">
        <v>2.2000000000000002</v>
      </c>
      <c r="D53" s="9" t="s">
        <v>33</v>
      </c>
      <c r="E53" s="8" t="str">
        <f t="shared" si="9"/>
        <v>Significantly Different</v>
      </c>
      <c r="G53">
        <f t="shared" si="10"/>
        <v>2.2000000000000002</v>
      </c>
      <c r="H53">
        <f t="shared" si="11"/>
        <v>6</v>
      </c>
      <c r="I53" t="str">
        <f t="shared" si="12"/>
        <v>+/-</v>
      </c>
      <c r="J53" t="str">
        <f t="shared" si="13"/>
        <v>0.1</v>
      </c>
      <c r="K53" s="1">
        <f t="shared" si="14"/>
        <v>6.0790273556231005E-2</v>
      </c>
      <c r="L53" s="1">
        <f t="shared" si="15"/>
        <v>3.3999999999999995</v>
      </c>
      <c r="M53" s="1">
        <f t="shared" si="16"/>
        <v>8.5970429323592404E-2</v>
      </c>
      <c r="N53" s="1">
        <f t="shared" si="17"/>
        <v>39.548482271763596</v>
      </c>
      <c r="O53" t="s">
        <v>46</v>
      </c>
    </row>
    <row r="54" spans="1:15" x14ac:dyDescent="0.35">
      <c r="A54" s="12">
        <v>44</v>
      </c>
      <c r="B54" s="11" t="s">
        <v>49</v>
      </c>
      <c r="C54" s="10">
        <v>2.1</v>
      </c>
      <c r="D54" s="9" t="s">
        <v>33</v>
      </c>
      <c r="E54" s="8" t="str">
        <f t="shared" si="9"/>
        <v>Significantly Different</v>
      </c>
      <c r="G54">
        <f t="shared" si="10"/>
        <v>2.1</v>
      </c>
      <c r="H54">
        <f t="shared" si="11"/>
        <v>6</v>
      </c>
      <c r="I54" t="str">
        <f t="shared" si="12"/>
        <v>+/-</v>
      </c>
      <c r="J54" t="str">
        <f t="shared" si="13"/>
        <v>0.1</v>
      </c>
      <c r="K54" s="1">
        <f t="shared" si="14"/>
        <v>6.0790273556231005E-2</v>
      </c>
      <c r="L54" s="1">
        <f t="shared" si="15"/>
        <v>3.4999999999999996</v>
      </c>
      <c r="M54" s="1">
        <f t="shared" si="16"/>
        <v>8.5970429323592404E-2</v>
      </c>
      <c r="N54" s="1">
        <f t="shared" si="17"/>
        <v>40.711672926815467</v>
      </c>
      <c r="O54" t="s">
        <v>39</v>
      </c>
    </row>
    <row r="55" spans="1:15" x14ac:dyDescent="0.35">
      <c r="A55" s="12">
        <v>45</v>
      </c>
      <c r="B55" s="11" t="s">
        <v>41</v>
      </c>
      <c r="C55" s="10">
        <v>1.3</v>
      </c>
      <c r="D55" s="9" t="s">
        <v>33</v>
      </c>
      <c r="E55" s="8" t="str">
        <f t="shared" si="9"/>
        <v>Significantly Different</v>
      </c>
      <c r="G55">
        <f t="shared" si="10"/>
        <v>1.3</v>
      </c>
      <c r="H55">
        <f t="shared" si="11"/>
        <v>6</v>
      </c>
      <c r="I55" t="str">
        <f t="shared" si="12"/>
        <v>+/-</v>
      </c>
      <c r="J55" t="str">
        <f t="shared" si="13"/>
        <v>0.1</v>
      </c>
      <c r="K55" s="1">
        <f t="shared" si="14"/>
        <v>6.0790273556231005E-2</v>
      </c>
      <c r="L55" s="1">
        <f t="shared" si="15"/>
        <v>4.3</v>
      </c>
      <c r="M55" s="1">
        <f t="shared" si="16"/>
        <v>8.5970429323592404E-2</v>
      </c>
      <c r="N55" s="1">
        <f t="shared" si="17"/>
        <v>50.01719816723044</v>
      </c>
      <c r="O55" t="s">
        <v>42</v>
      </c>
    </row>
    <row r="56" spans="1:15" x14ac:dyDescent="0.35">
      <c r="A56" s="12">
        <v>46</v>
      </c>
      <c r="B56" s="11" t="s">
        <v>47</v>
      </c>
      <c r="C56" s="10">
        <v>1</v>
      </c>
      <c r="D56" s="9" t="s">
        <v>33</v>
      </c>
      <c r="E56" s="8" t="str">
        <f t="shared" si="9"/>
        <v>Significantly Different</v>
      </c>
      <c r="G56">
        <f t="shared" si="10"/>
        <v>1</v>
      </c>
      <c r="H56">
        <f t="shared" si="11"/>
        <v>6</v>
      </c>
      <c r="I56" t="str">
        <f t="shared" si="12"/>
        <v>+/-</v>
      </c>
      <c r="J56" t="str">
        <f t="shared" si="13"/>
        <v>0.1</v>
      </c>
      <c r="K56" s="1">
        <f t="shared" si="14"/>
        <v>6.0790273556231005E-2</v>
      </c>
      <c r="L56" s="1">
        <f t="shared" si="15"/>
        <v>4.5999999999999996</v>
      </c>
      <c r="M56" s="1">
        <f t="shared" si="16"/>
        <v>8.5970429323592404E-2</v>
      </c>
      <c r="N56" s="1">
        <f t="shared" si="17"/>
        <v>53.506770132386045</v>
      </c>
      <c r="O56" t="s">
        <v>40</v>
      </c>
    </row>
    <row r="57" spans="1:15" x14ac:dyDescent="0.35">
      <c r="A57" s="12">
        <v>47</v>
      </c>
      <c r="B57" s="11" t="s">
        <v>65</v>
      </c>
      <c r="C57" s="10">
        <v>0.8</v>
      </c>
      <c r="D57" s="9" t="s">
        <v>33</v>
      </c>
      <c r="E57" s="8" t="str">
        <f t="shared" si="9"/>
        <v>Significantly Different</v>
      </c>
      <c r="G57">
        <f t="shared" si="10"/>
        <v>0.8</v>
      </c>
      <c r="H57">
        <f t="shared" si="11"/>
        <v>6</v>
      </c>
      <c r="I57" t="str">
        <f t="shared" si="12"/>
        <v>+/-</v>
      </c>
      <c r="J57" t="str">
        <f t="shared" si="13"/>
        <v>0.1</v>
      </c>
      <c r="K57" s="1">
        <f t="shared" si="14"/>
        <v>6.0790273556231005E-2</v>
      </c>
      <c r="L57" s="1">
        <f t="shared" si="15"/>
        <v>4.8</v>
      </c>
      <c r="M57" s="1">
        <f t="shared" si="16"/>
        <v>8.5970429323592404E-2</v>
      </c>
      <c r="N57" s="1">
        <f t="shared" si="17"/>
        <v>55.833151442489793</v>
      </c>
      <c r="O57" t="s">
        <v>37</v>
      </c>
    </row>
    <row r="58" spans="1:15" x14ac:dyDescent="0.35">
      <c r="A58" s="12">
        <v>47</v>
      </c>
      <c r="B58" s="11" t="s">
        <v>70</v>
      </c>
      <c r="C58" s="10">
        <v>0.8</v>
      </c>
      <c r="D58" s="9" t="s">
        <v>33</v>
      </c>
      <c r="E58" s="8" t="str">
        <f t="shared" si="9"/>
        <v>Significantly Different</v>
      </c>
      <c r="G58">
        <f t="shared" si="10"/>
        <v>0.8</v>
      </c>
      <c r="H58">
        <f t="shared" si="11"/>
        <v>6</v>
      </c>
      <c r="I58" t="str">
        <f t="shared" si="12"/>
        <v>+/-</v>
      </c>
      <c r="J58" t="str">
        <f t="shared" si="13"/>
        <v>0.1</v>
      </c>
      <c r="K58" s="1">
        <f t="shared" si="14"/>
        <v>6.0790273556231005E-2</v>
      </c>
      <c r="L58" s="1">
        <f t="shared" si="15"/>
        <v>4.8</v>
      </c>
      <c r="M58" s="1">
        <f t="shared" si="16"/>
        <v>8.5970429323592404E-2</v>
      </c>
      <c r="N58" s="1">
        <f t="shared" si="17"/>
        <v>55.833151442489793</v>
      </c>
      <c r="O58" t="s">
        <v>35</v>
      </c>
    </row>
    <row r="59" spans="1:15" x14ac:dyDescent="0.35">
      <c r="A59" s="12">
        <v>47</v>
      </c>
      <c r="B59" s="11" t="s">
        <v>52</v>
      </c>
      <c r="C59" s="10">
        <v>0.8</v>
      </c>
      <c r="D59" s="9" t="s">
        <v>38</v>
      </c>
      <c r="E59" s="8" t="str">
        <f t="shared" si="9"/>
        <v>Significantly Different</v>
      </c>
      <c r="G59">
        <f t="shared" si="10"/>
        <v>0.8</v>
      </c>
      <c r="H59">
        <f t="shared" si="11"/>
        <v>6</v>
      </c>
      <c r="I59" t="str">
        <f t="shared" si="12"/>
        <v>+/-</v>
      </c>
      <c r="J59" t="str">
        <f t="shared" si="13"/>
        <v>0.2</v>
      </c>
      <c r="K59" s="1">
        <f t="shared" si="14"/>
        <v>0.12158054711246201</v>
      </c>
      <c r="L59" s="1">
        <f t="shared" si="15"/>
        <v>4.8</v>
      </c>
      <c r="M59" s="1">
        <f t="shared" si="16"/>
        <v>0.1359311840425404</v>
      </c>
      <c r="N59" s="1">
        <f t="shared" si="17"/>
        <v>35.311985500676677</v>
      </c>
      <c r="O59" t="s">
        <v>32</v>
      </c>
    </row>
    <row r="60" spans="1:15" x14ac:dyDescent="0.35">
      <c r="A60" s="12">
        <v>50</v>
      </c>
      <c r="B60" s="11" t="s">
        <v>28</v>
      </c>
      <c r="C60" s="10">
        <v>0.3</v>
      </c>
      <c r="D60" s="9" t="s">
        <v>33</v>
      </c>
      <c r="E60" s="8" t="str">
        <f t="shared" si="9"/>
        <v>Significantly Different</v>
      </c>
      <c r="G60">
        <f t="shared" si="10"/>
        <v>0.3</v>
      </c>
      <c r="H60">
        <f t="shared" si="11"/>
        <v>6</v>
      </c>
      <c r="I60" t="str">
        <f t="shared" si="12"/>
        <v>+/-</v>
      </c>
      <c r="J60" t="str">
        <f t="shared" si="13"/>
        <v>0.1</v>
      </c>
      <c r="K60" s="1">
        <f t="shared" si="14"/>
        <v>6.0790273556231005E-2</v>
      </c>
      <c r="L60" s="1">
        <f t="shared" si="15"/>
        <v>5.3</v>
      </c>
      <c r="M60" s="1">
        <f t="shared" si="16"/>
        <v>8.5970429323592404E-2</v>
      </c>
      <c r="N60" s="1">
        <f t="shared" si="17"/>
        <v>61.649104717749147</v>
      </c>
      <c r="O60" t="s">
        <v>29</v>
      </c>
    </row>
    <row r="61" spans="1:15" x14ac:dyDescent="0.35">
      <c r="A61" s="12">
        <v>51</v>
      </c>
      <c r="B61" s="11" t="s">
        <v>31</v>
      </c>
      <c r="C61" s="10">
        <v>0</v>
      </c>
      <c r="D61" s="9" t="s">
        <v>33</v>
      </c>
      <c r="E61" s="8" t="str">
        <f t="shared" si="9"/>
        <v>Significantly Different</v>
      </c>
      <c r="G61">
        <f t="shared" si="10"/>
        <v>0</v>
      </c>
      <c r="H61">
        <f t="shared" si="11"/>
        <v>6</v>
      </c>
      <c r="I61" t="str">
        <f t="shared" si="12"/>
        <v>+/-</v>
      </c>
      <c r="J61" t="str">
        <f t="shared" si="13"/>
        <v>0.1</v>
      </c>
      <c r="K61" s="1">
        <f t="shared" si="14"/>
        <v>6.0790273556231005E-2</v>
      </c>
      <c r="L61" s="1">
        <f t="shared" si="15"/>
        <v>5.6</v>
      </c>
      <c r="M61" s="1">
        <f t="shared" si="16"/>
        <v>8.5970429323592404E-2</v>
      </c>
      <c r="N61" s="1">
        <f t="shared" si="17"/>
        <v>65.138676682904759</v>
      </c>
      <c r="O61" t="s">
        <v>26</v>
      </c>
    </row>
    <row r="62" spans="1:15" ht="15" thickBot="1" x14ac:dyDescent="0.4">
      <c r="A62" s="7"/>
      <c r="B62" s="6" t="s">
        <v>24</v>
      </c>
      <c r="C62" s="5">
        <v>0.3</v>
      </c>
      <c r="D62" s="4" t="s">
        <v>33</v>
      </c>
      <c r="E62" s="3" t="str">
        <f t="shared" si="9"/>
        <v>Significantly Different</v>
      </c>
      <c r="G62">
        <f t="shared" si="10"/>
        <v>0.3</v>
      </c>
      <c r="H62">
        <f t="shared" si="11"/>
        <v>6</v>
      </c>
      <c r="I62" t="str">
        <f t="shared" si="12"/>
        <v>+/-</v>
      </c>
      <c r="J62" t="str">
        <f t="shared" si="13"/>
        <v>0.1</v>
      </c>
      <c r="K62" s="1">
        <f t="shared" si="14"/>
        <v>6.0790273556231005E-2</v>
      </c>
      <c r="L62" s="1">
        <f t="shared" si="15"/>
        <v>5.3</v>
      </c>
      <c r="M62" s="1">
        <f t="shared" si="16"/>
        <v>8.5970429323592404E-2</v>
      </c>
      <c r="N62" s="1">
        <f t="shared" si="17"/>
        <v>61.649104717749147</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84" priority="1" operator="equal">
      <formula>"OTHER ERROR"</formula>
    </cfRule>
    <cfRule type="cellIs" dxfId="83" priority="2" operator="equal">
      <formula>"Statistical Test not applicable"</formula>
    </cfRule>
    <cfRule type="cellIs" dxfId="82" priority="3" operator="equal">
      <formula>"Geography Selected"</formula>
    </cfRule>
  </conditionalFormatting>
  <conditionalFormatting sqref="E10:J62">
    <cfRule type="cellIs" dxfId="81" priority="4" operator="equal">
      <formula>"Not Significantly Different"</formula>
    </cfRule>
  </conditionalFormatting>
  <conditionalFormatting sqref="F10:J62">
    <cfRule type="cellIs" dxfId="8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ED886FE9-A9B2-4B6B-8D5B-3F4B60EE142E}">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FF323557-C257-472C-83D1-12F7A8FF00E2}"/>
    <hyperlink ref="A68" r:id="rId2" xr:uid="{C8383AE7-B19F-4153-BF23-6E8959343623}"/>
    <hyperlink ref="A66" r:id="rId3" xr:uid="{DA5FD2DE-3487-406D-81FB-4230D8E75338}"/>
    <hyperlink ref="A67" r:id="rId4" xr:uid="{D3887F16-FFF5-49BA-95C1-E600B809487F}"/>
  </hyperlinks>
  <pageMargins left="0.7" right="0.7" top="0.75" bottom="0.75" header="0.3" footer="0.3"/>
  <pageSetup orientation="portrait" r:id="rId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50D1A-4E53-4BC6-A44D-DF1AFA7CFA14}">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598</v>
      </c>
    </row>
    <row r="2" spans="1:16" x14ac:dyDescent="0.35">
      <c r="A2" s="26" t="s">
        <v>106</v>
      </c>
      <c r="B2" t="s">
        <v>597</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1.9</v>
      </c>
      <c r="C6" t="s">
        <v>100</v>
      </c>
      <c r="H6" s="14" t="s">
        <v>99</v>
      </c>
      <c r="I6">
        <f>VLOOKUP($B$4,$B$9:$K$62,6,FALSE)</f>
        <v>1.9</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1.9</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1.9</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42</v>
      </c>
      <c r="C11" s="10">
        <v>3.9</v>
      </c>
      <c r="D11" s="13" t="s">
        <v>27</v>
      </c>
      <c r="E11" s="8" t="str">
        <f t="shared" si="0"/>
        <v>Significantly Different</v>
      </c>
      <c r="G11">
        <f t="shared" si="1"/>
        <v>3.9</v>
      </c>
      <c r="H11">
        <f t="shared" si="2"/>
        <v>6</v>
      </c>
      <c r="I11" t="str">
        <f t="shared" si="3"/>
        <v>+/-</v>
      </c>
      <c r="J11" t="str">
        <f t="shared" si="4"/>
        <v>0.3</v>
      </c>
      <c r="K11" s="1">
        <f t="shared" si="5"/>
        <v>0.18237082066869301</v>
      </c>
      <c r="L11" s="1">
        <f t="shared" si="6"/>
        <v>-2</v>
      </c>
      <c r="M11" s="1">
        <f t="shared" si="7"/>
        <v>0.19223572402239389</v>
      </c>
      <c r="N11" s="1">
        <f t="shared" si="8"/>
        <v>-10.403893501953968</v>
      </c>
      <c r="O11" t="s">
        <v>67</v>
      </c>
    </row>
    <row r="12" spans="1:16" x14ac:dyDescent="0.35">
      <c r="A12" s="12">
        <v>2</v>
      </c>
      <c r="B12" s="11" t="s">
        <v>81</v>
      </c>
      <c r="C12" s="10">
        <v>3.8</v>
      </c>
      <c r="D12" s="9" t="s">
        <v>27</v>
      </c>
      <c r="E12" s="8" t="str">
        <f t="shared" si="0"/>
        <v>Significantly Different</v>
      </c>
      <c r="G12">
        <f t="shared" si="1"/>
        <v>3.8</v>
      </c>
      <c r="H12">
        <f t="shared" si="2"/>
        <v>6</v>
      </c>
      <c r="I12" t="str">
        <f t="shared" si="3"/>
        <v>+/-</v>
      </c>
      <c r="J12" t="str">
        <f t="shared" si="4"/>
        <v>0.3</v>
      </c>
      <c r="K12" s="1">
        <f t="shared" si="5"/>
        <v>0.18237082066869301</v>
      </c>
      <c r="L12" s="1">
        <f t="shared" si="6"/>
        <v>-1.9</v>
      </c>
      <c r="M12" s="1">
        <f t="shared" si="7"/>
        <v>0.19223572402239389</v>
      </c>
      <c r="N12" s="1">
        <f t="shared" si="8"/>
        <v>-9.8836988268562695</v>
      </c>
      <c r="O12" t="s">
        <v>59</v>
      </c>
    </row>
    <row r="13" spans="1:16" x14ac:dyDescent="0.35">
      <c r="A13" s="12">
        <v>3</v>
      </c>
      <c r="B13" s="11" t="s">
        <v>39</v>
      </c>
      <c r="C13" s="10">
        <v>3.7</v>
      </c>
      <c r="D13" s="9" t="s">
        <v>33</v>
      </c>
      <c r="E13" s="8" t="str">
        <f t="shared" si="0"/>
        <v>Significantly Different</v>
      </c>
      <c r="G13">
        <f t="shared" si="1"/>
        <v>3.7</v>
      </c>
      <c r="H13">
        <f t="shared" si="2"/>
        <v>6</v>
      </c>
      <c r="I13" t="str">
        <f t="shared" si="3"/>
        <v>+/-</v>
      </c>
      <c r="J13" t="str">
        <f t="shared" si="4"/>
        <v>0.1</v>
      </c>
      <c r="K13" s="1">
        <f t="shared" si="5"/>
        <v>6.0790273556231005E-2</v>
      </c>
      <c r="L13" s="1">
        <f t="shared" si="6"/>
        <v>-1.8000000000000003</v>
      </c>
      <c r="M13" s="1">
        <f t="shared" si="7"/>
        <v>8.5970429323592404E-2</v>
      </c>
      <c r="N13" s="1">
        <f t="shared" si="8"/>
        <v>-20.937431790933676</v>
      </c>
      <c r="O13" t="s">
        <v>57</v>
      </c>
    </row>
    <row r="14" spans="1:16" x14ac:dyDescent="0.35">
      <c r="A14" s="12">
        <v>4</v>
      </c>
      <c r="B14" s="11" t="s">
        <v>50</v>
      </c>
      <c r="C14" s="10">
        <v>3.5</v>
      </c>
      <c r="D14" s="9" t="s">
        <v>38</v>
      </c>
      <c r="E14" s="8" t="str">
        <f t="shared" si="0"/>
        <v>Significantly Different</v>
      </c>
      <c r="G14">
        <f t="shared" si="1"/>
        <v>3.5</v>
      </c>
      <c r="H14">
        <f t="shared" si="2"/>
        <v>6</v>
      </c>
      <c r="I14" t="str">
        <f t="shared" si="3"/>
        <v>+/-</v>
      </c>
      <c r="J14" t="str">
        <f t="shared" si="4"/>
        <v>0.2</v>
      </c>
      <c r="K14" s="1">
        <f t="shared" si="5"/>
        <v>0.12158054711246201</v>
      </c>
      <c r="L14" s="1">
        <f t="shared" si="6"/>
        <v>-1.6</v>
      </c>
      <c r="M14" s="1">
        <f t="shared" si="7"/>
        <v>0.1359311840425404</v>
      </c>
      <c r="N14" s="1">
        <f t="shared" si="8"/>
        <v>-11.770661833558894</v>
      </c>
      <c r="O14" t="s">
        <v>72</v>
      </c>
    </row>
    <row r="15" spans="1:16" x14ac:dyDescent="0.35">
      <c r="A15" s="12">
        <v>5</v>
      </c>
      <c r="B15" s="11" t="s">
        <v>31</v>
      </c>
      <c r="C15" s="10">
        <v>3</v>
      </c>
      <c r="D15" s="9" t="s">
        <v>109</v>
      </c>
      <c r="E15" s="8" t="str">
        <f t="shared" si="0"/>
        <v>Significantly Different</v>
      </c>
      <c r="G15">
        <f t="shared" si="1"/>
        <v>3</v>
      </c>
      <c r="H15">
        <f t="shared" si="2"/>
        <v>6</v>
      </c>
      <c r="I15" t="str">
        <f t="shared" si="3"/>
        <v>+/-</v>
      </c>
      <c r="J15" t="str">
        <f t="shared" si="4"/>
        <v>0.6</v>
      </c>
      <c r="K15" s="1">
        <f t="shared" si="5"/>
        <v>0.36474164133738601</v>
      </c>
      <c r="L15" s="1">
        <f t="shared" si="6"/>
        <v>-1.1000000000000001</v>
      </c>
      <c r="M15" s="1">
        <f t="shared" si="7"/>
        <v>0.36977279819442066</v>
      </c>
      <c r="N15" s="1">
        <f t="shared" si="8"/>
        <v>-2.9747996752904404</v>
      </c>
      <c r="O15" t="s">
        <v>34</v>
      </c>
    </row>
    <row r="16" spans="1:16" x14ac:dyDescent="0.35">
      <c r="A16" s="12">
        <v>5</v>
      </c>
      <c r="B16" s="11" t="s">
        <v>44</v>
      </c>
      <c r="C16" s="10">
        <v>3</v>
      </c>
      <c r="D16" s="9" t="s">
        <v>27</v>
      </c>
      <c r="E16" s="8" t="str">
        <f t="shared" si="0"/>
        <v>Significantly Different</v>
      </c>
      <c r="G16">
        <f t="shared" si="1"/>
        <v>3</v>
      </c>
      <c r="H16">
        <f t="shared" si="2"/>
        <v>6</v>
      </c>
      <c r="I16" t="str">
        <f t="shared" si="3"/>
        <v>+/-</v>
      </c>
      <c r="J16" t="str">
        <f t="shared" si="4"/>
        <v>0.3</v>
      </c>
      <c r="K16" s="1">
        <f t="shared" si="5"/>
        <v>0.18237082066869301</v>
      </c>
      <c r="L16" s="1">
        <f t="shared" si="6"/>
        <v>-1.1000000000000001</v>
      </c>
      <c r="M16" s="1">
        <f t="shared" si="7"/>
        <v>0.19223572402239389</v>
      </c>
      <c r="N16" s="1">
        <f t="shared" si="8"/>
        <v>-5.7221414260746828</v>
      </c>
      <c r="O16" t="s">
        <v>73</v>
      </c>
    </row>
    <row r="17" spans="1:15" x14ac:dyDescent="0.35">
      <c r="A17" s="12">
        <v>7</v>
      </c>
      <c r="B17" s="11" t="s">
        <v>53</v>
      </c>
      <c r="C17" s="10">
        <v>2.9</v>
      </c>
      <c r="D17" s="9" t="s">
        <v>33</v>
      </c>
      <c r="E17" s="8" t="str">
        <f t="shared" si="0"/>
        <v>Significantly Different</v>
      </c>
      <c r="G17">
        <f t="shared" si="1"/>
        <v>2.9</v>
      </c>
      <c r="H17">
        <f t="shared" si="2"/>
        <v>6</v>
      </c>
      <c r="I17" t="str">
        <f t="shared" si="3"/>
        <v>+/-</v>
      </c>
      <c r="J17" t="str">
        <f t="shared" si="4"/>
        <v>0.1</v>
      </c>
      <c r="K17" s="1">
        <f t="shared" si="5"/>
        <v>6.0790273556231005E-2</v>
      </c>
      <c r="L17" s="1">
        <f t="shared" si="6"/>
        <v>-1</v>
      </c>
      <c r="M17" s="1">
        <f t="shared" si="7"/>
        <v>8.5970429323592404E-2</v>
      </c>
      <c r="N17" s="1">
        <f t="shared" si="8"/>
        <v>-11.631906550518707</v>
      </c>
      <c r="O17" t="s">
        <v>65</v>
      </c>
    </row>
    <row r="18" spans="1:15" x14ac:dyDescent="0.35">
      <c r="A18" s="12">
        <v>7</v>
      </c>
      <c r="B18" s="11" t="s">
        <v>63</v>
      </c>
      <c r="C18" s="10">
        <v>2.9</v>
      </c>
      <c r="D18" s="9" t="s">
        <v>38</v>
      </c>
      <c r="E18" s="8" t="str">
        <f t="shared" si="0"/>
        <v>Significantly Different</v>
      </c>
      <c r="G18">
        <f t="shared" si="1"/>
        <v>2.9</v>
      </c>
      <c r="H18">
        <f t="shared" si="2"/>
        <v>6</v>
      </c>
      <c r="I18" t="str">
        <f t="shared" si="3"/>
        <v>+/-</v>
      </c>
      <c r="J18" t="str">
        <f t="shared" si="4"/>
        <v>0.2</v>
      </c>
      <c r="K18" s="1">
        <f t="shared" si="5"/>
        <v>0.12158054711246201</v>
      </c>
      <c r="L18" s="1">
        <f t="shared" si="6"/>
        <v>-1</v>
      </c>
      <c r="M18" s="1">
        <f t="shared" si="7"/>
        <v>0.1359311840425404</v>
      </c>
      <c r="N18" s="1">
        <f t="shared" si="8"/>
        <v>-7.3566636459743089</v>
      </c>
      <c r="O18" t="s">
        <v>61</v>
      </c>
    </row>
    <row r="19" spans="1:15" x14ac:dyDescent="0.35">
      <c r="A19" s="12">
        <v>7</v>
      </c>
      <c r="B19" s="11" t="s">
        <v>46</v>
      </c>
      <c r="C19" s="10">
        <v>2.9</v>
      </c>
      <c r="D19" s="9" t="s">
        <v>38</v>
      </c>
      <c r="E19" s="8" t="str">
        <f t="shared" si="0"/>
        <v>Significantly Different</v>
      </c>
      <c r="G19">
        <f t="shared" si="1"/>
        <v>2.9</v>
      </c>
      <c r="H19">
        <f t="shared" si="2"/>
        <v>6</v>
      </c>
      <c r="I19" t="str">
        <f t="shared" si="3"/>
        <v>+/-</v>
      </c>
      <c r="J19" t="str">
        <f t="shared" si="4"/>
        <v>0.2</v>
      </c>
      <c r="K19" s="1">
        <f t="shared" si="5"/>
        <v>0.12158054711246201</v>
      </c>
      <c r="L19" s="1">
        <f t="shared" si="6"/>
        <v>-1</v>
      </c>
      <c r="M19" s="1">
        <f t="shared" si="7"/>
        <v>0.1359311840425404</v>
      </c>
      <c r="N19" s="1">
        <f t="shared" si="8"/>
        <v>-7.3566636459743089</v>
      </c>
      <c r="O19" t="s">
        <v>31</v>
      </c>
    </row>
    <row r="20" spans="1:15" x14ac:dyDescent="0.35">
      <c r="A20" s="12">
        <v>10</v>
      </c>
      <c r="B20" s="11" t="s">
        <v>61</v>
      </c>
      <c r="C20" s="10">
        <v>2.8</v>
      </c>
      <c r="D20" s="13" t="s">
        <v>43</v>
      </c>
      <c r="E20" s="8" t="str">
        <f t="shared" si="0"/>
        <v>Significantly Different</v>
      </c>
      <c r="G20">
        <f t="shared" si="1"/>
        <v>2.8</v>
      </c>
      <c r="H20">
        <f t="shared" si="2"/>
        <v>6</v>
      </c>
      <c r="I20" t="str">
        <f t="shared" si="3"/>
        <v>+/-</v>
      </c>
      <c r="J20" t="str">
        <f t="shared" si="4"/>
        <v>0.4</v>
      </c>
      <c r="K20" s="1">
        <f t="shared" si="5"/>
        <v>0.24316109422492402</v>
      </c>
      <c r="L20" s="1">
        <f t="shared" si="6"/>
        <v>-0.89999999999999991</v>
      </c>
      <c r="M20" s="1">
        <f t="shared" si="7"/>
        <v>0.25064471888253259</v>
      </c>
      <c r="N20" s="1">
        <f t="shared" si="8"/>
        <v>-3.5907399286629089</v>
      </c>
      <c r="O20" t="s">
        <v>53</v>
      </c>
    </row>
    <row r="21" spans="1:15" x14ac:dyDescent="0.35">
      <c r="A21" s="12">
        <v>11</v>
      </c>
      <c r="B21" s="11" t="s">
        <v>57</v>
      </c>
      <c r="C21" s="10">
        <v>2.7</v>
      </c>
      <c r="D21" s="9" t="s">
        <v>38</v>
      </c>
      <c r="E21" s="8" t="str">
        <f t="shared" si="0"/>
        <v>Significantly Different</v>
      </c>
      <c r="G21">
        <f t="shared" si="1"/>
        <v>2.7</v>
      </c>
      <c r="H21">
        <f t="shared" si="2"/>
        <v>6</v>
      </c>
      <c r="I21" t="str">
        <f t="shared" si="3"/>
        <v>+/-</v>
      </c>
      <c r="J21" t="str">
        <f t="shared" si="4"/>
        <v>0.2</v>
      </c>
      <c r="K21" s="1">
        <f t="shared" si="5"/>
        <v>0.12158054711246201</v>
      </c>
      <c r="L21" s="1">
        <f t="shared" si="6"/>
        <v>-0.80000000000000027</v>
      </c>
      <c r="M21" s="1">
        <f t="shared" si="7"/>
        <v>0.1359311840425404</v>
      </c>
      <c r="N21" s="1">
        <f t="shared" si="8"/>
        <v>-5.8853309167794485</v>
      </c>
      <c r="O21" t="s">
        <v>45</v>
      </c>
    </row>
    <row r="22" spans="1:15" x14ac:dyDescent="0.35">
      <c r="A22" s="12">
        <v>11</v>
      </c>
      <c r="B22" s="11" t="s">
        <v>73</v>
      </c>
      <c r="C22" s="10">
        <v>2.7</v>
      </c>
      <c r="D22" s="9" t="s">
        <v>38</v>
      </c>
      <c r="E22" s="8" t="str">
        <f t="shared" si="0"/>
        <v>Significantly Different</v>
      </c>
      <c r="G22">
        <f t="shared" si="1"/>
        <v>2.7</v>
      </c>
      <c r="H22">
        <f t="shared" si="2"/>
        <v>6</v>
      </c>
      <c r="I22" t="str">
        <f t="shared" si="3"/>
        <v>+/-</v>
      </c>
      <c r="J22" t="str">
        <f t="shared" si="4"/>
        <v>0.2</v>
      </c>
      <c r="K22" s="1">
        <f t="shared" si="5"/>
        <v>0.12158054711246201</v>
      </c>
      <c r="L22" s="1">
        <f t="shared" si="6"/>
        <v>-0.80000000000000027</v>
      </c>
      <c r="M22" s="1">
        <f t="shared" si="7"/>
        <v>0.1359311840425404</v>
      </c>
      <c r="N22" s="1">
        <f t="shared" si="8"/>
        <v>-5.8853309167794485</v>
      </c>
      <c r="O22" t="s">
        <v>28</v>
      </c>
    </row>
    <row r="23" spans="1:15" x14ac:dyDescent="0.35">
      <c r="A23" s="12">
        <v>13</v>
      </c>
      <c r="B23" s="11" t="s">
        <v>45</v>
      </c>
      <c r="C23" s="10">
        <v>2.5</v>
      </c>
      <c r="D23" s="9" t="s">
        <v>33</v>
      </c>
      <c r="E23" s="8" t="str">
        <f t="shared" si="0"/>
        <v>Significantly Different</v>
      </c>
      <c r="G23">
        <f t="shared" si="1"/>
        <v>2.5</v>
      </c>
      <c r="H23">
        <f t="shared" si="2"/>
        <v>6</v>
      </c>
      <c r="I23" t="str">
        <f t="shared" si="3"/>
        <v>+/-</v>
      </c>
      <c r="J23" t="str">
        <f t="shared" si="4"/>
        <v>0.1</v>
      </c>
      <c r="K23" s="1">
        <f t="shared" si="5"/>
        <v>6.0790273556231005E-2</v>
      </c>
      <c r="L23" s="1">
        <f t="shared" si="6"/>
        <v>-0.60000000000000009</v>
      </c>
      <c r="M23" s="1">
        <f t="shared" si="7"/>
        <v>8.5970429323592404E-2</v>
      </c>
      <c r="N23" s="1">
        <f t="shared" si="8"/>
        <v>-6.979143930311225</v>
      </c>
      <c r="O23" t="s">
        <v>81</v>
      </c>
    </row>
    <row r="24" spans="1:15" x14ac:dyDescent="0.35">
      <c r="A24" s="12">
        <v>14</v>
      </c>
      <c r="B24" s="11" t="s">
        <v>69</v>
      </c>
      <c r="C24" s="10">
        <v>2.2999999999999998</v>
      </c>
      <c r="D24" s="9" t="s">
        <v>43</v>
      </c>
      <c r="E24" s="8" t="str">
        <f t="shared" si="0"/>
        <v>Not Significantly Different</v>
      </c>
      <c r="G24">
        <f t="shared" si="1"/>
        <v>2.2999999999999998</v>
      </c>
      <c r="H24">
        <f t="shared" si="2"/>
        <v>6</v>
      </c>
      <c r="I24" t="str">
        <f t="shared" si="3"/>
        <v>+/-</v>
      </c>
      <c r="J24" t="str">
        <f t="shared" si="4"/>
        <v>0.4</v>
      </c>
      <c r="K24" s="1">
        <f t="shared" si="5"/>
        <v>0.24316109422492402</v>
      </c>
      <c r="L24" s="1">
        <f t="shared" si="6"/>
        <v>-0.39999999999999991</v>
      </c>
      <c r="M24" s="1">
        <f t="shared" si="7"/>
        <v>0.25064471888253259</v>
      </c>
      <c r="N24" s="1">
        <f t="shared" si="8"/>
        <v>-1.5958844127390703</v>
      </c>
      <c r="O24" t="s">
        <v>64</v>
      </c>
    </row>
    <row r="25" spans="1:15" x14ac:dyDescent="0.35">
      <c r="A25" s="12">
        <v>15</v>
      </c>
      <c r="B25" s="11" t="s">
        <v>67</v>
      </c>
      <c r="C25" s="10">
        <v>2.1</v>
      </c>
      <c r="D25" s="9" t="s">
        <v>38</v>
      </c>
      <c r="E25" s="8" t="str">
        <f t="shared" si="0"/>
        <v>Not Significantly Different</v>
      </c>
      <c r="G25">
        <f t="shared" si="1"/>
        <v>2.1</v>
      </c>
      <c r="H25">
        <f t="shared" si="2"/>
        <v>6</v>
      </c>
      <c r="I25" t="str">
        <f t="shared" si="3"/>
        <v>+/-</v>
      </c>
      <c r="J25" t="str">
        <f t="shared" si="4"/>
        <v>0.2</v>
      </c>
      <c r="K25" s="1">
        <f t="shared" si="5"/>
        <v>0.12158054711246201</v>
      </c>
      <c r="L25" s="1">
        <f t="shared" si="6"/>
        <v>-0.20000000000000018</v>
      </c>
      <c r="M25" s="1">
        <f t="shared" si="7"/>
        <v>0.1359311840425404</v>
      </c>
      <c r="N25" s="1">
        <f t="shared" si="8"/>
        <v>-1.471332729194863</v>
      </c>
      <c r="O25" t="s">
        <v>80</v>
      </c>
    </row>
    <row r="26" spans="1:15" x14ac:dyDescent="0.35">
      <c r="A26" s="12">
        <v>15</v>
      </c>
      <c r="B26" s="11" t="s">
        <v>35</v>
      </c>
      <c r="C26" s="10">
        <v>2.1</v>
      </c>
      <c r="D26" s="9" t="s">
        <v>33</v>
      </c>
      <c r="E26" s="8" t="str">
        <f t="shared" si="0"/>
        <v>Significantly Different</v>
      </c>
      <c r="G26">
        <f t="shared" si="1"/>
        <v>2.1</v>
      </c>
      <c r="H26">
        <f t="shared" si="2"/>
        <v>6</v>
      </c>
      <c r="I26" t="str">
        <f t="shared" si="3"/>
        <v>+/-</v>
      </c>
      <c r="J26" t="str">
        <f t="shared" si="4"/>
        <v>0.1</v>
      </c>
      <c r="K26" s="1">
        <f t="shared" si="5"/>
        <v>6.0790273556231005E-2</v>
      </c>
      <c r="L26" s="1">
        <f t="shared" si="6"/>
        <v>-0.20000000000000018</v>
      </c>
      <c r="M26" s="1">
        <f t="shared" si="7"/>
        <v>8.5970429323592404E-2</v>
      </c>
      <c r="N26" s="1">
        <f t="shared" si="8"/>
        <v>-2.3263813101037436</v>
      </c>
      <c r="O26" t="s">
        <v>79</v>
      </c>
    </row>
    <row r="27" spans="1:15" x14ac:dyDescent="0.35">
      <c r="A27" s="12">
        <v>17</v>
      </c>
      <c r="B27" s="11" t="s">
        <v>72</v>
      </c>
      <c r="C27" s="10">
        <v>2</v>
      </c>
      <c r="D27" s="9" t="s">
        <v>38</v>
      </c>
      <c r="E27" s="8" t="str">
        <f t="shared" si="0"/>
        <v>Not Significantly Different</v>
      </c>
      <c r="G27">
        <f t="shared" si="1"/>
        <v>2</v>
      </c>
      <c r="H27">
        <f t="shared" si="2"/>
        <v>6</v>
      </c>
      <c r="I27" t="str">
        <f t="shared" si="3"/>
        <v>+/-</v>
      </c>
      <c r="J27" t="str">
        <f t="shared" si="4"/>
        <v>0.2</v>
      </c>
      <c r="K27" s="1">
        <f t="shared" si="5"/>
        <v>0.12158054711246201</v>
      </c>
      <c r="L27" s="1">
        <f t="shared" si="6"/>
        <v>-0.10000000000000009</v>
      </c>
      <c r="M27" s="1">
        <f t="shared" si="7"/>
        <v>0.1359311840425404</v>
      </c>
      <c r="N27" s="1">
        <f t="shared" si="8"/>
        <v>-0.73566636459743151</v>
      </c>
      <c r="O27" t="s">
        <v>77</v>
      </c>
    </row>
    <row r="28" spans="1:15" x14ac:dyDescent="0.35">
      <c r="A28" s="12">
        <v>17</v>
      </c>
      <c r="B28" s="11" t="s">
        <v>56</v>
      </c>
      <c r="C28" s="10">
        <v>2</v>
      </c>
      <c r="D28" s="9" t="s">
        <v>38</v>
      </c>
      <c r="E28" s="8" t="str">
        <f t="shared" si="0"/>
        <v>Not Significantly Different</v>
      </c>
      <c r="G28">
        <f t="shared" si="1"/>
        <v>2</v>
      </c>
      <c r="H28">
        <f t="shared" si="2"/>
        <v>6</v>
      </c>
      <c r="I28" t="str">
        <f t="shared" si="3"/>
        <v>+/-</v>
      </c>
      <c r="J28" t="str">
        <f t="shared" si="4"/>
        <v>0.2</v>
      </c>
      <c r="K28" s="1">
        <f t="shared" si="5"/>
        <v>0.12158054711246201</v>
      </c>
      <c r="L28" s="1">
        <f t="shared" si="6"/>
        <v>-0.10000000000000009</v>
      </c>
      <c r="M28" s="1">
        <f t="shared" si="7"/>
        <v>0.1359311840425404</v>
      </c>
      <c r="N28" s="1">
        <f t="shared" si="8"/>
        <v>-0.73566636459743151</v>
      </c>
      <c r="O28" t="s">
        <v>78</v>
      </c>
    </row>
    <row r="29" spans="1:15" x14ac:dyDescent="0.35">
      <c r="A29" s="12">
        <v>19</v>
      </c>
      <c r="B29" s="11" t="s">
        <v>58</v>
      </c>
      <c r="C29" s="10">
        <v>1.9</v>
      </c>
      <c r="D29" s="9" t="s">
        <v>38</v>
      </c>
      <c r="E29" s="8" t="str">
        <f t="shared" si="0"/>
        <v>Not Significantly Different</v>
      </c>
      <c r="G29">
        <f t="shared" si="1"/>
        <v>1.9</v>
      </c>
      <c r="H29">
        <f t="shared" si="2"/>
        <v>6</v>
      </c>
      <c r="I29" t="str">
        <f t="shared" si="3"/>
        <v>+/-</v>
      </c>
      <c r="J29" t="str">
        <f t="shared" si="4"/>
        <v>0.2</v>
      </c>
      <c r="K29" s="1">
        <f t="shared" si="5"/>
        <v>0.12158054711246201</v>
      </c>
      <c r="L29" s="1">
        <f t="shared" si="6"/>
        <v>0</v>
      </c>
      <c r="M29" s="1">
        <f t="shared" si="7"/>
        <v>0.1359311840425404</v>
      </c>
      <c r="N29" s="1">
        <f t="shared" si="8"/>
        <v>0</v>
      </c>
      <c r="O29" t="s">
        <v>55</v>
      </c>
    </row>
    <row r="30" spans="1:15" x14ac:dyDescent="0.35">
      <c r="A30" s="12">
        <v>19</v>
      </c>
      <c r="B30" s="11" t="s">
        <v>48</v>
      </c>
      <c r="C30" s="10">
        <v>1.9</v>
      </c>
      <c r="D30" s="9" t="s">
        <v>43</v>
      </c>
      <c r="E30" s="8" t="str">
        <f t="shared" si="0"/>
        <v>Not Significantly Different</v>
      </c>
      <c r="G30">
        <f t="shared" si="1"/>
        <v>1.9</v>
      </c>
      <c r="H30">
        <f t="shared" si="2"/>
        <v>6</v>
      </c>
      <c r="I30" t="str">
        <f t="shared" si="3"/>
        <v>+/-</v>
      </c>
      <c r="J30" t="str">
        <f t="shared" si="4"/>
        <v>0.4</v>
      </c>
      <c r="K30" s="1">
        <f t="shared" si="5"/>
        <v>0.24316109422492402</v>
      </c>
      <c r="L30" s="1">
        <f t="shared" si="6"/>
        <v>0</v>
      </c>
      <c r="M30" s="1">
        <f t="shared" si="7"/>
        <v>0.25064471888253259</v>
      </c>
      <c r="N30" s="1">
        <f t="shared" si="8"/>
        <v>0</v>
      </c>
      <c r="O30" t="s">
        <v>76</v>
      </c>
    </row>
    <row r="31" spans="1:15" x14ac:dyDescent="0.35">
      <c r="A31" s="12">
        <v>21</v>
      </c>
      <c r="B31" s="11" t="s">
        <v>78</v>
      </c>
      <c r="C31" s="10">
        <v>1.7</v>
      </c>
      <c r="D31" s="9" t="s">
        <v>38</v>
      </c>
      <c r="E31" s="8" t="str">
        <f t="shared" si="0"/>
        <v>Not Significantly Different</v>
      </c>
      <c r="G31">
        <f t="shared" si="1"/>
        <v>1.7</v>
      </c>
      <c r="H31">
        <f t="shared" si="2"/>
        <v>6</v>
      </c>
      <c r="I31" t="str">
        <f t="shared" si="3"/>
        <v>+/-</v>
      </c>
      <c r="J31" t="str">
        <f t="shared" si="4"/>
        <v>0.2</v>
      </c>
      <c r="K31" s="1">
        <f t="shared" si="5"/>
        <v>0.12158054711246201</v>
      </c>
      <c r="L31" s="1">
        <f t="shared" si="6"/>
        <v>0.19999999999999996</v>
      </c>
      <c r="M31" s="1">
        <f t="shared" si="7"/>
        <v>0.1359311840425404</v>
      </c>
      <c r="N31" s="1">
        <f t="shared" si="8"/>
        <v>1.4713327291948615</v>
      </c>
      <c r="O31" t="s">
        <v>41</v>
      </c>
    </row>
    <row r="32" spans="1:15" x14ac:dyDescent="0.35">
      <c r="A32" s="12">
        <v>21</v>
      </c>
      <c r="B32" s="11" t="s">
        <v>55</v>
      </c>
      <c r="C32" s="10">
        <v>1.7</v>
      </c>
      <c r="D32" s="9" t="s">
        <v>38</v>
      </c>
      <c r="E32" s="8" t="str">
        <f t="shared" si="0"/>
        <v>Not Significantly Different</v>
      </c>
      <c r="G32">
        <f t="shared" si="1"/>
        <v>1.7</v>
      </c>
      <c r="H32">
        <f t="shared" si="2"/>
        <v>6</v>
      </c>
      <c r="I32" t="str">
        <f t="shared" si="3"/>
        <v>+/-</v>
      </c>
      <c r="J32" t="str">
        <f t="shared" si="4"/>
        <v>0.2</v>
      </c>
      <c r="K32" s="1">
        <f t="shared" si="5"/>
        <v>0.12158054711246201</v>
      </c>
      <c r="L32" s="1">
        <f t="shared" si="6"/>
        <v>0.19999999999999996</v>
      </c>
      <c r="M32" s="1">
        <f t="shared" si="7"/>
        <v>0.1359311840425404</v>
      </c>
      <c r="N32" s="1">
        <f t="shared" si="8"/>
        <v>1.4713327291948615</v>
      </c>
      <c r="O32" t="s">
        <v>70</v>
      </c>
    </row>
    <row r="33" spans="1:15" x14ac:dyDescent="0.35">
      <c r="A33" s="12">
        <v>21</v>
      </c>
      <c r="B33" s="11" t="s">
        <v>68</v>
      </c>
      <c r="C33" s="10">
        <v>1.7</v>
      </c>
      <c r="D33" s="9" t="s">
        <v>38</v>
      </c>
      <c r="E33" s="8" t="str">
        <f t="shared" si="0"/>
        <v>Not Significantly Different</v>
      </c>
      <c r="G33">
        <f t="shared" si="1"/>
        <v>1.7</v>
      </c>
      <c r="H33">
        <f t="shared" si="2"/>
        <v>6</v>
      </c>
      <c r="I33" t="str">
        <f t="shared" si="3"/>
        <v>+/-</v>
      </c>
      <c r="J33" t="str">
        <f t="shared" si="4"/>
        <v>0.2</v>
      </c>
      <c r="K33" s="1">
        <f t="shared" si="5"/>
        <v>0.12158054711246201</v>
      </c>
      <c r="L33" s="1">
        <f t="shared" si="6"/>
        <v>0.19999999999999996</v>
      </c>
      <c r="M33" s="1">
        <f t="shared" si="7"/>
        <v>0.1359311840425404</v>
      </c>
      <c r="N33" s="1">
        <f t="shared" si="8"/>
        <v>1.4713327291948615</v>
      </c>
      <c r="O33" t="s">
        <v>75</v>
      </c>
    </row>
    <row r="34" spans="1:15" x14ac:dyDescent="0.35">
      <c r="A34" s="12">
        <v>24</v>
      </c>
      <c r="B34" s="11" t="s">
        <v>80</v>
      </c>
      <c r="C34" s="10">
        <v>1.6</v>
      </c>
      <c r="D34" s="9" t="s">
        <v>33</v>
      </c>
      <c r="E34" s="8" t="str">
        <f t="shared" si="0"/>
        <v>Significantly Different</v>
      </c>
      <c r="G34">
        <f t="shared" si="1"/>
        <v>1.6</v>
      </c>
      <c r="H34">
        <f t="shared" si="2"/>
        <v>6</v>
      </c>
      <c r="I34" t="str">
        <f t="shared" si="3"/>
        <v>+/-</v>
      </c>
      <c r="J34" t="str">
        <f t="shared" si="4"/>
        <v>0.1</v>
      </c>
      <c r="K34" s="1">
        <f t="shared" si="5"/>
        <v>6.0790273556231005E-2</v>
      </c>
      <c r="L34" s="1">
        <f t="shared" si="6"/>
        <v>0.29999999999999982</v>
      </c>
      <c r="M34" s="1">
        <f t="shared" si="7"/>
        <v>8.5970429323592404E-2</v>
      </c>
      <c r="N34" s="1">
        <f t="shared" si="8"/>
        <v>3.4895719651556099</v>
      </c>
      <c r="O34" t="s">
        <v>74</v>
      </c>
    </row>
    <row r="35" spans="1:15" x14ac:dyDescent="0.35">
      <c r="A35" s="12">
        <v>24</v>
      </c>
      <c r="B35" s="11" t="s">
        <v>79</v>
      </c>
      <c r="C35" s="10">
        <v>1.6</v>
      </c>
      <c r="D35" s="9" t="s">
        <v>38</v>
      </c>
      <c r="E35" s="8" t="str">
        <f t="shared" si="0"/>
        <v>Significantly Different</v>
      </c>
      <c r="G35">
        <f t="shared" si="1"/>
        <v>1.6</v>
      </c>
      <c r="H35">
        <f t="shared" si="2"/>
        <v>6</v>
      </c>
      <c r="I35" t="str">
        <f t="shared" si="3"/>
        <v>+/-</v>
      </c>
      <c r="J35" t="str">
        <f t="shared" si="4"/>
        <v>0.2</v>
      </c>
      <c r="K35" s="1">
        <f t="shared" si="5"/>
        <v>0.12158054711246201</v>
      </c>
      <c r="L35" s="1">
        <f t="shared" si="6"/>
        <v>0.29999999999999982</v>
      </c>
      <c r="M35" s="1">
        <f t="shared" si="7"/>
        <v>0.1359311840425404</v>
      </c>
      <c r="N35" s="1">
        <f t="shared" si="8"/>
        <v>2.2069990937922914</v>
      </c>
      <c r="O35" t="s">
        <v>51</v>
      </c>
    </row>
    <row r="36" spans="1:15" x14ac:dyDescent="0.35">
      <c r="A36" s="12">
        <v>24</v>
      </c>
      <c r="B36" s="11" t="s">
        <v>74</v>
      </c>
      <c r="C36" s="10">
        <v>1.6</v>
      </c>
      <c r="D36" s="9" t="s">
        <v>33</v>
      </c>
      <c r="E36" s="8" t="str">
        <f t="shared" si="0"/>
        <v>Significantly Different</v>
      </c>
      <c r="G36">
        <f t="shared" si="1"/>
        <v>1.6</v>
      </c>
      <c r="H36">
        <f t="shared" si="2"/>
        <v>6</v>
      </c>
      <c r="I36" t="str">
        <f t="shared" si="3"/>
        <v>+/-</v>
      </c>
      <c r="J36" t="str">
        <f t="shared" si="4"/>
        <v>0.1</v>
      </c>
      <c r="K36" s="1">
        <f t="shared" si="5"/>
        <v>6.0790273556231005E-2</v>
      </c>
      <c r="L36" s="1">
        <f t="shared" si="6"/>
        <v>0.29999999999999982</v>
      </c>
      <c r="M36" s="1">
        <f t="shared" si="7"/>
        <v>8.5970429323592404E-2</v>
      </c>
      <c r="N36" s="1">
        <f t="shared" si="8"/>
        <v>3.4895719651556099</v>
      </c>
      <c r="O36" t="s">
        <v>71</v>
      </c>
    </row>
    <row r="37" spans="1:15" x14ac:dyDescent="0.35">
      <c r="A37" s="12">
        <v>27</v>
      </c>
      <c r="B37" s="11" t="s">
        <v>51</v>
      </c>
      <c r="C37" s="10">
        <v>1.5</v>
      </c>
      <c r="D37" s="9" t="s">
        <v>38</v>
      </c>
      <c r="E37" s="8" t="str">
        <f t="shared" si="0"/>
        <v>Significantly Different</v>
      </c>
      <c r="G37">
        <f t="shared" si="1"/>
        <v>1.5</v>
      </c>
      <c r="H37">
        <f t="shared" si="2"/>
        <v>6</v>
      </c>
      <c r="I37" t="str">
        <f t="shared" si="3"/>
        <v>+/-</v>
      </c>
      <c r="J37" t="str">
        <f t="shared" si="4"/>
        <v>0.2</v>
      </c>
      <c r="K37" s="1">
        <f t="shared" si="5"/>
        <v>0.12158054711246201</v>
      </c>
      <c r="L37" s="1">
        <f t="shared" si="6"/>
        <v>0.39999999999999991</v>
      </c>
      <c r="M37" s="1">
        <f t="shared" si="7"/>
        <v>0.1359311840425404</v>
      </c>
      <c r="N37" s="1">
        <f t="shared" si="8"/>
        <v>2.9426654583897229</v>
      </c>
      <c r="O37" t="s">
        <v>69</v>
      </c>
    </row>
    <row r="38" spans="1:15" x14ac:dyDescent="0.35">
      <c r="A38" s="12">
        <v>27</v>
      </c>
      <c r="B38" s="11" t="s">
        <v>62</v>
      </c>
      <c r="C38" s="10">
        <v>1.5</v>
      </c>
      <c r="D38" s="9" t="s">
        <v>43</v>
      </c>
      <c r="E38" s="8" t="str">
        <f t="shared" si="0"/>
        <v>Not Significantly Different</v>
      </c>
      <c r="G38">
        <f t="shared" si="1"/>
        <v>1.5</v>
      </c>
      <c r="H38">
        <f t="shared" si="2"/>
        <v>6</v>
      </c>
      <c r="I38" t="str">
        <f t="shared" si="3"/>
        <v>+/-</v>
      </c>
      <c r="J38" t="str">
        <f t="shared" si="4"/>
        <v>0.4</v>
      </c>
      <c r="K38" s="1">
        <f t="shared" si="5"/>
        <v>0.24316109422492402</v>
      </c>
      <c r="L38" s="1">
        <f t="shared" si="6"/>
        <v>0.39999999999999991</v>
      </c>
      <c r="M38" s="1">
        <f t="shared" si="7"/>
        <v>0.25064471888253259</v>
      </c>
      <c r="N38" s="1">
        <f t="shared" si="8"/>
        <v>1.5958844127390703</v>
      </c>
      <c r="O38" t="s">
        <v>68</v>
      </c>
    </row>
    <row r="39" spans="1:15" x14ac:dyDescent="0.35">
      <c r="A39" s="12">
        <v>27</v>
      </c>
      <c r="B39" s="11" t="s">
        <v>37</v>
      </c>
      <c r="C39" s="10">
        <v>1.5</v>
      </c>
      <c r="D39" s="9" t="s">
        <v>33</v>
      </c>
      <c r="E39" s="8" t="str">
        <f t="shared" si="0"/>
        <v>Significantly Different</v>
      </c>
      <c r="G39">
        <f t="shared" si="1"/>
        <v>1.5</v>
      </c>
      <c r="H39">
        <f t="shared" si="2"/>
        <v>6</v>
      </c>
      <c r="I39" t="str">
        <f t="shared" si="3"/>
        <v>+/-</v>
      </c>
      <c r="J39" t="str">
        <f t="shared" si="4"/>
        <v>0.1</v>
      </c>
      <c r="K39" s="1">
        <f t="shared" si="5"/>
        <v>6.0790273556231005E-2</v>
      </c>
      <c r="L39" s="1">
        <f t="shared" si="6"/>
        <v>0.39999999999999991</v>
      </c>
      <c r="M39" s="1">
        <f t="shared" si="7"/>
        <v>8.5970429323592404E-2</v>
      </c>
      <c r="N39" s="1">
        <f t="shared" si="8"/>
        <v>4.6527626202074819</v>
      </c>
      <c r="O39" t="s">
        <v>44</v>
      </c>
    </row>
    <row r="40" spans="1:15" x14ac:dyDescent="0.35">
      <c r="A40" s="12">
        <v>30</v>
      </c>
      <c r="B40" s="11" t="s">
        <v>71</v>
      </c>
      <c r="C40" s="10">
        <v>1.4</v>
      </c>
      <c r="D40" s="9" t="s">
        <v>33</v>
      </c>
      <c r="E40" s="8" t="str">
        <f t="shared" si="0"/>
        <v>Significantly Different</v>
      </c>
      <c r="G40">
        <f t="shared" si="1"/>
        <v>1.4</v>
      </c>
      <c r="H40">
        <f t="shared" si="2"/>
        <v>6</v>
      </c>
      <c r="I40" t="str">
        <f t="shared" si="3"/>
        <v>+/-</v>
      </c>
      <c r="J40" t="str">
        <f t="shared" si="4"/>
        <v>0.1</v>
      </c>
      <c r="K40" s="1">
        <f t="shared" si="5"/>
        <v>6.0790273556231005E-2</v>
      </c>
      <c r="L40" s="1">
        <f t="shared" si="6"/>
        <v>0.5</v>
      </c>
      <c r="M40" s="1">
        <f t="shared" si="7"/>
        <v>8.5970429323592404E-2</v>
      </c>
      <c r="N40" s="1">
        <f t="shared" si="8"/>
        <v>5.8159532752593535</v>
      </c>
      <c r="O40" t="s">
        <v>66</v>
      </c>
    </row>
    <row r="41" spans="1:15" x14ac:dyDescent="0.35">
      <c r="A41" s="12">
        <v>30</v>
      </c>
      <c r="B41" s="11" t="s">
        <v>29</v>
      </c>
      <c r="C41" s="10">
        <v>1.4</v>
      </c>
      <c r="D41" s="9" t="s">
        <v>33</v>
      </c>
      <c r="E41" s="8" t="str">
        <f t="shared" si="0"/>
        <v>Significantly Different</v>
      </c>
      <c r="G41">
        <f t="shared" si="1"/>
        <v>1.4</v>
      </c>
      <c r="H41">
        <f t="shared" si="2"/>
        <v>6</v>
      </c>
      <c r="I41" t="str">
        <f t="shared" si="3"/>
        <v>+/-</v>
      </c>
      <c r="J41" t="str">
        <f t="shared" si="4"/>
        <v>0.1</v>
      </c>
      <c r="K41" s="1">
        <f t="shared" si="5"/>
        <v>6.0790273556231005E-2</v>
      </c>
      <c r="L41" s="1">
        <f t="shared" si="6"/>
        <v>0.5</v>
      </c>
      <c r="M41" s="1">
        <f t="shared" si="7"/>
        <v>8.5970429323592404E-2</v>
      </c>
      <c r="N41" s="1">
        <f t="shared" si="8"/>
        <v>5.8159532752593535</v>
      </c>
      <c r="O41" t="s">
        <v>47</v>
      </c>
    </row>
    <row r="42" spans="1:15" x14ac:dyDescent="0.35">
      <c r="A42" s="12">
        <v>30</v>
      </c>
      <c r="B42" s="11" t="s">
        <v>26</v>
      </c>
      <c r="C42" s="10">
        <v>1.4</v>
      </c>
      <c r="D42" s="9" t="s">
        <v>43</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1.4</v>
      </c>
      <c r="H42">
        <f t="shared" ref="H42:H62" si="11">LEN(TRIM(D42))</f>
        <v>6</v>
      </c>
      <c r="I42" t="str">
        <f t="shared" ref="I42:I73" si="12">IF(H42&gt;=3,MID(TRIM(D42),1,3),"NO")</f>
        <v>+/-</v>
      </c>
      <c r="J42" t="str">
        <f t="shared" ref="J42:J73" si="13">IF(TRIM(I42)="+/-",MID(TRIM(D42),4,H42-3),D42)</f>
        <v>0.4</v>
      </c>
      <c r="K42" s="1">
        <f t="shared" ref="K42:K73" si="14">IF(TRIM(J42)="*****",0,IF(ISERROR(VALUE(J42)),"NA",VALUE(J42/$I$4)))</f>
        <v>0.24316109422492402</v>
      </c>
      <c r="L42" s="1">
        <f t="shared" ref="L42:L62" si="15">IF(AND(ISNUMBER(G42),ISNUMBER($I$6)),$I$6-G42,"N/A")</f>
        <v>0.5</v>
      </c>
      <c r="M42" s="1">
        <f t="shared" ref="M42:M62" si="16">IF(AND(ISNUMBER(K42),ISNUMBER($I$7)),SQRT(K42^2+($I$7)^2),"N/A")</f>
        <v>0.25064471888253259</v>
      </c>
      <c r="N42" s="1">
        <f t="shared" ref="N42:N73" si="17">IF(AND(ISNUMBER(L42),ISNUMBER(M42),M42&lt;&gt;0),L42/M42,"NA")</f>
        <v>1.9948555159238384</v>
      </c>
      <c r="O42" t="s">
        <v>36</v>
      </c>
    </row>
    <row r="43" spans="1:15" x14ac:dyDescent="0.35">
      <c r="A43" s="12">
        <v>33</v>
      </c>
      <c r="B43" s="11" t="s">
        <v>34</v>
      </c>
      <c r="C43" s="10">
        <v>1.3</v>
      </c>
      <c r="D43" s="9" t="s">
        <v>33</v>
      </c>
      <c r="E43" s="8" t="str">
        <f t="shared" si="9"/>
        <v>Significantly Different</v>
      </c>
      <c r="G43">
        <f t="shared" si="10"/>
        <v>1.3</v>
      </c>
      <c r="H43">
        <f t="shared" si="11"/>
        <v>6</v>
      </c>
      <c r="I43" t="str">
        <f t="shared" si="12"/>
        <v>+/-</v>
      </c>
      <c r="J43" t="str">
        <f t="shared" si="13"/>
        <v>0.1</v>
      </c>
      <c r="K43" s="1">
        <f t="shared" si="14"/>
        <v>6.0790273556231005E-2</v>
      </c>
      <c r="L43" s="1">
        <f t="shared" si="15"/>
        <v>0.59999999999999987</v>
      </c>
      <c r="M43" s="1">
        <f t="shared" si="16"/>
        <v>8.5970429323592404E-2</v>
      </c>
      <c r="N43" s="1">
        <f t="shared" si="17"/>
        <v>6.9791439303112224</v>
      </c>
      <c r="O43" t="s">
        <v>49</v>
      </c>
    </row>
    <row r="44" spans="1:15" x14ac:dyDescent="0.35">
      <c r="A44" s="12">
        <v>33</v>
      </c>
      <c r="B44" s="11" t="s">
        <v>76</v>
      </c>
      <c r="C44" s="10">
        <v>1.3</v>
      </c>
      <c r="D44" s="9" t="s">
        <v>38</v>
      </c>
      <c r="E44" s="8" t="str">
        <f t="shared" si="9"/>
        <v>Significantly Different</v>
      </c>
      <c r="G44">
        <f t="shared" si="10"/>
        <v>1.3</v>
      </c>
      <c r="H44">
        <f t="shared" si="11"/>
        <v>6</v>
      </c>
      <c r="I44" t="str">
        <f t="shared" si="12"/>
        <v>+/-</v>
      </c>
      <c r="J44" t="str">
        <f t="shared" si="13"/>
        <v>0.2</v>
      </c>
      <c r="K44" s="1">
        <f t="shared" si="14"/>
        <v>0.12158054711246201</v>
      </c>
      <c r="L44" s="1">
        <f t="shared" si="15"/>
        <v>0.59999999999999987</v>
      </c>
      <c r="M44" s="1">
        <f t="shared" si="16"/>
        <v>0.1359311840425404</v>
      </c>
      <c r="N44" s="1">
        <f t="shared" si="17"/>
        <v>4.4139981875845837</v>
      </c>
      <c r="O44" t="s">
        <v>63</v>
      </c>
    </row>
    <row r="45" spans="1:15" x14ac:dyDescent="0.35">
      <c r="A45" s="12">
        <v>33</v>
      </c>
      <c r="B45" s="11" t="s">
        <v>41</v>
      </c>
      <c r="C45" s="10">
        <v>1.3</v>
      </c>
      <c r="D45" s="9" t="s">
        <v>33</v>
      </c>
      <c r="E45" s="8" t="str">
        <f t="shared" si="9"/>
        <v>Significantly Different</v>
      </c>
      <c r="G45">
        <f t="shared" si="10"/>
        <v>1.3</v>
      </c>
      <c r="H45">
        <f t="shared" si="11"/>
        <v>6</v>
      </c>
      <c r="I45" t="str">
        <f t="shared" si="12"/>
        <v>+/-</v>
      </c>
      <c r="J45" t="str">
        <f t="shared" si="13"/>
        <v>0.1</v>
      </c>
      <c r="K45" s="1">
        <f t="shared" si="14"/>
        <v>6.0790273556231005E-2</v>
      </c>
      <c r="L45" s="1">
        <f t="shared" si="15"/>
        <v>0.59999999999999987</v>
      </c>
      <c r="M45" s="1">
        <f t="shared" si="16"/>
        <v>8.5970429323592404E-2</v>
      </c>
      <c r="N45" s="1">
        <f t="shared" si="17"/>
        <v>6.9791439303112224</v>
      </c>
      <c r="O45" t="s">
        <v>62</v>
      </c>
    </row>
    <row r="46" spans="1:15" x14ac:dyDescent="0.35">
      <c r="A46" s="12">
        <v>33</v>
      </c>
      <c r="B46" s="11" t="s">
        <v>36</v>
      </c>
      <c r="C46" s="10">
        <v>1.3</v>
      </c>
      <c r="D46" s="9" t="s">
        <v>38</v>
      </c>
      <c r="E46" s="8" t="str">
        <f t="shared" si="9"/>
        <v>Significantly Different</v>
      </c>
      <c r="G46">
        <f t="shared" si="10"/>
        <v>1.3</v>
      </c>
      <c r="H46">
        <f t="shared" si="11"/>
        <v>6</v>
      </c>
      <c r="I46" t="str">
        <f t="shared" si="12"/>
        <v>+/-</v>
      </c>
      <c r="J46" t="str">
        <f t="shared" si="13"/>
        <v>0.2</v>
      </c>
      <c r="K46" s="1">
        <f t="shared" si="14"/>
        <v>0.12158054711246201</v>
      </c>
      <c r="L46" s="1">
        <f t="shared" si="15"/>
        <v>0.59999999999999987</v>
      </c>
      <c r="M46" s="1">
        <f t="shared" si="16"/>
        <v>0.1359311840425404</v>
      </c>
      <c r="N46" s="1">
        <f t="shared" si="17"/>
        <v>4.4139981875845837</v>
      </c>
      <c r="O46" t="s">
        <v>60</v>
      </c>
    </row>
    <row r="47" spans="1:15" x14ac:dyDescent="0.35">
      <c r="A47" s="12">
        <v>37</v>
      </c>
      <c r="B47" s="11" t="s">
        <v>77</v>
      </c>
      <c r="C47" s="10">
        <v>1.2</v>
      </c>
      <c r="D47" s="9" t="s">
        <v>38</v>
      </c>
      <c r="E47" s="8" t="str">
        <f t="shared" si="9"/>
        <v>Significantly Different</v>
      </c>
      <c r="G47">
        <f t="shared" si="10"/>
        <v>1.2</v>
      </c>
      <c r="H47">
        <f t="shared" si="11"/>
        <v>6</v>
      </c>
      <c r="I47" t="str">
        <f t="shared" si="12"/>
        <v>+/-</v>
      </c>
      <c r="J47" t="str">
        <f t="shared" si="13"/>
        <v>0.2</v>
      </c>
      <c r="K47" s="1">
        <f t="shared" si="14"/>
        <v>0.12158054711246201</v>
      </c>
      <c r="L47" s="1">
        <f t="shared" si="15"/>
        <v>0.7</v>
      </c>
      <c r="M47" s="1">
        <f t="shared" si="16"/>
        <v>0.1359311840425404</v>
      </c>
      <c r="N47" s="1">
        <f t="shared" si="17"/>
        <v>5.1496645521820152</v>
      </c>
      <c r="O47" t="s">
        <v>58</v>
      </c>
    </row>
    <row r="48" spans="1:15" x14ac:dyDescent="0.35">
      <c r="A48" s="12">
        <v>37</v>
      </c>
      <c r="B48" s="11" t="s">
        <v>66</v>
      </c>
      <c r="C48" s="10">
        <v>1.2</v>
      </c>
      <c r="D48" s="9" t="s">
        <v>38</v>
      </c>
      <c r="E48" s="8" t="str">
        <f t="shared" si="9"/>
        <v>Significantly Different</v>
      </c>
      <c r="G48">
        <f t="shared" si="10"/>
        <v>1.2</v>
      </c>
      <c r="H48">
        <f t="shared" si="11"/>
        <v>6</v>
      </c>
      <c r="I48" t="str">
        <f t="shared" si="12"/>
        <v>+/-</v>
      </c>
      <c r="J48" t="str">
        <f t="shared" si="13"/>
        <v>0.2</v>
      </c>
      <c r="K48" s="1">
        <f t="shared" si="14"/>
        <v>0.12158054711246201</v>
      </c>
      <c r="L48" s="1">
        <f t="shared" si="15"/>
        <v>0.7</v>
      </c>
      <c r="M48" s="1">
        <f t="shared" si="16"/>
        <v>0.1359311840425404</v>
      </c>
      <c r="N48" s="1">
        <f t="shared" si="17"/>
        <v>5.1496645521820152</v>
      </c>
      <c r="O48" t="s">
        <v>56</v>
      </c>
    </row>
    <row r="49" spans="1:15" x14ac:dyDescent="0.35">
      <c r="A49" s="12">
        <v>39</v>
      </c>
      <c r="B49" s="11" t="s">
        <v>60</v>
      </c>
      <c r="C49" s="10">
        <v>1.1000000000000001</v>
      </c>
      <c r="D49" s="9" t="s">
        <v>33</v>
      </c>
      <c r="E49" s="8" t="str">
        <f t="shared" si="9"/>
        <v>Significantly Different</v>
      </c>
      <c r="G49">
        <f t="shared" si="10"/>
        <v>1.1000000000000001</v>
      </c>
      <c r="H49">
        <f t="shared" si="11"/>
        <v>6</v>
      </c>
      <c r="I49" t="str">
        <f t="shared" si="12"/>
        <v>+/-</v>
      </c>
      <c r="J49" t="str">
        <f t="shared" si="13"/>
        <v>0.1</v>
      </c>
      <c r="K49" s="1">
        <f t="shared" si="14"/>
        <v>6.0790273556231005E-2</v>
      </c>
      <c r="L49" s="1">
        <f t="shared" si="15"/>
        <v>0.79999999999999982</v>
      </c>
      <c r="M49" s="1">
        <f t="shared" si="16"/>
        <v>8.5970429323592404E-2</v>
      </c>
      <c r="N49" s="1">
        <f t="shared" si="17"/>
        <v>9.3055252404149638</v>
      </c>
      <c r="O49" t="s">
        <v>54</v>
      </c>
    </row>
    <row r="50" spans="1:15" x14ac:dyDescent="0.35">
      <c r="A50" s="12">
        <v>40</v>
      </c>
      <c r="B50" s="11" t="s">
        <v>47</v>
      </c>
      <c r="C50" s="10">
        <v>1</v>
      </c>
      <c r="D50" s="9" t="s">
        <v>33</v>
      </c>
      <c r="E50" s="8" t="str">
        <f t="shared" si="9"/>
        <v>Significantly Different</v>
      </c>
      <c r="G50">
        <f t="shared" si="10"/>
        <v>1</v>
      </c>
      <c r="H50">
        <f t="shared" si="11"/>
        <v>6</v>
      </c>
      <c r="I50" t="str">
        <f t="shared" si="12"/>
        <v>+/-</v>
      </c>
      <c r="J50" t="str">
        <f t="shared" si="13"/>
        <v>0.1</v>
      </c>
      <c r="K50" s="1">
        <f t="shared" si="14"/>
        <v>6.0790273556231005E-2</v>
      </c>
      <c r="L50" s="1">
        <f t="shared" si="15"/>
        <v>0.89999999999999991</v>
      </c>
      <c r="M50" s="1">
        <f t="shared" si="16"/>
        <v>8.5970429323592404E-2</v>
      </c>
      <c r="N50" s="1">
        <f t="shared" si="17"/>
        <v>10.468715895466834</v>
      </c>
      <c r="O50" t="s">
        <v>52</v>
      </c>
    </row>
    <row r="51" spans="1:15" x14ac:dyDescent="0.35">
      <c r="A51" s="12">
        <v>40</v>
      </c>
      <c r="B51" s="11" t="s">
        <v>32</v>
      </c>
      <c r="C51" s="10">
        <v>1</v>
      </c>
      <c r="D51" s="9" t="s">
        <v>38</v>
      </c>
      <c r="E51" s="8" t="str">
        <f t="shared" si="9"/>
        <v>Significantly Different</v>
      </c>
      <c r="G51">
        <f t="shared" si="10"/>
        <v>1</v>
      </c>
      <c r="H51">
        <f t="shared" si="11"/>
        <v>6</v>
      </c>
      <c r="I51" t="str">
        <f t="shared" si="12"/>
        <v>+/-</v>
      </c>
      <c r="J51" t="str">
        <f t="shared" si="13"/>
        <v>0.2</v>
      </c>
      <c r="K51" s="1">
        <f t="shared" si="14"/>
        <v>0.12158054711246201</v>
      </c>
      <c r="L51" s="1">
        <f t="shared" si="15"/>
        <v>0.89999999999999991</v>
      </c>
      <c r="M51" s="1">
        <f t="shared" si="16"/>
        <v>0.1359311840425404</v>
      </c>
      <c r="N51" s="1">
        <f t="shared" si="17"/>
        <v>6.6209972813768774</v>
      </c>
      <c r="O51" t="s">
        <v>50</v>
      </c>
    </row>
    <row r="52" spans="1:15" x14ac:dyDescent="0.35">
      <c r="A52" s="12">
        <v>42</v>
      </c>
      <c r="B52" s="11" t="s">
        <v>59</v>
      </c>
      <c r="C52" s="10">
        <v>0.9</v>
      </c>
      <c r="D52" s="9" t="s">
        <v>27</v>
      </c>
      <c r="E52" s="8" t="str">
        <f t="shared" si="9"/>
        <v>Significantly Different</v>
      </c>
      <c r="G52">
        <f t="shared" si="10"/>
        <v>0.9</v>
      </c>
      <c r="H52">
        <f t="shared" si="11"/>
        <v>6</v>
      </c>
      <c r="I52" t="str">
        <f t="shared" si="12"/>
        <v>+/-</v>
      </c>
      <c r="J52" t="str">
        <f t="shared" si="13"/>
        <v>0.3</v>
      </c>
      <c r="K52" s="1">
        <f t="shared" si="14"/>
        <v>0.18237082066869301</v>
      </c>
      <c r="L52" s="1">
        <f t="shared" si="15"/>
        <v>0.99999999999999989</v>
      </c>
      <c r="M52" s="1">
        <f t="shared" si="16"/>
        <v>0.19223572402239389</v>
      </c>
      <c r="N52" s="1">
        <f t="shared" si="17"/>
        <v>5.2019467509769832</v>
      </c>
      <c r="O52" t="s">
        <v>48</v>
      </c>
    </row>
    <row r="53" spans="1:15" x14ac:dyDescent="0.35">
      <c r="A53" s="12">
        <v>42</v>
      </c>
      <c r="B53" s="11" t="s">
        <v>70</v>
      </c>
      <c r="C53" s="10">
        <v>0.9</v>
      </c>
      <c r="D53" s="9" t="s">
        <v>33</v>
      </c>
      <c r="E53" s="8" t="str">
        <f t="shared" si="9"/>
        <v>Significantly Different</v>
      </c>
      <c r="G53">
        <f t="shared" si="10"/>
        <v>0.9</v>
      </c>
      <c r="H53">
        <f t="shared" si="11"/>
        <v>6</v>
      </c>
      <c r="I53" t="str">
        <f t="shared" si="12"/>
        <v>+/-</v>
      </c>
      <c r="J53" t="str">
        <f t="shared" si="13"/>
        <v>0.1</v>
      </c>
      <c r="K53" s="1">
        <f t="shared" si="14"/>
        <v>6.0790273556231005E-2</v>
      </c>
      <c r="L53" s="1">
        <f t="shared" si="15"/>
        <v>0.99999999999999989</v>
      </c>
      <c r="M53" s="1">
        <f t="shared" si="16"/>
        <v>8.5970429323592404E-2</v>
      </c>
      <c r="N53" s="1">
        <f t="shared" si="17"/>
        <v>11.631906550518705</v>
      </c>
      <c r="O53" t="s">
        <v>46</v>
      </c>
    </row>
    <row r="54" spans="1:15" x14ac:dyDescent="0.35">
      <c r="A54" s="12">
        <v>42</v>
      </c>
      <c r="B54" s="11" t="s">
        <v>75</v>
      </c>
      <c r="C54" s="10">
        <v>0.9</v>
      </c>
      <c r="D54" s="9" t="s">
        <v>33</v>
      </c>
      <c r="E54" s="8" t="str">
        <f t="shared" si="9"/>
        <v>Significantly Different</v>
      </c>
      <c r="G54">
        <f t="shared" si="10"/>
        <v>0.9</v>
      </c>
      <c r="H54">
        <f t="shared" si="11"/>
        <v>6</v>
      </c>
      <c r="I54" t="str">
        <f t="shared" si="12"/>
        <v>+/-</v>
      </c>
      <c r="J54" t="str">
        <f t="shared" si="13"/>
        <v>0.1</v>
      </c>
      <c r="K54" s="1">
        <f t="shared" si="14"/>
        <v>6.0790273556231005E-2</v>
      </c>
      <c r="L54" s="1">
        <f t="shared" si="15"/>
        <v>0.99999999999999989</v>
      </c>
      <c r="M54" s="1">
        <f t="shared" si="16"/>
        <v>8.5970429323592404E-2</v>
      </c>
      <c r="N54" s="1">
        <f t="shared" si="17"/>
        <v>11.631906550518705</v>
      </c>
      <c r="O54" t="s">
        <v>39</v>
      </c>
    </row>
    <row r="55" spans="1:15" x14ac:dyDescent="0.35">
      <c r="A55" s="12">
        <v>42</v>
      </c>
      <c r="B55" s="11" t="s">
        <v>54</v>
      </c>
      <c r="C55" s="10">
        <v>0.9</v>
      </c>
      <c r="D55" s="9" t="s">
        <v>33</v>
      </c>
      <c r="E55" s="8" t="str">
        <f t="shared" si="9"/>
        <v>Significantly Different</v>
      </c>
      <c r="G55">
        <f t="shared" si="10"/>
        <v>0.9</v>
      </c>
      <c r="H55">
        <f t="shared" si="11"/>
        <v>6</v>
      </c>
      <c r="I55" t="str">
        <f t="shared" si="12"/>
        <v>+/-</v>
      </c>
      <c r="J55" t="str">
        <f t="shared" si="13"/>
        <v>0.1</v>
      </c>
      <c r="K55" s="1">
        <f t="shared" si="14"/>
        <v>6.0790273556231005E-2</v>
      </c>
      <c r="L55" s="1">
        <f t="shared" si="15"/>
        <v>0.99999999999999989</v>
      </c>
      <c r="M55" s="1">
        <f t="shared" si="16"/>
        <v>8.5970429323592404E-2</v>
      </c>
      <c r="N55" s="1">
        <f t="shared" si="17"/>
        <v>11.631906550518705</v>
      </c>
      <c r="O55" t="s">
        <v>42</v>
      </c>
    </row>
    <row r="56" spans="1:15" x14ac:dyDescent="0.35">
      <c r="A56" s="12">
        <v>46</v>
      </c>
      <c r="B56" s="11" t="s">
        <v>65</v>
      </c>
      <c r="C56" s="10">
        <v>0.8</v>
      </c>
      <c r="D56" s="9" t="s">
        <v>38</v>
      </c>
      <c r="E56" s="8" t="str">
        <f t="shared" si="9"/>
        <v>Significantly Different</v>
      </c>
      <c r="G56">
        <f t="shared" si="10"/>
        <v>0.8</v>
      </c>
      <c r="H56">
        <f t="shared" si="11"/>
        <v>6</v>
      </c>
      <c r="I56" t="str">
        <f t="shared" si="12"/>
        <v>+/-</v>
      </c>
      <c r="J56" t="str">
        <f t="shared" si="13"/>
        <v>0.2</v>
      </c>
      <c r="K56" s="1">
        <f t="shared" si="14"/>
        <v>0.12158054711246201</v>
      </c>
      <c r="L56" s="1">
        <f t="shared" si="15"/>
        <v>1.0999999999999999</v>
      </c>
      <c r="M56" s="1">
        <f t="shared" si="16"/>
        <v>0.1359311840425404</v>
      </c>
      <c r="N56" s="1">
        <f t="shared" si="17"/>
        <v>8.0923300105717377</v>
      </c>
      <c r="O56" t="s">
        <v>40</v>
      </c>
    </row>
    <row r="57" spans="1:15" x14ac:dyDescent="0.35">
      <c r="A57" s="12">
        <v>46</v>
      </c>
      <c r="B57" s="11" t="s">
        <v>28</v>
      </c>
      <c r="C57" s="10">
        <v>0.8</v>
      </c>
      <c r="D57" s="9" t="s">
        <v>38</v>
      </c>
      <c r="E57" s="8" t="str">
        <f t="shared" si="9"/>
        <v>Significantly Different</v>
      </c>
      <c r="G57">
        <f t="shared" si="10"/>
        <v>0.8</v>
      </c>
      <c r="H57">
        <f t="shared" si="11"/>
        <v>6</v>
      </c>
      <c r="I57" t="str">
        <f t="shared" si="12"/>
        <v>+/-</v>
      </c>
      <c r="J57" t="str">
        <f t="shared" si="13"/>
        <v>0.2</v>
      </c>
      <c r="K57" s="1">
        <f t="shared" si="14"/>
        <v>0.12158054711246201</v>
      </c>
      <c r="L57" s="1">
        <f t="shared" si="15"/>
        <v>1.0999999999999999</v>
      </c>
      <c r="M57" s="1">
        <f t="shared" si="16"/>
        <v>0.1359311840425404</v>
      </c>
      <c r="N57" s="1">
        <f t="shared" si="17"/>
        <v>8.0923300105717377</v>
      </c>
      <c r="O57" t="s">
        <v>37</v>
      </c>
    </row>
    <row r="58" spans="1:15" x14ac:dyDescent="0.35">
      <c r="A58" s="12">
        <v>46</v>
      </c>
      <c r="B58" s="11" t="s">
        <v>52</v>
      </c>
      <c r="C58" s="10">
        <v>0.8</v>
      </c>
      <c r="D58" s="9" t="s">
        <v>27</v>
      </c>
      <c r="E58" s="8" t="str">
        <f t="shared" si="9"/>
        <v>Significantly Different</v>
      </c>
      <c r="G58">
        <f t="shared" si="10"/>
        <v>0.8</v>
      </c>
      <c r="H58">
        <f t="shared" si="11"/>
        <v>6</v>
      </c>
      <c r="I58" t="str">
        <f t="shared" si="12"/>
        <v>+/-</v>
      </c>
      <c r="J58" t="str">
        <f t="shared" si="13"/>
        <v>0.3</v>
      </c>
      <c r="K58" s="1">
        <f t="shared" si="14"/>
        <v>0.18237082066869301</v>
      </c>
      <c r="L58" s="1">
        <f t="shared" si="15"/>
        <v>1.0999999999999999</v>
      </c>
      <c r="M58" s="1">
        <f t="shared" si="16"/>
        <v>0.19223572402239389</v>
      </c>
      <c r="N58" s="1">
        <f t="shared" si="17"/>
        <v>5.722141426074681</v>
      </c>
      <c r="O58" t="s">
        <v>35</v>
      </c>
    </row>
    <row r="59" spans="1:15" x14ac:dyDescent="0.35">
      <c r="A59" s="12">
        <v>46</v>
      </c>
      <c r="B59" s="11" t="s">
        <v>40</v>
      </c>
      <c r="C59" s="10">
        <v>0.8</v>
      </c>
      <c r="D59" s="9" t="s">
        <v>38</v>
      </c>
      <c r="E59" s="8" t="str">
        <f t="shared" si="9"/>
        <v>Significantly Different</v>
      </c>
      <c r="G59">
        <f t="shared" si="10"/>
        <v>0.8</v>
      </c>
      <c r="H59">
        <f t="shared" si="11"/>
        <v>6</v>
      </c>
      <c r="I59" t="str">
        <f t="shared" si="12"/>
        <v>+/-</v>
      </c>
      <c r="J59" t="str">
        <f t="shared" si="13"/>
        <v>0.2</v>
      </c>
      <c r="K59" s="1">
        <f t="shared" si="14"/>
        <v>0.12158054711246201</v>
      </c>
      <c r="L59" s="1">
        <f t="shared" si="15"/>
        <v>1.0999999999999999</v>
      </c>
      <c r="M59" s="1">
        <f t="shared" si="16"/>
        <v>0.1359311840425404</v>
      </c>
      <c r="N59" s="1">
        <f t="shared" si="17"/>
        <v>8.0923300105717377</v>
      </c>
      <c r="O59" t="s">
        <v>32</v>
      </c>
    </row>
    <row r="60" spans="1:15" x14ac:dyDescent="0.35">
      <c r="A60" s="12">
        <v>50</v>
      </c>
      <c r="B60" s="11" t="s">
        <v>64</v>
      </c>
      <c r="C60" s="10">
        <v>0.7</v>
      </c>
      <c r="D60" s="9" t="s">
        <v>33</v>
      </c>
      <c r="E60" s="8" t="str">
        <f t="shared" si="9"/>
        <v>Significantly Different</v>
      </c>
      <c r="G60">
        <f t="shared" si="10"/>
        <v>0.7</v>
      </c>
      <c r="H60">
        <f t="shared" si="11"/>
        <v>6</v>
      </c>
      <c r="I60" t="str">
        <f t="shared" si="12"/>
        <v>+/-</v>
      </c>
      <c r="J60" t="str">
        <f t="shared" si="13"/>
        <v>0.1</v>
      </c>
      <c r="K60" s="1">
        <f t="shared" si="14"/>
        <v>6.0790273556231005E-2</v>
      </c>
      <c r="L60" s="1">
        <f t="shared" si="15"/>
        <v>1.2</v>
      </c>
      <c r="M60" s="1">
        <f t="shared" si="16"/>
        <v>8.5970429323592404E-2</v>
      </c>
      <c r="N60" s="1">
        <f t="shared" si="17"/>
        <v>13.958287860622448</v>
      </c>
      <c r="O60" t="s">
        <v>29</v>
      </c>
    </row>
    <row r="61" spans="1:15" x14ac:dyDescent="0.35">
      <c r="A61" s="12">
        <v>50</v>
      </c>
      <c r="B61" s="11" t="s">
        <v>49</v>
      </c>
      <c r="C61" s="10">
        <v>0.7</v>
      </c>
      <c r="D61" s="9" t="s">
        <v>33</v>
      </c>
      <c r="E61" s="8" t="str">
        <f t="shared" si="9"/>
        <v>Significantly Different</v>
      </c>
      <c r="G61">
        <f t="shared" si="10"/>
        <v>0.7</v>
      </c>
      <c r="H61">
        <f t="shared" si="11"/>
        <v>6</v>
      </c>
      <c r="I61" t="str">
        <f t="shared" si="12"/>
        <v>+/-</v>
      </c>
      <c r="J61" t="str">
        <f t="shared" si="13"/>
        <v>0.1</v>
      </c>
      <c r="K61" s="1">
        <f t="shared" si="14"/>
        <v>6.0790273556231005E-2</v>
      </c>
      <c r="L61" s="1">
        <f t="shared" si="15"/>
        <v>1.2</v>
      </c>
      <c r="M61" s="1">
        <f t="shared" si="16"/>
        <v>8.5970429323592404E-2</v>
      </c>
      <c r="N61" s="1">
        <f t="shared" si="17"/>
        <v>13.958287860622448</v>
      </c>
      <c r="O61" t="s">
        <v>26</v>
      </c>
    </row>
    <row r="62" spans="1:15" ht="15" thickBot="1" x14ac:dyDescent="0.4">
      <c r="A62" s="7"/>
      <c r="B62" s="6" t="s">
        <v>24</v>
      </c>
      <c r="C62" s="5">
        <v>0.1</v>
      </c>
      <c r="D62" s="4" t="s">
        <v>33</v>
      </c>
      <c r="E62" s="3" t="str">
        <f t="shared" si="9"/>
        <v>Significantly Different</v>
      </c>
      <c r="G62">
        <f t="shared" si="10"/>
        <v>0.1</v>
      </c>
      <c r="H62">
        <f t="shared" si="11"/>
        <v>6</v>
      </c>
      <c r="I62" t="str">
        <f t="shared" si="12"/>
        <v>+/-</v>
      </c>
      <c r="J62" t="str">
        <f t="shared" si="13"/>
        <v>0.1</v>
      </c>
      <c r="K62" s="1">
        <f t="shared" si="14"/>
        <v>6.0790273556231005E-2</v>
      </c>
      <c r="L62" s="1">
        <f t="shared" si="15"/>
        <v>1.7999999999999998</v>
      </c>
      <c r="M62" s="1">
        <f t="shared" si="16"/>
        <v>8.5970429323592404E-2</v>
      </c>
      <c r="N62" s="1">
        <f t="shared" si="17"/>
        <v>20.937431790933669</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79" priority="1" operator="equal">
      <formula>"OTHER ERROR"</formula>
    </cfRule>
    <cfRule type="cellIs" dxfId="78" priority="2" operator="equal">
      <formula>"Statistical Test not applicable"</formula>
    </cfRule>
    <cfRule type="cellIs" dxfId="77" priority="3" operator="equal">
      <formula>"Geography Selected"</formula>
    </cfRule>
  </conditionalFormatting>
  <conditionalFormatting sqref="E10:J62">
    <cfRule type="cellIs" dxfId="76" priority="4" operator="equal">
      <formula>"Not Significantly Different"</formula>
    </cfRule>
  </conditionalFormatting>
  <conditionalFormatting sqref="F10:J62">
    <cfRule type="cellIs" dxfId="7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C40707C3-7AB8-4313-BAC8-0634414F9C3A}">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9618E52E-5000-4AF0-BB78-86AA17E85B42}"/>
    <hyperlink ref="A68" r:id="rId2" xr:uid="{5C93B381-CA06-48EC-8CB7-A1276FF30560}"/>
    <hyperlink ref="A66" r:id="rId3" xr:uid="{0F8974D0-3E07-416A-B567-5D904AA98A37}"/>
    <hyperlink ref="A67" r:id="rId4" xr:uid="{9FF091AB-525C-4ADB-8A2D-784B93EEB6D3}"/>
  </hyperlinks>
  <pageMargins left="0.7" right="0.7" top="0.75" bottom="0.75" header="0.3" footer="0.3"/>
  <pageSetup orientation="portrait" r:id="rId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542BF-5152-48BA-9D18-4B1D594D0BD5}">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600</v>
      </c>
    </row>
    <row r="2" spans="1:16" x14ac:dyDescent="0.35">
      <c r="A2" s="26" t="s">
        <v>106</v>
      </c>
      <c r="B2" t="s">
        <v>599</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11.6</v>
      </c>
      <c r="C6" t="s">
        <v>100</v>
      </c>
      <c r="H6" s="14" t="s">
        <v>99</v>
      </c>
      <c r="I6">
        <f>VLOOKUP($B$4,$B$9:$K$62,6,FALSE)</f>
        <v>11.6</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11.6</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11.6</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31</v>
      </c>
      <c r="C11" s="10">
        <v>31.4</v>
      </c>
      <c r="D11" s="13" t="s">
        <v>137</v>
      </c>
      <c r="E11" s="8" t="str">
        <f t="shared" si="0"/>
        <v>Significantly Different</v>
      </c>
      <c r="G11">
        <f t="shared" si="1"/>
        <v>31.4</v>
      </c>
      <c r="H11">
        <f t="shared" si="2"/>
        <v>6</v>
      </c>
      <c r="I11" t="str">
        <f t="shared" si="3"/>
        <v>+/-</v>
      </c>
      <c r="J11" t="str">
        <f t="shared" si="4"/>
        <v>1.2</v>
      </c>
      <c r="K11" s="1">
        <f t="shared" si="5"/>
        <v>0.72948328267477203</v>
      </c>
      <c r="L11" s="1">
        <f t="shared" si="6"/>
        <v>-19.799999999999997</v>
      </c>
      <c r="M11" s="1">
        <f t="shared" si="7"/>
        <v>0.73201182849801194</v>
      </c>
      <c r="N11" s="1">
        <f t="shared" si="8"/>
        <v>-27.048743243161638</v>
      </c>
      <c r="O11" t="s">
        <v>67</v>
      </c>
    </row>
    <row r="12" spans="1:16" x14ac:dyDescent="0.35">
      <c r="A12" s="12">
        <v>2</v>
      </c>
      <c r="B12" s="11" t="s">
        <v>70</v>
      </c>
      <c r="C12" s="10">
        <v>30.4</v>
      </c>
      <c r="D12" s="9" t="s">
        <v>43</v>
      </c>
      <c r="E12" s="8" t="str">
        <f t="shared" si="0"/>
        <v>Significantly Different</v>
      </c>
      <c r="G12">
        <f t="shared" si="1"/>
        <v>30.4</v>
      </c>
      <c r="H12">
        <f t="shared" si="2"/>
        <v>6</v>
      </c>
      <c r="I12" t="str">
        <f t="shared" si="3"/>
        <v>+/-</v>
      </c>
      <c r="J12" t="str">
        <f t="shared" si="4"/>
        <v>0.4</v>
      </c>
      <c r="K12" s="1">
        <f t="shared" si="5"/>
        <v>0.24316109422492402</v>
      </c>
      <c r="L12" s="1">
        <f t="shared" si="6"/>
        <v>-18.799999999999997</v>
      </c>
      <c r="M12" s="1">
        <f t="shared" si="7"/>
        <v>0.25064471888253259</v>
      </c>
      <c r="N12" s="1">
        <f t="shared" si="8"/>
        <v>-75.006567398736308</v>
      </c>
      <c r="O12" t="s">
        <v>59</v>
      </c>
    </row>
    <row r="13" spans="1:16" x14ac:dyDescent="0.35">
      <c r="A13" s="12">
        <v>3</v>
      </c>
      <c r="B13" s="11" t="s">
        <v>49</v>
      </c>
      <c r="C13" s="10">
        <v>29.8</v>
      </c>
      <c r="D13" s="9" t="s">
        <v>27</v>
      </c>
      <c r="E13" s="8" t="str">
        <f t="shared" si="0"/>
        <v>Significantly Different</v>
      </c>
      <c r="G13">
        <f t="shared" si="1"/>
        <v>29.8</v>
      </c>
      <c r="H13">
        <f t="shared" si="2"/>
        <v>6</v>
      </c>
      <c r="I13" t="str">
        <f t="shared" si="3"/>
        <v>+/-</v>
      </c>
      <c r="J13" t="str">
        <f t="shared" si="4"/>
        <v>0.3</v>
      </c>
      <c r="K13" s="1">
        <f t="shared" si="5"/>
        <v>0.18237082066869301</v>
      </c>
      <c r="L13" s="1">
        <f t="shared" si="6"/>
        <v>-18.200000000000003</v>
      </c>
      <c r="M13" s="1">
        <f t="shared" si="7"/>
        <v>0.19223572402239389</v>
      </c>
      <c r="N13" s="1">
        <f t="shared" si="8"/>
        <v>-94.675430867781117</v>
      </c>
      <c r="O13" t="s">
        <v>57</v>
      </c>
    </row>
    <row r="14" spans="1:16" x14ac:dyDescent="0.35">
      <c r="A14" s="12">
        <v>4</v>
      </c>
      <c r="B14" s="11" t="s">
        <v>52</v>
      </c>
      <c r="C14" s="10">
        <v>29.3</v>
      </c>
      <c r="D14" s="9" t="s">
        <v>133</v>
      </c>
      <c r="E14" s="8" t="str">
        <f t="shared" si="0"/>
        <v>Significantly Different</v>
      </c>
      <c r="G14">
        <f t="shared" si="1"/>
        <v>29.3</v>
      </c>
      <c r="H14">
        <f t="shared" si="2"/>
        <v>6</v>
      </c>
      <c r="I14" t="str">
        <f t="shared" si="3"/>
        <v>+/-</v>
      </c>
      <c r="J14" t="str">
        <f t="shared" si="4"/>
        <v>1.4</v>
      </c>
      <c r="K14" s="1">
        <f t="shared" si="5"/>
        <v>0.85106382978723394</v>
      </c>
      <c r="L14" s="1">
        <f t="shared" si="6"/>
        <v>-17.700000000000003</v>
      </c>
      <c r="M14" s="1">
        <f t="shared" si="7"/>
        <v>0.85323214879137987</v>
      </c>
      <c r="N14" s="1">
        <f t="shared" si="8"/>
        <v>-20.744647309729714</v>
      </c>
      <c r="O14" t="s">
        <v>72</v>
      </c>
    </row>
    <row r="15" spans="1:16" x14ac:dyDescent="0.35">
      <c r="A15" s="12">
        <v>5</v>
      </c>
      <c r="B15" s="11" t="s">
        <v>54</v>
      </c>
      <c r="C15" s="10">
        <v>24.6</v>
      </c>
      <c r="D15" s="9" t="s">
        <v>27</v>
      </c>
      <c r="E15" s="8" t="str">
        <f t="shared" si="0"/>
        <v>Significantly Different</v>
      </c>
      <c r="G15">
        <f t="shared" si="1"/>
        <v>24.6</v>
      </c>
      <c r="H15">
        <f t="shared" si="2"/>
        <v>6</v>
      </c>
      <c r="I15" t="str">
        <f t="shared" si="3"/>
        <v>+/-</v>
      </c>
      <c r="J15" t="str">
        <f t="shared" si="4"/>
        <v>0.3</v>
      </c>
      <c r="K15" s="1">
        <f t="shared" si="5"/>
        <v>0.18237082066869301</v>
      </c>
      <c r="L15" s="1">
        <f t="shared" si="6"/>
        <v>-13.000000000000002</v>
      </c>
      <c r="M15" s="1">
        <f t="shared" si="7"/>
        <v>0.19223572402239389</v>
      </c>
      <c r="N15" s="1">
        <f t="shared" si="8"/>
        <v>-67.6253077627008</v>
      </c>
      <c r="O15" t="s">
        <v>34</v>
      </c>
    </row>
    <row r="16" spans="1:16" x14ac:dyDescent="0.35">
      <c r="A16" s="12">
        <v>6</v>
      </c>
      <c r="B16" s="11" t="s">
        <v>40</v>
      </c>
      <c r="C16" s="10">
        <v>24.3</v>
      </c>
      <c r="D16" s="9" t="s">
        <v>129</v>
      </c>
      <c r="E16" s="8" t="str">
        <f t="shared" si="0"/>
        <v>Significantly Different</v>
      </c>
      <c r="G16">
        <f t="shared" si="1"/>
        <v>24.3</v>
      </c>
      <c r="H16">
        <f t="shared" si="2"/>
        <v>6</v>
      </c>
      <c r="I16" t="str">
        <f t="shared" si="3"/>
        <v>+/-</v>
      </c>
      <c r="J16" t="str">
        <f t="shared" si="4"/>
        <v>1.1</v>
      </c>
      <c r="K16" s="1">
        <f t="shared" si="5"/>
        <v>0.66869300911854113</v>
      </c>
      <c r="L16" s="1">
        <f t="shared" si="6"/>
        <v>-12.700000000000001</v>
      </c>
      <c r="M16" s="1">
        <f t="shared" si="7"/>
        <v>0.67145051776214359</v>
      </c>
      <c r="N16" s="1">
        <f t="shared" si="8"/>
        <v>-18.914275384472759</v>
      </c>
      <c r="O16" t="s">
        <v>73</v>
      </c>
    </row>
    <row r="17" spans="1:15" x14ac:dyDescent="0.35">
      <c r="A17" s="12">
        <v>7</v>
      </c>
      <c r="B17" s="11" t="s">
        <v>79</v>
      </c>
      <c r="C17" s="10">
        <v>23.5</v>
      </c>
      <c r="D17" s="9" t="s">
        <v>43</v>
      </c>
      <c r="E17" s="8" t="str">
        <f t="shared" si="0"/>
        <v>Significantly Different</v>
      </c>
      <c r="G17">
        <f t="shared" si="1"/>
        <v>23.5</v>
      </c>
      <c r="H17">
        <f t="shared" si="2"/>
        <v>6</v>
      </c>
      <c r="I17" t="str">
        <f t="shared" si="3"/>
        <v>+/-</v>
      </c>
      <c r="J17" t="str">
        <f t="shared" si="4"/>
        <v>0.4</v>
      </c>
      <c r="K17" s="1">
        <f t="shared" si="5"/>
        <v>0.24316109422492402</v>
      </c>
      <c r="L17" s="1">
        <f t="shared" si="6"/>
        <v>-11.9</v>
      </c>
      <c r="M17" s="1">
        <f t="shared" si="7"/>
        <v>0.25064471888253259</v>
      </c>
      <c r="N17" s="1">
        <f t="shared" si="8"/>
        <v>-47.477561278987359</v>
      </c>
      <c r="O17" t="s">
        <v>65</v>
      </c>
    </row>
    <row r="18" spans="1:15" x14ac:dyDescent="0.35">
      <c r="A18" s="12">
        <v>8</v>
      </c>
      <c r="B18" s="11" t="s">
        <v>76</v>
      </c>
      <c r="C18" s="10">
        <v>22.4</v>
      </c>
      <c r="D18" s="9" t="s">
        <v>25</v>
      </c>
      <c r="E18" s="8" t="str">
        <f t="shared" si="0"/>
        <v>Significantly Different</v>
      </c>
      <c r="G18">
        <f t="shared" si="1"/>
        <v>22.4</v>
      </c>
      <c r="H18">
        <f t="shared" si="2"/>
        <v>6</v>
      </c>
      <c r="I18" t="str">
        <f t="shared" si="3"/>
        <v>+/-</v>
      </c>
      <c r="J18" t="str">
        <f t="shared" si="4"/>
        <v>0.7</v>
      </c>
      <c r="K18" s="1">
        <f t="shared" si="5"/>
        <v>0.42553191489361697</v>
      </c>
      <c r="L18" s="1">
        <f t="shared" si="6"/>
        <v>-10.799999999999999</v>
      </c>
      <c r="M18" s="1">
        <f t="shared" si="7"/>
        <v>0.42985214661796195</v>
      </c>
      <c r="N18" s="1">
        <f t="shared" si="8"/>
        <v>-25.124918149120408</v>
      </c>
      <c r="O18" t="s">
        <v>61</v>
      </c>
    </row>
    <row r="19" spans="1:15" x14ac:dyDescent="0.35">
      <c r="A19" s="12">
        <v>9</v>
      </c>
      <c r="B19" s="11" t="s">
        <v>65</v>
      </c>
      <c r="C19" s="10">
        <v>20</v>
      </c>
      <c r="D19" s="9" t="s">
        <v>109</v>
      </c>
      <c r="E19" s="8" t="str">
        <f t="shared" si="0"/>
        <v>Significantly Different</v>
      </c>
      <c r="G19">
        <f t="shared" si="1"/>
        <v>20</v>
      </c>
      <c r="H19">
        <f t="shared" si="2"/>
        <v>6</v>
      </c>
      <c r="I19" t="str">
        <f t="shared" si="3"/>
        <v>+/-</v>
      </c>
      <c r="J19" t="str">
        <f t="shared" si="4"/>
        <v>0.6</v>
      </c>
      <c r="K19" s="1">
        <f t="shared" si="5"/>
        <v>0.36474164133738601</v>
      </c>
      <c r="L19" s="1">
        <f t="shared" si="6"/>
        <v>-8.4</v>
      </c>
      <c r="M19" s="1">
        <f t="shared" si="7"/>
        <v>0.36977279819442066</v>
      </c>
      <c r="N19" s="1">
        <f t="shared" si="8"/>
        <v>-22.716652065854269</v>
      </c>
      <c r="O19" t="s">
        <v>31</v>
      </c>
    </row>
    <row r="20" spans="1:15" x14ac:dyDescent="0.35">
      <c r="A20" s="12">
        <v>10</v>
      </c>
      <c r="B20" s="11" t="s">
        <v>64</v>
      </c>
      <c r="C20" s="10">
        <v>19.8</v>
      </c>
      <c r="D20" s="13" t="s">
        <v>27</v>
      </c>
      <c r="E20" s="8" t="str">
        <f t="shared" si="0"/>
        <v>Significantly Different</v>
      </c>
      <c r="G20">
        <f t="shared" si="1"/>
        <v>19.8</v>
      </c>
      <c r="H20">
        <f t="shared" si="2"/>
        <v>6</v>
      </c>
      <c r="I20" t="str">
        <f t="shared" si="3"/>
        <v>+/-</v>
      </c>
      <c r="J20" t="str">
        <f t="shared" si="4"/>
        <v>0.3</v>
      </c>
      <c r="K20" s="1">
        <f t="shared" si="5"/>
        <v>0.18237082066869301</v>
      </c>
      <c r="L20" s="1">
        <f t="shared" si="6"/>
        <v>-8.2000000000000011</v>
      </c>
      <c r="M20" s="1">
        <f t="shared" si="7"/>
        <v>0.19223572402239389</v>
      </c>
      <c r="N20" s="1">
        <f t="shared" si="8"/>
        <v>-42.65596335801127</v>
      </c>
      <c r="O20" t="s">
        <v>53</v>
      </c>
    </row>
    <row r="21" spans="1:15" x14ac:dyDescent="0.35">
      <c r="A21" s="12">
        <v>11</v>
      </c>
      <c r="B21" s="11" t="s">
        <v>60</v>
      </c>
      <c r="C21" s="10">
        <v>19.100000000000001</v>
      </c>
      <c r="D21" s="9" t="s">
        <v>27</v>
      </c>
      <c r="E21" s="8" t="str">
        <f t="shared" si="0"/>
        <v>Significantly Different</v>
      </c>
      <c r="G21">
        <f t="shared" si="1"/>
        <v>19.100000000000001</v>
      </c>
      <c r="H21">
        <f t="shared" si="2"/>
        <v>6</v>
      </c>
      <c r="I21" t="str">
        <f t="shared" si="3"/>
        <v>+/-</v>
      </c>
      <c r="J21" t="str">
        <f t="shared" si="4"/>
        <v>0.3</v>
      </c>
      <c r="K21" s="1">
        <f t="shared" si="5"/>
        <v>0.18237082066869301</v>
      </c>
      <c r="L21" s="1">
        <f t="shared" si="6"/>
        <v>-7.5000000000000018</v>
      </c>
      <c r="M21" s="1">
        <f t="shared" si="7"/>
        <v>0.19223572402239389</v>
      </c>
      <c r="N21" s="1">
        <f t="shared" si="8"/>
        <v>-39.014600632327387</v>
      </c>
      <c r="O21" t="s">
        <v>45</v>
      </c>
    </row>
    <row r="22" spans="1:15" x14ac:dyDescent="0.35">
      <c r="A22" s="12">
        <v>12</v>
      </c>
      <c r="B22" s="11" t="s">
        <v>68</v>
      </c>
      <c r="C22" s="10">
        <v>19</v>
      </c>
      <c r="D22" s="9" t="s">
        <v>109</v>
      </c>
      <c r="E22" s="8" t="str">
        <f t="shared" si="0"/>
        <v>Significantly Different</v>
      </c>
      <c r="G22">
        <f t="shared" si="1"/>
        <v>19</v>
      </c>
      <c r="H22">
        <f t="shared" si="2"/>
        <v>6</v>
      </c>
      <c r="I22" t="str">
        <f t="shared" si="3"/>
        <v>+/-</v>
      </c>
      <c r="J22" t="str">
        <f t="shared" si="4"/>
        <v>0.6</v>
      </c>
      <c r="K22" s="1">
        <f t="shared" si="5"/>
        <v>0.36474164133738601</v>
      </c>
      <c r="L22" s="1">
        <f t="shared" si="6"/>
        <v>-7.4</v>
      </c>
      <c r="M22" s="1">
        <f t="shared" si="7"/>
        <v>0.36977279819442066</v>
      </c>
      <c r="N22" s="1">
        <f t="shared" si="8"/>
        <v>-20.012288724681142</v>
      </c>
      <c r="O22" t="s">
        <v>28</v>
      </c>
    </row>
    <row r="23" spans="1:15" x14ac:dyDescent="0.35">
      <c r="A23" s="12">
        <v>13</v>
      </c>
      <c r="B23" s="11" t="s">
        <v>66</v>
      </c>
      <c r="C23" s="10">
        <v>18.5</v>
      </c>
      <c r="D23" s="9" t="s">
        <v>25</v>
      </c>
      <c r="E23" s="8" t="str">
        <f t="shared" si="0"/>
        <v>Significantly Different</v>
      </c>
      <c r="G23">
        <f t="shared" si="1"/>
        <v>18.5</v>
      </c>
      <c r="H23">
        <f t="shared" si="2"/>
        <v>6</v>
      </c>
      <c r="I23" t="str">
        <f t="shared" si="3"/>
        <v>+/-</v>
      </c>
      <c r="J23" t="str">
        <f t="shared" si="4"/>
        <v>0.7</v>
      </c>
      <c r="K23" s="1">
        <f t="shared" si="5"/>
        <v>0.42553191489361697</v>
      </c>
      <c r="L23" s="1">
        <f t="shared" si="6"/>
        <v>-6.9</v>
      </c>
      <c r="M23" s="1">
        <f t="shared" si="7"/>
        <v>0.42985214661796195</v>
      </c>
      <c r="N23" s="1">
        <f t="shared" si="8"/>
        <v>-16.052031039715818</v>
      </c>
      <c r="O23" t="s">
        <v>81</v>
      </c>
    </row>
    <row r="24" spans="1:15" x14ac:dyDescent="0.35">
      <c r="A24" s="12">
        <v>14</v>
      </c>
      <c r="B24" s="11" t="s">
        <v>29</v>
      </c>
      <c r="C24" s="10">
        <v>18.2</v>
      </c>
      <c r="D24" s="9" t="s">
        <v>43</v>
      </c>
      <c r="E24" s="8" t="str">
        <f t="shared" si="0"/>
        <v>Significantly Different</v>
      </c>
      <c r="G24">
        <f t="shared" si="1"/>
        <v>18.2</v>
      </c>
      <c r="H24">
        <f t="shared" si="2"/>
        <v>6</v>
      </c>
      <c r="I24" t="str">
        <f t="shared" si="3"/>
        <v>+/-</v>
      </c>
      <c r="J24" t="str">
        <f t="shared" si="4"/>
        <v>0.4</v>
      </c>
      <c r="K24" s="1">
        <f t="shared" si="5"/>
        <v>0.24316109422492402</v>
      </c>
      <c r="L24" s="1">
        <f t="shared" si="6"/>
        <v>-6.6</v>
      </c>
      <c r="M24" s="1">
        <f t="shared" si="7"/>
        <v>0.25064471888253259</v>
      </c>
      <c r="N24" s="1">
        <f t="shared" si="8"/>
        <v>-26.332092810194666</v>
      </c>
      <c r="O24" t="s">
        <v>64</v>
      </c>
    </row>
    <row r="25" spans="1:15" x14ac:dyDescent="0.35">
      <c r="A25" s="12">
        <v>15</v>
      </c>
      <c r="B25" s="11" t="s">
        <v>47</v>
      </c>
      <c r="C25" s="10">
        <v>17.100000000000001</v>
      </c>
      <c r="D25" s="9" t="s">
        <v>27</v>
      </c>
      <c r="E25" s="8" t="str">
        <f t="shared" si="0"/>
        <v>Significantly Different</v>
      </c>
      <c r="G25">
        <f t="shared" si="1"/>
        <v>17.100000000000001</v>
      </c>
      <c r="H25">
        <f t="shared" si="2"/>
        <v>6</v>
      </c>
      <c r="I25" t="str">
        <f t="shared" si="3"/>
        <v>+/-</v>
      </c>
      <c r="J25" t="str">
        <f t="shared" si="4"/>
        <v>0.3</v>
      </c>
      <c r="K25" s="1">
        <f t="shared" si="5"/>
        <v>0.18237082066869301</v>
      </c>
      <c r="L25" s="1">
        <f t="shared" si="6"/>
        <v>-5.5000000000000018</v>
      </c>
      <c r="M25" s="1">
        <f t="shared" si="7"/>
        <v>0.19223572402239389</v>
      </c>
      <c r="N25" s="1">
        <f t="shared" si="8"/>
        <v>-28.61070713037342</v>
      </c>
      <c r="O25" t="s">
        <v>80</v>
      </c>
    </row>
    <row r="26" spans="1:15" x14ac:dyDescent="0.35">
      <c r="A26" s="12">
        <v>16</v>
      </c>
      <c r="B26" s="11" t="s">
        <v>80</v>
      </c>
      <c r="C26" s="10">
        <v>15.9</v>
      </c>
      <c r="D26" s="9" t="s">
        <v>27</v>
      </c>
      <c r="E26" s="8" t="str">
        <f t="shared" si="0"/>
        <v>Significantly Different</v>
      </c>
      <c r="G26">
        <f t="shared" si="1"/>
        <v>15.9</v>
      </c>
      <c r="H26">
        <f t="shared" si="2"/>
        <v>6</v>
      </c>
      <c r="I26" t="str">
        <f t="shared" si="3"/>
        <v>+/-</v>
      </c>
      <c r="J26" t="str">
        <f t="shared" si="4"/>
        <v>0.3</v>
      </c>
      <c r="K26" s="1">
        <f t="shared" si="5"/>
        <v>0.18237082066869301</v>
      </c>
      <c r="L26" s="1">
        <f t="shared" si="6"/>
        <v>-4.3000000000000007</v>
      </c>
      <c r="M26" s="1">
        <f t="shared" si="7"/>
        <v>0.19223572402239389</v>
      </c>
      <c r="N26" s="1">
        <f t="shared" si="8"/>
        <v>-22.368371029201032</v>
      </c>
      <c r="O26" t="s">
        <v>79</v>
      </c>
    </row>
    <row r="27" spans="1:15" x14ac:dyDescent="0.35">
      <c r="A27" s="12">
        <v>17</v>
      </c>
      <c r="B27" s="11" t="s">
        <v>74</v>
      </c>
      <c r="C27" s="10">
        <v>15.6</v>
      </c>
      <c r="D27" s="9" t="s">
        <v>27</v>
      </c>
      <c r="E27" s="8" t="str">
        <f t="shared" si="0"/>
        <v>Significantly Different</v>
      </c>
      <c r="G27">
        <f t="shared" si="1"/>
        <v>15.6</v>
      </c>
      <c r="H27">
        <f t="shared" si="2"/>
        <v>6</v>
      </c>
      <c r="I27" t="str">
        <f t="shared" si="3"/>
        <v>+/-</v>
      </c>
      <c r="J27" t="str">
        <f t="shared" si="4"/>
        <v>0.3</v>
      </c>
      <c r="K27" s="1">
        <f t="shared" si="5"/>
        <v>0.18237082066869301</v>
      </c>
      <c r="L27" s="1">
        <f t="shared" si="6"/>
        <v>-4</v>
      </c>
      <c r="M27" s="1">
        <f t="shared" si="7"/>
        <v>0.19223572402239389</v>
      </c>
      <c r="N27" s="1">
        <f t="shared" si="8"/>
        <v>-20.807787003907936</v>
      </c>
      <c r="O27" t="s">
        <v>77</v>
      </c>
    </row>
    <row r="28" spans="1:15" x14ac:dyDescent="0.35">
      <c r="A28" s="12">
        <v>18</v>
      </c>
      <c r="B28" s="11" t="s">
        <v>48</v>
      </c>
      <c r="C28" s="10">
        <v>15.3</v>
      </c>
      <c r="D28" s="9" t="s">
        <v>25</v>
      </c>
      <c r="E28" s="8" t="str">
        <f t="shared" si="0"/>
        <v>Significantly Different</v>
      </c>
      <c r="G28">
        <f t="shared" si="1"/>
        <v>15.3</v>
      </c>
      <c r="H28">
        <f t="shared" si="2"/>
        <v>6</v>
      </c>
      <c r="I28" t="str">
        <f t="shared" si="3"/>
        <v>+/-</v>
      </c>
      <c r="J28" t="str">
        <f t="shared" si="4"/>
        <v>0.7</v>
      </c>
      <c r="K28" s="1">
        <f t="shared" si="5"/>
        <v>0.42553191489361697</v>
      </c>
      <c r="L28" s="1">
        <f t="shared" si="6"/>
        <v>-3.7000000000000011</v>
      </c>
      <c r="M28" s="1">
        <f t="shared" si="7"/>
        <v>0.42985214661796195</v>
      </c>
      <c r="N28" s="1">
        <f t="shared" si="8"/>
        <v>-8.6076108473838477</v>
      </c>
      <c r="O28" t="s">
        <v>78</v>
      </c>
    </row>
    <row r="29" spans="1:15" x14ac:dyDescent="0.35">
      <c r="A29" s="12">
        <v>19</v>
      </c>
      <c r="B29" s="11" t="s">
        <v>77</v>
      </c>
      <c r="C29" s="10">
        <v>15.1</v>
      </c>
      <c r="D29" s="9" t="s">
        <v>43</v>
      </c>
      <c r="E29" s="8" t="str">
        <f t="shared" si="0"/>
        <v>Significantly Different</v>
      </c>
      <c r="G29">
        <f t="shared" si="1"/>
        <v>15.1</v>
      </c>
      <c r="H29">
        <f t="shared" si="2"/>
        <v>6</v>
      </c>
      <c r="I29" t="str">
        <f t="shared" si="3"/>
        <v>+/-</v>
      </c>
      <c r="J29" t="str">
        <f t="shared" si="4"/>
        <v>0.4</v>
      </c>
      <c r="K29" s="1">
        <f t="shared" si="5"/>
        <v>0.24316109422492402</v>
      </c>
      <c r="L29" s="1">
        <f t="shared" si="6"/>
        <v>-3.5</v>
      </c>
      <c r="M29" s="1">
        <f t="shared" si="7"/>
        <v>0.25064471888253259</v>
      </c>
      <c r="N29" s="1">
        <f t="shared" si="8"/>
        <v>-13.963988611466869</v>
      </c>
      <c r="O29" t="s">
        <v>55</v>
      </c>
    </row>
    <row r="30" spans="1:15" x14ac:dyDescent="0.35">
      <c r="A30" s="12">
        <v>20</v>
      </c>
      <c r="B30" s="11" t="s">
        <v>75</v>
      </c>
      <c r="C30" s="10">
        <v>14.5</v>
      </c>
      <c r="D30" s="9" t="s">
        <v>38</v>
      </c>
      <c r="E30" s="8" t="str">
        <f t="shared" si="0"/>
        <v>Significantly Different</v>
      </c>
      <c r="G30">
        <f t="shared" si="1"/>
        <v>14.5</v>
      </c>
      <c r="H30">
        <f t="shared" si="2"/>
        <v>6</v>
      </c>
      <c r="I30" t="str">
        <f t="shared" si="3"/>
        <v>+/-</v>
      </c>
      <c r="J30" t="str">
        <f t="shared" si="4"/>
        <v>0.2</v>
      </c>
      <c r="K30" s="1">
        <f t="shared" si="5"/>
        <v>0.12158054711246201</v>
      </c>
      <c r="L30" s="1">
        <f t="shared" si="6"/>
        <v>-2.9000000000000004</v>
      </c>
      <c r="M30" s="1">
        <f t="shared" si="7"/>
        <v>0.1359311840425404</v>
      </c>
      <c r="N30" s="1">
        <f t="shared" si="8"/>
        <v>-21.334324573325496</v>
      </c>
      <c r="O30" t="s">
        <v>76</v>
      </c>
    </row>
    <row r="31" spans="1:15" x14ac:dyDescent="0.35">
      <c r="A31" s="12">
        <v>21</v>
      </c>
      <c r="B31" s="11" t="s">
        <v>32</v>
      </c>
      <c r="C31" s="10">
        <v>14.3</v>
      </c>
      <c r="D31" s="9" t="s">
        <v>109</v>
      </c>
      <c r="E31" s="8" t="str">
        <f t="shared" si="0"/>
        <v>Significantly Different</v>
      </c>
      <c r="G31">
        <f t="shared" si="1"/>
        <v>14.3</v>
      </c>
      <c r="H31">
        <f t="shared" si="2"/>
        <v>6</v>
      </c>
      <c r="I31" t="str">
        <f t="shared" si="3"/>
        <v>+/-</v>
      </c>
      <c r="J31" t="str">
        <f t="shared" si="4"/>
        <v>0.6</v>
      </c>
      <c r="K31" s="1">
        <f t="shared" si="5"/>
        <v>0.36474164133738601</v>
      </c>
      <c r="L31" s="1">
        <f t="shared" si="6"/>
        <v>-2.7000000000000011</v>
      </c>
      <c r="M31" s="1">
        <f t="shared" si="7"/>
        <v>0.36977279819442066</v>
      </c>
      <c r="N31" s="1">
        <f t="shared" si="8"/>
        <v>-7.3017810211674465</v>
      </c>
      <c r="O31" t="s">
        <v>41</v>
      </c>
    </row>
    <row r="32" spans="1:15" x14ac:dyDescent="0.35">
      <c r="A32" s="12">
        <v>22</v>
      </c>
      <c r="B32" s="11" t="s">
        <v>71</v>
      </c>
      <c r="C32" s="10">
        <v>13.3</v>
      </c>
      <c r="D32" s="9" t="s">
        <v>27</v>
      </c>
      <c r="E32" s="8" t="str">
        <f t="shared" si="0"/>
        <v>Significantly Different</v>
      </c>
      <c r="G32">
        <f t="shared" si="1"/>
        <v>13.3</v>
      </c>
      <c r="H32">
        <f t="shared" si="2"/>
        <v>6</v>
      </c>
      <c r="I32" t="str">
        <f t="shared" si="3"/>
        <v>+/-</v>
      </c>
      <c r="J32" t="str">
        <f t="shared" si="4"/>
        <v>0.3</v>
      </c>
      <c r="K32" s="1">
        <f t="shared" si="5"/>
        <v>0.18237082066869301</v>
      </c>
      <c r="L32" s="1">
        <f t="shared" si="6"/>
        <v>-1.7000000000000011</v>
      </c>
      <c r="M32" s="1">
        <f t="shared" si="7"/>
        <v>0.19223572402239389</v>
      </c>
      <c r="N32" s="1">
        <f t="shared" si="8"/>
        <v>-8.8433094766608775</v>
      </c>
      <c r="O32" t="s">
        <v>70</v>
      </c>
    </row>
    <row r="33" spans="1:15" x14ac:dyDescent="0.35">
      <c r="A33" s="12">
        <v>23</v>
      </c>
      <c r="B33" s="11" t="s">
        <v>69</v>
      </c>
      <c r="C33" s="10">
        <v>12</v>
      </c>
      <c r="D33" s="9" t="s">
        <v>25</v>
      </c>
      <c r="E33" s="8" t="str">
        <f t="shared" si="0"/>
        <v>Not Significantly Different</v>
      </c>
      <c r="G33">
        <f t="shared" si="1"/>
        <v>12</v>
      </c>
      <c r="H33">
        <f t="shared" si="2"/>
        <v>6</v>
      </c>
      <c r="I33" t="str">
        <f t="shared" si="3"/>
        <v>+/-</v>
      </c>
      <c r="J33" t="str">
        <f t="shared" si="4"/>
        <v>0.7</v>
      </c>
      <c r="K33" s="1">
        <f t="shared" si="5"/>
        <v>0.42553191489361697</v>
      </c>
      <c r="L33" s="1">
        <f t="shared" si="6"/>
        <v>-0.40000000000000036</v>
      </c>
      <c r="M33" s="1">
        <f t="shared" si="7"/>
        <v>0.42985214661796195</v>
      </c>
      <c r="N33" s="1">
        <f t="shared" si="8"/>
        <v>-0.93055252404149758</v>
      </c>
      <c r="O33" t="s">
        <v>75</v>
      </c>
    </row>
    <row r="34" spans="1:15" x14ac:dyDescent="0.35">
      <c r="A34" s="12">
        <v>24</v>
      </c>
      <c r="B34" s="11" t="s">
        <v>26</v>
      </c>
      <c r="C34" s="10">
        <v>11.2</v>
      </c>
      <c r="D34" s="9" t="s">
        <v>121</v>
      </c>
      <c r="E34" s="8" t="str">
        <f t="shared" si="0"/>
        <v>Not Significantly Different</v>
      </c>
      <c r="G34">
        <f t="shared" si="1"/>
        <v>11.2</v>
      </c>
      <c r="H34">
        <f t="shared" si="2"/>
        <v>6</v>
      </c>
      <c r="I34" t="str">
        <f t="shared" si="3"/>
        <v>+/-</v>
      </c>
      <c r="J34" t="str">
        <f t="shared" si="4"/>
        <v>0.8</v>
      </c>
      <c r="K34" s="1">
        <f t="shared" si="5"/>
        <v>0.48632218844984804</v>
      </c>
      <c r="L34" s="1">
        <f t="shared" si="6"/>
        <v>0.40000000000000036</v>
      </c>
      <c r="M34" s="1">
        <f t="shared" si="7"/>
        <v>0.49010685399991183</v>
      </c>
      <c r="N34" s="1">
        <f t="shared" si="8"/>
        <v>0.81614855359699234</v>
      </c>
      <c r="O34" t="s">
        <v>74</v>
      </c>
    </row>
    <row r="35" spans="1:15" x14ac:dyDescent="0.35">
      <c r="A35" s="12">
        <v>25</v>
      </c>
      <c r="B35" s="11" t="s">
        <v>62</v>
      </c>
      <c r="C35" s="10">
        <v>11.1</v>
      </c>
      <c r="D35" s="9" t="s">
        <v>25</v>
      </c>
      <c r="E35" s="8" t="str">
        <f t="shared" si="0"/>
        <v>Not Significantly Different</v>
      </c>
      <c r="G35">
        <f t="shared" si="1"/>
        <v>11.1</v>
      </c>
      <c r="H35">
        <f t="shared" si="2"/>
        <v>6</v>
      </c>
      <c r="I35" t="str">
        <f t="shared" si="3"/>
        <v>+/-</v>
      </c>
      <c r="J35" t="str">
        <f t="shared" si="4"/>
        <v>0.7</v>
      </c>
      <c r="K35" s="1">
        <f t="shared" si="5"/>
        <v>0.42553191489361697</v>
      </c>
      <c r="L35" s="1">
        <f t="shared" si="6"/>
        <v>0.5</v>
      </c>
      <c r="M35" s="1">
        <f t="shared" si="7"/>
        <v>0.42985214661796195</v>
      </c>
      <c r="N35" s="1">
        <f t="shared" si="8"/>
        <v>1.1631906550518709</v>
      </c>
      <c r="O35" t="s">
        <v>51</v>
      </c>
    </row>
    <row r="36" spans="1:15" x14ac:dyDescent="0.35">
      <c r="A36" s="12">
        <v>26</v>
      </c>
      <c r="B36" s="11" t="s">
        <v>41</v>
      </c>
      <c r="C36" s="10">
        <v>10.8</v>
      </c>
      <c r="D36" s="9" t="s">
        <v>43</v>
      </c>
      <c r="E36" s="8" t="str">
        <f t="shared" si="0"/>
        <v>Significantly Different</v>
      </c>
      <c r="G36">
        <f t="shared" si="1"/>
        <v>10.8</v>
      </c>
      <c r="H36">
        <f t="shared" si="2"/>
        <v>6</v>
      </c>
      <c r="I36" t="str">
        <f t="shared" si="3"/>
        <v>+/-</v>
      </c>
      <c r="J36" t="str">
        <f t="shared" si="4"/>
        <v>0.4</v>
      </c>
      <c r="K36" s="1">
        <f t="shared" si="5"/>
        <v>0.24316109422492402</v>
      </c>
      <c r="L36" s="1">
        <f t="shared" si="6"/>
        <v>0.79999999999999893</v>
      </c>
      <c r="M36" s="1">
        <f t="shared" si="7"/>
        <v>0.25064471888253259</v>
      </c>
      <c r="N36" s="1">
        <f t="shared" si="8"/>
        <v>3.1917688254781371</v>
      </c>
      <c r="O36" t="s">
        <v>71</v>
      </c>
    </row>
    <row r="37" spans="1:15" x14ac:dyDescent="0.35">
      <c r="A37" s="12">
        <v>27</v>
      </c>
      <c r="B37" s="11" t="s">
        <v>56</v>
      </c>
      <c r="C37" s="10">
        <v>10.6</v>
      </c>
      <c r="D37" s="9" t="s">
        <v>27</v>
      </c>
      <c r="E37" s="8" t="str">
        <f t="shared" si="0"/>
        <v>Significantly Different</v>
      </c>
      <c r="G37">
        <f t="shared" si="1"/>
        <v>10.6</v>
      </c>
      <c r="H37">
        <f t="shared" si="2"/>
        <v>6</v>
      </c>
      <c r="I37" t="str">
        <f t="shared" si="3"/>
        <v>+/-</v>
      </c>
      <c r="J37" t="str">
        <f t="shared" si="4"/>
        <v>0.3</v>
      </c>
      <c r="K37" s="1">
        <f t="shared" si="5"/>
        <v>0.18237082066869301</v>
      </c>
      <c r="L37" s="1">
        <f t="shared" si="6"/>
        <v>1</v>
      </c>
      <c r="M37" s="1">
        <f t="shared" si="7"/>
        <v>0.19223572402239389</v>
      </c>
      <c r="N37" s="1">
        <f t="shared" si="8"/>
        <v>5.2019467509769841</v>
      </c>
      <c r="O37" t="s">
        <v>69</v>
      </c>
    </row>
    <row r="38" spans="1:15" x14ac:dyDescent="0.35">
      <c r="A38" s="12">
        <v>28</v>
      </c>
      <c r="B38" s="11" t="s">
        <v>35</v>
      </c>
      <c r="C38" s="10">
        <v>9.6999999999999993</v>
      </c>
      <c r="D38" s="9" t="s">
        <v>27</v>
      </c>
      <c r="E38" s="8" t="str">
        <f t="shared" si="0"/>
        <v>Significantly Different</v>
      </c>
      <c r="G38">
        <f t="shared" si="1"/>
        <v>9.6999999999999993</v>
      </c>
      <c r="H38">
        <f t="shared" si="2"/>
        <v>6</v>
      </c>
      <c r="I38" t="str">
        <f t="shared" si="3"/>
        <v>+/-</v>
      </c>
      <c r="J38" t="str">
        <f t="shared" si="4"/>
        <v>0.3</v>
      </c>
      <c r="K38" s="1">
        <f t="shared" si="5"/>
        <v>0.18237082066869301</v>
      </c>
      <c r="L38" s="1">
        <f t="shared" si="6"/>
        <v>1.9000000000000004</v>
      </c>
      <c r="M38" s="1">
        <f t="shared" si="7"/>
        <v>0.19223572402239389</v>
      </c>
      <c r="N38" s="1">
        <f t="shared" si="8"/>
        <v>9.8836988268562713</v>
      </c>
      <c r="O38" t="s">
        <v>68</v>
      </c>
    </row>
    <row r="39" spans="1:15" x14ac:dyDescent="0.35">
      <c r="A39" s="12">
        <v>29</v>
      </c>
      <c r="B39" s="11" t="s">
        <v>34</v>
      </c>
      <c r="C39" s="10">
        <v>9</v>
      </c>
      <c r="D39" s="9" t="s">
        <v>33</v>
      </c>
      <c r="E39" s="8" t="str">
        <f t="shared" si="0"/>
        <v>Significantly Different</v>
      </c>
      <c r="G39">
        <f t="shared" si="1"/>
        <v>9</v>
      </c>
      <c r="H39">
        <f t="shared" si="2"/>
        <v>6</v>
      </c>
      <c r="I39" t="str">
        <f t="shared" si="3"/>
        <v>+/-</v>
      </c>
      <c r="J39" t="str">
        <f t="shared" si="4"/>
        <v>0.1</v>
      </c>
      <c r="K39" s="1">
        <f t="shared" si="5"/>
        <v>6.0790273556231005E-2</v>
      </c>
      <c r="L39" s="1">
        <f t="shared" si="6"/>
        <v>2.5999999999999996</v>
      </c>
      <c r="M39" s="1">
        <f t="shared" si="7"/>
        <v>8.5970429323592404E-2</v>
      </c>
      <c r="N39" s="1">
        <f t="shared" si="8"/>
        <v>30.242957031348634</v>
      </c>
      <c r="O39" t="s">
        <v>44</v>
      </c>
    </row>
    <row r="40" spans="1:15" x14ac:dyDescent="0.35">
      <c r="A40" s="12">
        <v>29</v>
      </c>
      <c r="B40" s="11" t="s">
        <v>78</v>
      </c>
      <c r="C40" s="10">
        <v>9</v>
      </c>
      <c r="D40" s="9" t="s">
        <v>27</v>
      </c>
      <c r="E40" s="8" t="str">
        <f t="shared" si="0"/>
        <v>Significantly Different</v>
      </c>
      <c r="G40">
        <f t="shared" si="1"/>
        <v>9</v>
      </c>
      <c r="H40">
        <f t="shared" si="2"/>
        <v>6</v>
      </c>
      <c r="I40" t="str">
        <f t="shared" si="3"/>
        <v>+/-</v>
      </c>
      <c r="J40" t="str">
        <f t="shared" si="4"/>
        <v>0.3</v>
      </c>
      <c r="K40" s="1">
        <f t="shared" si="5"/>
        <v>0.18237082066869301</v>
      </c>
      <c r="L40" s="1">
        <f t="shared" si="6"/>
        <v>2.5999999999999996</v>
      </c>
      <c r="M40" s="1">
        <f t="shared" si="7"/>
        <v>0.19223572402239389</v>
      </c>
      <c r="N40" s="1">
        <f t="shared" si="8"/>
        <v>13.525061552540157</v>
      </c>
      <c r="O40" t="s">
        <v>66</v>
      </c>
    </row>
    <row r="41" spans="1:15" x14ac:dyDescent="0.35">
      <c r="A41" s="12">
        <v>31</v>
      </c>
      <c r="B41" s="11" t="s">
        <v>81</v>
      </c>
      <c r="C41" s="10">
        <v>7.6</v>
      </c>
      <c r="D41" s="9" t="s">
        <v>43</v>
      </c>
      <c r="E41" s="8" t="str">
        <f t="shared" si="0"/>
        <v>Significantly Different</v>
      </c>
      <c r="G41">
        <f t="shared" si="1"/>
        <v>7.6</v>
      </c>
      <c r="H41">
        <f t="shared" si="2"/>
        <v>6</v>
      </c>
      <c r="I41" t="str">
        <f t="shared" si="3"/>
        <v>+/-</v>
      </c>
      <c r="J41" t="str">
        <f t="shared" si="4"/>
        <v>0.4</v>
      </c>
      <c r="K41" s="1">
        <f t="shared" si="5"/>
        <v>0.24316109422492402</v>
      </c>
      <c r="L41" s="1">
        <f t="shared" si="6"/>
        <v>4</v>
      </c>
      <c r="M41" s="1">
        <f t="shared" si="7"/>
        <v>0.25064471888253259</v>
      </c>
      <c r="N41" s="1">
        <f t="shared" si="8"/>
        <v>15.958844127390707</v>
      </c>
      <c r="O41" t="s">
        <v>47</v>
      </c>
    </row>
    <row r="42" spans="1:15" x14ac:dyDescent="0.35">
      <c r="A42" s="12">
        <v>32</v>
      </c>
      <c r="B42" s="11" t="s">
        <v>61</v>
      </c>
      <c r="C42" s="10">
        <v>7.5</v>
      </c>
      <c r="D42" s="9" t="s">
        <v>43</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7.5</v>
      </c>
      <c r="H42">
        <f t="shared" ref="H42:H62" si="11">LEN(TRIM(D42))</f>
        <v>6</v>
      </c>
      <c r="I42" t="str">
        <f t="shared" ref="I42:I73" si="12">IF(H42&gt;=3,MID(TRIM(D42),1,3),"NO")</f>
        <v>+/-</v>
      </c>
      <c r="J42" t="str">
        <f t="shared" ref="J42:J73" si="13">IF(TRIM(I42)="+/-",MID(TRIM(D42),4,H42-3),D42)</f>
        <v>0.4</v>
      </c>
      <c r="K42" s="1">
        <f t="shared" ref="K42:K73" si="14">IF(TRIM(J42)="*****",0,IF(ISERROR(VALUE(J42)),"NA",VALUE(J42/$I$4)))</f>
        <v>0.24316109422492402</v>
      </c>
      <c r="L42" s="1">
        <f t="shared" ref="L42:L62" si="15">IF(AND(ISNUMBER(G42),ISNUMBER($I$6)),$I$6-G42,"N/A")</f>
        <v>4.0999999999999996</v>
      </c>
      <c r="M42" s="1">
        <f t="shared" ref="M42:M62" si="16">IF(AND(ISNUMBER(K42),ISNUMBER($I$7)),SQRT(K42^2+($I$7)^2),"N/A")</f>
        <v>0.25064471888253259</v>
      </c>
      <c r="N42" s="1">
        <f t="shared" ref="N42:N73" si="17">IF(AND(ISNUMBER(L42),ISNUMBER(M42),M42&lt;&gt;0),L42/M42,"NA")</f>
        <v>16.357815230575472</v>
      </c>
      <c r="O42" t="s">
        <v>36</v>
      </c>
    </row>
    <row r="43" spans="1:15" x14ac:dyDescent="0.35">
      <c r="A43" s="12">
        <v>33</v>
      </c>
      <c r="B43" s="11" t="s">
        <v>37</v>
      </c>
      <c r="C43" s="10">
        <v>7.1</v>
      </c>
      <c r="D43" s="9" t="s">
        <v>38</v>
      </c>
      <c r="E43" s="8" t="str">
        <f t="shared" si="9"/>
        <v>Significantly Different</v>
      </c>
      <c r="G43">
        <f t="shared" si="10"/>
        <v>7.1</v>
      </c>
      <c r="H43">
        <f t="shared" si="11"/>
        <v>6</v>
      </c>
      <c r="I43" t="str">
        <f t="shared" si="12"/>
        <v>+/-</v>
      </c>
      <c r="J43" t="str">
        <f t="shared" si="13"/>
        <v>0.2</v>
      </c>
      <c r="K43" s="1">
        <f t="shared" si="14"/>
        <v>0.12158054711246201</v>
      </c>
      <c r="L43" s="1">
        <f t="shared" si="15"/>
        <v>4.5</v>
      </c>
      <c r="M43" s="1">
        <f t="shared" si="16"/>
        <v>0.1359311840425404</v>
      </c>
      <c r="N43" s="1">
        <f t="shared" si="17"/>
        <v>33.104986406884386</v>
      </c>
      <c r="O43" t="s">
        <v>49</v>
      </c>
    </row>
    <row r="44" spans="1:15" x14ac:dyDescent="0.35">
      <c r="A44" s="12">
        <v>34</v>
      </c>
      <c r="B44" s="11" t="s">
        <v>58</v>
      </c>
      <c r="C44" s="10">
        <v>6.8</v>
      </c>
      <c r="D44" s="9" t="s">
        <v>38</v>
      </c>
      <c r="E44" s="8" t="str">
        <f t="shared" si="9"/>
        <v>Significantly Different</v>
      </c>
      <c r="G44">
        <f t="shared" si="10"/>
        <v>6.8</v>
      </c>
      <c r="H44">
        <f t="shared" si="11"/>
        <v>6</v>
      </c>
      <c r="I44" t="str">
        <f t="shared" si="12"/>
        <v>+/-</v>
      </c>
      <c r="J44" t="str">
        <f t="shared" si="13"/>
        <v>0.2</v>
      </c>
      <c r="K44" s="1">
        <f t="shared" si="14"/>
        <v>0.12158054711246201</v>
      </c>
      <c r="L44" s="1">
        <f t="shared" si="15"/>
        <v>4.8</v>
      </c>
      <c r="M44" s="1">
        <f t="shared" si="16"/>
        <v>0.1359311840425404</v>
      </c>
      <c r="N44" s="1">
        <f t="shared" si="17"/>
        <v>35.311985500676677</v>
      </c>
      <c r="O44" t="s">
        <v>63</v>
      </c>
    </row>
    <row r="45" spans="1:15" x14ac:dyDescent="0.35">
      <c r="A45" s="12">
        <v>35</v>
      </c>
      <c r="B45" s="11" t="s">
        <v>73</v>
      </c>
      <c r="C45" s="10">
        <v>6.7</v>
      </c>
      <c r="D45" s="9" t="s">
        <v>38</v>
      </c>
      <c r="E45" s="8" t="str">
        <f t="shared" si="9"/>
        <v>Significantly Different</v>
      </c>
      <c r="G45">
        <f t="shared" si="10"/>
        <v>6.7</v>
      </c>
      <c r="H45">
        <f t="shared" si="11"/>
        <v>6</v>
      </c>
      <c r="I45" t="str">
        <f t="shared" si="12"/>
        <v>+/-</v>
      </c>
      <c r="J45" t="str">
        <f t="shared" si="13"/>
        <v>0.2</v>
      </c>
      <c r="K45" s="1">
        <f t="shared" si="14"/>
        <v>0.12158054711246201</v>
      </c>
      <c r="L45" s="1">
        <f t="shared" si="15"/>
        <v>4.8999999999999995</v>
      </c>
      <c r="M45" s="1">
        <f t="shared" si="16"/>
        <v>0.1359311840425404</v>
      </c>
      <c r="N45" s="1">
        <f t="shared" si="17"/>
        <v>36.047651865274105</v>
      </c>
      <c r="O45" t="s">
        <v>62</v>
      </c>
    </row>
    <row r="46" spans="1:15" x14ac:dyDescent="0.35">
      <c r="A46" s="12">
        <v>36</v>
      </c>
      <c r="B46" s="11" t="s">
        <v>55</v>
      </c>
      <c r="C46" s="10">
        <v>6.1</v>
      </c>
      <c r="D46" s="9" t="s">
        <v>27</v>
      </c>
      <c r="E46" s="8" t="str">
        <f t="shared" si="9"/>
        <v>Significantly Different</v>
      </c>
      <c r="G46">
        <f t="shared" si="10"/>
        <v>6.1</v>
      </c>
      <c r="H46">
        <f t="shared" si="11"/>
        <v>6</v>
      </c>
      <c r="I46" t="str">
        <f t="shared" si="12"/>
        <v>+/-</v>
      </c>
      <c r="J46" t="str">
        <f t="shared" si="13"/>
        <v>0.3</v>
      </c>
      <c r="K46" s="1">
        <f t="shared" si="14"/>
        <v>0.18237082066869301</v>
      </c>
      <c r="L46" s="1">
        <f t="shared" si="15"/>
        <v>5.5</v>
      </c>
      <c r="M46" s="1">
        <f t="shared" si="16"/>
        <v>0.19223572402239389</v>
      </c>
      <c r="N46" s="1">
        <f t="shared" si="17"/>
        <v>28.61070713037341</v>
      </c>
      <c r="O46" t="s">
        <v>60</v>
      </c>
    </row>
    <row r="47" spans="1:15" x14ac:dyDescent="0.35">
      <c r="A47" s="12">
        <v>36</v>
      </c>
      <c r="B47" s="11" t="s">
        <v>42</v>
      </c>
      <c r="C47" s="10">
        <v>6.1</v>
      </c>
      <c r="D47" s="9" t="s">
        <v>27</v>
      </c>
      <c r="E47" s="8" t="str">
        <f t="shared" si="9"/>
        <v>Significantly Different</v>
      </c>
      <c r="G47">
        <f t="shared" si="10"/>
        <v>6.1</v>
      </c>
      <c r="H47">
        <f t="shared" si="11"/>
        <v>6</v>
      </c>
      <c r="I47" t="str">
        <f t="shared" si="12"/>
        <v>+/-</v>
      </c>
      <c r="J47" t="str">
        <f t="shared" si="13"/>
        <v>0.3</v>
      </c>
      <c r="K47" s="1">
        <f t="shared" si="14"/>
        <v>0.18237082066869301</v>
      </c>
      <c r="L47" s="1">
        <f t="shared" si="15"/>
        <v>5.5</v>
      </c>
      <c r="M47" s="1">
        <f t="shared" si="16"/>
        <v>0.19223572402239389</v>
      </c>
      <c r="N47" s="1">
        <f t="shared" si="17"/>
        <v>28.61070713037341</v>
      </c>
      <c r="O47" t="s">
        <v>58</v>
      </c>
    </row>
    <row r="48" spans="1:15" x14ac:dyDescent="0.35">
      <c r="A48" s="12">
        <v>38</v>
      </c>
      <c r="B48" s="11" t="s">
        <v>46</v>
      </c>
      <c r="C48" s="10">
        <v>5.6</v>
      </c>
      <c r="D48" s="9" t="s">
        <v>38</v>
      </c>
      <c r="E48" s="8" t="str">
        <f t="shared" si="9"/>
        <v>Significantly Different</v>
      </c>
      <c r="G48">
        <f t="shared" si="10"/>
        <v>5.6</v>
      </c>
      <c r="H48">
        <f t="shared" si="11"/>
        <v>6</v>
      </c>
      <c r="I48" t="str">
        <f t="shared" si="12"/>
        <v>+/-</v>
      </c>
      <c r="J48" t="str">
        <f t="shared" si="13"/>
        <v>0.2</v>
      </c>
      <c r="K48" s="1">
        <f t="shared" si="14"/>
        <v>0.12158054711246201</v>
      </c>
      <c r="L48" s="1">
        <f t="shared" si="15"/>
        <v>6</v>
      </c>
      <c r="M48" s="1">
        <f t="shared" si="16"/>
        <v>0.1359311840425404</v>
      </c>
      <c r="N48" s="1">
        <f t="shared" si="17"/>
        <v>44.139981875845848</v>
      </c>
      <c r="O48" t="s">
        <v>56</v>
      </c>
    </row>
    <row r="49" spans="1:15" x14ac:dyDescent="0.35">
      <c r="A49" s="12">
        <v>39</v>
      </c>
      <c r="B49" s="11" t="s">
        <v>67</v>
      </c>
      <c r="C49" s="10">
        <v>4.8</v>
      </c>
      <c r="D49" s="9" t="s">
        <v>38</v>
      </c>
      <c r="E49" s="8" t="str">
        <f t="shared" si="9"/>
        <v>Significantly Different</v>
      </c>
      <c r="G49">
        <f t="shared" si="10"/>
        <v>4.8</v>
      </c>
      <c r="H49">
        <f t="shared" si="11"/>
        <v>6</v>
      </c>
      <c r="I49" t="str">
        <f t="shared" si="12"/>
        <v>+/-</v>
      </c>
      <c r="J49" t="str">
        <f t="shared" si="13"/>
        <v>0.2</v>
      </c>
      <c r="K49" s="1">
        <f t="shared" si="14"/>
        <v>0.12158054711246201</v>
      </c>
      <c r="L49" s="1">
        <f t="shared" si="15"/>
        <v>6.8</v>
      </c>
      <c r="M49" s="1">
        <f t="shared" si="16"/>
        <v>0.1359311840425404</v>
      </c>
      <c r="N49" s="1">
        <f t="shared" si="17"/>
        <v>50.0253127926253</v>
      </c>
      <c r="O49" t="s">
        <v>54</v>
      </c>
    </row>
    <row r="50" spans="1:15" x14ac:dyDescent="0.35">
      <c r="A50" s="12">
        <v>39</v>
      </c>
      <c r="B50" s="11" t="s">
        <v>63</v>
      </c>
      <c r="C50" s="10">
        <v>4.8</v>
      </c>
      <c r="D50" s="9" t="s">
        <v>38</v>
      </c>
      <c r="E50" s="8" t="str">
        <f t="shared" si="9"/>
        <v>Significantly Different</v>
      </c>
      <c r="G50">
        <f t="shared" si="10"/>
        <v>4.8</v>
      </c>
      <c r="H50">
        <f t="shared" si="11"/>
        <v>6</v>
      </c>
      <c r="I50" t="str">
        <f t="shared" si="12"/>
        <v>+/-</v>
      </c>
      <c r="J50" t="str">
        <f t="shared" si="13"/>
        <v>0.2</v>
      </c>
      <c r="K50" s="1">
        <f t="shared" si="14"/>
        <v>0.12158054711246201</v>
      </c>
      <c r="L50" s="1">
        <f t="shared" si="15"/>
        <v>6.8</v>
      </c>
      <c r="M50" s="1">
        <f t="shared" si="16"/>
        <v>0.1359311840425404</v>
      </c>
      <c r="N50" s="1">
        <f t="shared" si="17"/>
        <v>50.0253127926253</v>
      </c>
      <c r="O50" t="s">
        <v>52</v>
      </c>
    </row>
    <row r="51" spans="1:15" x14ac:dyDescent="0.35">
      <c r="A51" s="12">
        <v>41</v>
      </c>
      <c r="B51" s="11" t="s">
        <v>36</v>
      </c>
      <c r="C51" s="10">
        <v>4.0999999999999996</v>
      </c>
      <c r="D51" s="9" t="s">
        <v>43</v>
      </c>
      <c r="E51" s="8" t="str">
        <f t="shared" si="9"/>
        <v>Significantly Different</v>
      </c>
      <c r="G51">
        <f t="shared" si="10"/>
        <v>4.0999999999999996</v>
      </c>
      <c r="H51">
        <f t="shared" si="11"/>
        <v>6</v>
      </c>
      <c r="I51" t="str">
        <f t="shared" si="12"/>
        <v>+/-</v>
      </c>
      <c r="J51" t="str">
        <f t="shared" si="13"/>
        <v>0.4</v>
      </c>
      <c r="K51" s="1">
        <f t="shared" si="14"/>
        <v>0.24316109422492402</v>
      </c>
      <c r="L51" s="1">
        <f t="shared" si="15"/>
        <v>7.5</v>
      </c>
      <c r="M51" s="1">
        <f t="shared" si="16"/>
        <v>0.25064471888253259</v>
      </c>
      <c r="N51" s="1">
        <f t="shared" si="17"/>
        <v>29.922832738857576</v>
      </c>
      <c r="O51" t="s">
        <v>50</v>
      </c>
    </row>
    <row r="52" spans="1:15" x14ac:dyDescent="0.35">
      <c r="A52" s="12">
        <v>42</v>
      </c>
      <c r="B52" s="11" t="s">
        <v>72</v>
      </c>
      <c r="C52" s="10">
        <v>4</v>
      </c>
      <c r="D52" s="9" t="s">
        <v>27</v>
      </c>
      <c r="E52" s="8" t="str">
        <f t="shared" si="9"/>
        <v>Significantly Different</v>
      </c>
      <c r="G52">
        <f t="shared" si="10"/>
        <v>4</v>
      </c>
      <c r="H52">
        <f t="shared" si="11"/>
        <v>6</v>
      </c>
      <c r="I52" t="str">
        <f t="shared" si="12"/>
        <v>+/-</v>
      </c>
      <c r="J52" t="str">
        <f t="shared" si="13"/>
        <v>0.3</v>
      </c>
      <c r="K52" s="1">
        <f t="shared" si="14"/>
        <v>0.18237082066869301</v>
      </c>
      <c r="L52" s="1">
        <f t="shared" si="15"/>
        <v>7.6</v>
      </c>
      <c r="M52" s="1">
        <f t="shared" si="16"/>
        <v>0.19223572402239389</v>
      </c>
      <c r="N52" s="1">
        <f t="shared" si="17"/>
        <v>39.534795307425078</v>
      </c>
      <c r="O52" t="s">
        <v>48</v>
      </c>
    </row>
    <row r="53" spans="1:15" x14ac:dyDescent="0.35">
      <c r="A53" s="12">
        <v>43</v>
      </c>
      <c r="B53" s="11" t="s">
        <v>51</v>
      </c>
      <c r="C53" s="10">
        <v>3.8</v>
      </c>
      <c r="D53" s="9" t="s">
        <v>27</v>
      </c>
      <c r="E53" s="8" t="str">
        <f t="shared" si="9"/>
        <v>Significantly Different</v>
      </c>
      <c r="G53">
        <f t="shared" si="10"/>
        <v>3.8</v>
      </c>
      <c r="H53">
        <f t="shared" si="11"/>
        <v>6</v>
      </c>
      <c r="I53" t="str">
        <f t="shared" si="12"/>
        <v>+/-</v>
      </c>
      <c r="J53" t="str">
        <f t="shared" si="13"/>
        <v>0.3</v>
      </c>
      <c r="K53" s="1">
        <f t="shared" si="14"/>
        <v>0.18237082066869301</v>
      </c>
      <c r="L53" s="1">
        <f t="shared" si="15"/>
        <v>7.8</v>
      </c>
      <c r="M53" s="1">
        <f t="shared" si="16"/>
        <v>0.19223572402239389</v>
      </c>
      <c r="N53" s="1">
        <f t="shared" si="17"/>
        <v>40.575184657620476</v>
      </c>
      <c r="O53" t="s">
        <v>46</v>
      </c>
    </row>
    <row r="54" spans="1:15" x14ac:dyDescent="0.35">
      <c r="A54" s="12">
        <v>44</v>
      </c>
      <c r="B54" s="11" t="s">
        <v>45</v>
      </c>
      <c r="C54" s="10">
        <v>3.7</v>
      </c>
      <c r="D54" s="9" t="s">
        <v>38</v>
      </c>
      <c r="E54" s="8" t="str">
        <f t="shared" si="9"/>
        <v>Significantly Different</v>
      </c>
      <c r="G54">
        <f t="shared" si="10"/>
        <v>3.7</v>
      </c>
      <c r="H54">
        <f t="shared" si="11"/>
        <v>6</v>
      </c>
      <c r="I54" t="str">
        <f t="shared" si="12"/>
        <v>+/-</v>
      </c>
      <c r="J54" t="str">
        <f t="shared" si="13"/>
        <v>0.2</v>
      </c>
      <c r="K54" s="1">
        <f t="shared" si="14"/>
        <v>0.12158054711246201</v>
      </c>
      <c r="L54" s="1">
        <f t="shared" si="15"/>
        <v>7.8999999999999995</v>
      </c>
      <c r="M54" s="1">
        <f t="shared" si="16"/>
        <v>0.1359311840425404</v>
      </c>
      <c r="N54" s="1">
        <f t="shared" si="17"/>
        <v>58.117642803197036</v>
      </c>
      <c r="O54" t="s">
        <v>39</v>
      </c>
    </row>
    <row r="55" spans="1:15" x14ac:dyDescent="0.35">
      <c r="A55" s="12">
        <v>45</v>
      </c>
      <c r="B55" s="11" t="s">
        <v>50</v>
      </c>
      <c r="C55" s="10">
        <v>3.5</v>
      </c>
      <c r="D55" s="9" t="s">
        <v>38</v>
      </c>
      <c r="E55" s="8" t="str">
        <f t="shared" si="9"/>
        <v>Significantly Different</v>
      </c>
      <c r="G55">
        <f t="shared" si="10"/>
        <v>3.5</v>
      </c>
      <c r="H55">
        <f t="shared" si="11"/>
        <v>6</v>
      </c>
      <c r="I55" t="str">
        <f t="shared" si="12"/>
        <v>+/-</v>
      </c>
      <c r="J55" t="str">
        <f t="shared" si="13"/>
        <v>0.2</v>
      </c>
      <c r="K55" s="1">
        <f t="shared" si="14"/>
        <v>0.12158054711246201</v>
      </c>
      <c r="L55" s="1">
        <f t="shared" si="15"/>
        <v>8.1</v>
      </c>
      <c r="M55" s="1">
        <f t="shared" si="16"/>
        <v>0.1359311840425404</v>
      </c>
      <c r="N55" s="1">
        <f t="shared" si="17"/>
        <v>59.588975532391899</v>
      </c>
      <c r="O55" t="s">
        <v>42</v>
      </c>
    </row>
    <row r="56" spans="1:15" x14ac:dyDescent="0.35">
      <c r="A56" s="12">
        <v>46</v>
      </c>
      <c r="B56" s="11" t="s">
        <v>28</v>
      </c>
      <c r="C56" s="10">
        <v>3.1</v>
      </c>
      <c r="D56" s="9" t="s">
        <v>43</v>
      </c>
      <c r="E56" s="8" t="str">
        <f t="shared" si="9"/>
        <v>Significantly Different</v>
      </c>
      <c r="G56">
        <f t="shared" si="10"/>
        <v>3.1</v>
      </c>
      <c r="H56">
        <f t="shared" si="11"/>
        <v>6</v>
      </c>
      <c r="I56" t="str">
        <f t="shared" si="12"/>
        <v>+/-</v>
      </c>
      <c r="J56" t="str">
        <f t="shared" si="13"/>
        <v>0.4</v>
      </c>
      <c r="K56" s="1">
        <f t="shared" si="14"/>
        <v>0.24316109422492402</v>
      </c>
      <c r="L56" s="1">
        <f t="shared" si="15"/>
        <v>8.5</v>
      </c>
      <c r="M56" s="1">
        <f t="shared" si="16"/>
        <v>0.25064471888253259</v>
      </c>
      <c r="N56" s="1">
        <f t="shared" si="17"/>
        <v>33.912543770705255</v>
      </c>
      <c r="O56" t="s">
        <v>40</v>
      </c>
    </row>
    <row r="57" spans="1:15" x14ac:dyDescent="0.35">
      <c r="A57" s="12">
        <v>46</v>
      </c>
      <c r="B57" s="11" t="s">
        <v>39</v>
      </c>
      <c r="C57" s="10">
        <v>3.1</v>
      </c>
      <c r="D57" s="9" t="s">
        <v>33</v>
      </c>
      <c r="E57" s="8" t="str">
        <f t="shared" si="9"/>
        <v>Significantly Different</v>
      </c>
      <c r="G57">
        <f t="shared" si="10"/>
        <v>3.1</v>
      </c>
      <c r="H57">
        <f t="shared" si="11"/>
        <v>6</v>
      </c>
      <c r="I57" t="str">
        <f t="shared" si="12"/>
        <v>+/-</v>
      </c>
      <c r="J57" t="str">
        <f t="shared" si="13"/>
        <v>0.1</v>
      </c>
      <c r="K57" s="1">
        <f t="shared" si="14"/>
        <v>6.0790273556231005E-2</v>
      </c>
      <c r="L57" s="1">
        <f t="shared" si="15"/>
        <v>8.5</v>
      </c>
      <c r="M57" s="1">
        <f t="shared" si="16"/>
        <v>8.5970429323592404E-2</v>
      </c>
      <c r="N57" s="1">
        <f t="shared" si="17"/>
        <v>98.871205679409002</v>
      </c>
      <c r="O57" t="s">
        <v>37</v>
      </c>
    </row>
    <row r="58" spans="1:15" x14ac:dyDescent="0.35">
      <c r="A58" s="12">
        <v>48</v>
      </c>
      <c r="B58" s="11" t="s">
        <v>59</v>
      </c>
      <c r="C58" s="10">
        <v>2</v>
      </c>
      <c r="D58" s="9" t="s">
        <v>43</v>
      </c>
      <c r="E58" s="8" t="str">
        <f t="shared" si="9"/>
        <v>Significantly Different</v>
      </c>
      <c r="G58">
        <f t="shared" si="10"/>
        <v>2</v>
      </c>
      <c r="H58">
        <f t="shared" si="11"/>
        <v>6</v>
      </c>
      <c r="I58" t="str">
        <f t="shared" si="12"/>
        <v>+/-</v>
      </c>
      <c r="J58" t="str">
        <f t="shared" si="13"/>
        <v>0.4</v>
      </c>
      <c r="K58" s="1">
        <f t="shared" si="14"/>
        <v>0.24316109422492402</v>
      </c>
      <c r="L58" s="1">
        <f t="shared" si="15"/>
        <v>9.6</v>
      </c>
      <c r="M58" s="1">
        <f t="shared" si="16"/>
        <v>0.25064471888253259</v>
      </c>
      <c r="N58" s="1">
        <f t="shared" si="17"/>
        <v>38.301225905737695</v>
      </c>
      <c r="O58" t="s">
        <v>35</v>
      </c>
    </row>
    <row r="59" spans="1:15" x14ac:dyDescent="0.35">
      <c r="A59" s="12">
        <v>49</v>
      </c>
      <c r="B59" s="11" t="s">
        <v>53</v>
      </c>
      <c r="C59" s="10">
        <v>1.9</v>
      </c>
      <c r="D59" s="9" t="s">
        <v>33</v>
      </c>
      <c r="E59" s="8" t="str">
        <f t="shared" si="9"/>
        <v>Significantly Different</v>
      </c>
      <c r="G59">
        <f t="shared" si="10"/>
        <v>1.9</v>
      </c>
      <c r="H59">
        <f t="shared" si="11"/>
        <v>6</v>
      </c>
      <c r="I59" t="str">
        <f t="shared" si="12"/>
        <v>+/-</v>
      </c>
      <c r="J59" t="str">
        <f t="shared" si="13"/>
        <v>0.1</v>
      </c>
      <c r="K59" s="1">
        <f t="shared" si="14"/>
        <v>6.0790273556231005E-2</v>
      </c>
      <c r="L59" s="1">
        <f t="shared" si="15"/>
        <v>9.6999999999999993</v>
      </c>
      <c r="M59" s="1">
        <f t="shared" si="16"/>
        <v>8.5970429323592404E-2</v>
      </c>
      <c r="N59" s="1">
        <f t="shared" si="17"/>
        <v>112.82949354003145</v>
      </c>
      <c r="O59" t="s">
        <v>32</v>
      </c>
    </row>
    <row r="60" spans="1:15" x14ac:dyDescent="0.35">
      <c r="A60" s="12">
        <v>50</v>
      </c>
      <c r="B60" s="11" t="s">
        <v>57</v>
      </c>
      <c r="C60" s="10">
        <v>1.4</v>
      </c>
      <c r="D60" s="9" t="s">
        <v>33</v>
      </c>
      <c r="E60" s="8" t="str">
        <f t="shared" si="9"/>
        <v>Significantly Different</v>
      </c>
      <c r="G60">
        <f t="shared" si="10"/>
        <v>1.4</v>
      </c>
      <c r="H60">
        <f t="shared" si="11"/>
        <v>6</v>
      </c>
      <c r="I60" t="str">
        <f t="shared" si="12"/>
        <v>+/-</v>
      </c>
      <c r="J60" t="str">
        <f t="shared" si="13"/>
        <v>0.1</v>
      </c>
      <c r="K60" s="1">
        <f t="shared" si="14"/>
        <v>6.0790273556231005E-2</v>
      </c>
      <c r="L60" s="1">
        <f t="shared" si="15"/>
        <v>10.199999999999999</v>
      </c>
      <c r="M60" s="1">
        <f t="shared" si="16"/>
        <v>8.5970429323592404E-2</v>
      </c>
      <c r="N60" s="1">
        <f t="shared" si="17"/>
        <v>118.6454468152908</v>
      </c>
      <c r="O60" t="s">
        <v>29</v>
      </c>
    </row>
    <row r="61" spans="1:15" x14ac:dyDescent="0.35">
      <c r="A61" s="12">
        <v>51</v>
      </c>
      <c r="B61" s="11" t="s">
        <v>44</v>
      </c>
      <c r="C61" s="10">
        <v>0.9</v>
      </c>
      <c r="D61" s="9" t="s">
        <v>33</v>
      </c>
      <c r="E61" s="8" t="str">
        <f t="shared" si="9"/>
        <v>Significantly Different</v>
      </c>
      <c r="G61">
        <f t="shared" si="10"/>
        <v>0.9</v>
      </c>
      <c r="H61">
        <f t="shared" si="11"/>
        <v>6</v>
      </c>
      <c r="I61" t="str">
        <f t="shared" si="12"/>
        <v>+/-</v>
      </c>
      <c r="J61" t="str">
        <f t="shared" si="13"/>
        <v>0.1</v>
      </c>
      <c r="K61" s="1">
        <f t="shared" si="14"/>
        <v>6.0790273556231005E-2</v>
      </c>
      <c r="L61" s="1">
        <f t="shared" si="15"/>
        <v>10.7</v>
      </c>
      <c r="M61" s="1">
        <f t="shared" si="16"/>
        <v>8.5970429323592404E-2</v>
      </c>
      <c r="N61" s="1">
        <f t="shared" si="17"/>
        <v>124.46140009055016</v>
      </c>
      <c r="O61" t="s">
        <v>26</v>
      </c>
    </row>
    <row r="62" spans="1:15" ht="15" thickBot="1" x14ac:dyDescent="0.4">
      <c r="A62" s="7"/>
      <c r="B62" s="6" t="s">
        <v>24</v>
      </c>
      <c r="C62" s="5">
        <v>2.1</v>
      </c>
      <c r="D62" s="4" t="s">
        <v>38</v>
      </c>
      <c r="E62" s="3" t="str">
        <f t="shared" si="9"/>
        <v>Significantly Different</v>
      </c>
      <c r="G62">
        <f t="shared" si="10"/>
        <v>2.1</v>
      </c>
      <c r="H62">
        <f t="shared" si="11"/>
        <v>6</v>
      </c>
      <c r="I62" t="str">
        <f t="shared" si="12"/>
        <v>+/-</v>
      </c>
      <c r="J62" t="str">
        <f t="shared" si="13"/>
        <v>0.2</v>
      </c>
      <c r="K62" s="1">
        <f t="shared" si="14"/>
        <v>0.12158054711246201</v>
      </c>
      <c r="L62" s="1">
        <f t="shared" si="15"/>
        <v>9.5</v>
      </c>
      <c r="M62" s="1">
        <f t="shared" si="16"/>
        <v>0.1359311840425404</v>
      </c>
      <c r="N62" s="1">
        <f t="shared" si="17"/>
        <v>69.888304636755933</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74" priority="1" operator="equal">
      <formula>"OTHER ERROR"</formula>
    </cfRule>
    <cfRule type="cellIs" dxfId="73" priority="2" operator="equal">
      <formula>"Statistical Test not applicable"</formula>
    </cfRule>
    <cfRule type="cellIs" dxfId="72" priority="3" operator="equal">
      <formula>"Geography Selected"</formula>
    </cfRule>
  </conditionalFormatting>
  <conditionalFormatting sqref="E10:J62">
    <cfRule type="cellIs" dxfId="71" priority="4" operator="equal">
      <formula>"Not Significantly Different"</formula>
    </cfRule>
  </conditionalFormatting>
  <conditionalFormatting sqref="F10:J62">
    <cfRule type="cellIs" dxfId="7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326924A7-9EDC-46B1-B023-F64971F6604B}">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6D596BAF-5ADB-4CC9-BBDE-35060BAFD653}"/>
    <hyperlink ref="A68" r:id="rId2" xr:uid="{087BFF85-4370-4DDE-A161-74AC06B017BE}"/>
    <hyperlink ref="A66" r:id="rId3" xr:uid="{9C950163-2EF2-482A-AA6E-ADD9B6C94C2D}"/>
    <hyperlink ref="A67" r:id="rId4" xr:uid="{489347E4-03B9-4970-B8D2-9AE372B1305B}"/>
  </hyperlinks>
  <pageMargins left="0.7" right="0.7" top="0.75" bottom="0.75" header="0.3" footer="0.3"/>
  <pageSetup orientation="portrait" r:id="rId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9AFF3-9261-4FD0-A902-A712887D995F}">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602</v>
      </c>
    </row>
    <row r="2" spans="1:16" x14ac:dyDescent="0.35">
      <c r="A2" s="26" t="s">
        <v>106</v>
      </c>
      <c r="B2" t="s">
        <v>601</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17.899999999999999</v>
      </c>
      <c r="C6" t="s">
        <v>100</v>
      </c>
      <c r="H6" s="14" t="s">
        <v>99</v>
      </c>
      <c r="I6">
        <f>VLOOKUP($B$4,$B$9:$K$62,6,FALSE)</f>
        <v>17.899999999999999</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17.899999999999999</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17.899999999999999</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31</v>
      </c>
      <c r="C11" s="10">
        <v>29.7</v>
      </c>
      <c r="D11" s="13" t="s">
        <v>134</v>
      </c>
      <c r="E11" s="8" t="str">
        <f t="shared" si="0"/>
        <v>Significantly Different</v>
      </c>
      <c r="G11">
        <f t="shared" si="1"/>
        <v>29.7</v>
      </c>
      <c r="H11">
        <f t="shared" si="2"/>
        <v>6</v>
      </c>
      <c r="I11" t="str">
        <f t="shared" si="3"/>
        <v>+/-</v>
      </c>
      <c r="J11" t="str">
        <f t="shared" si="4"/>
        <v>1.3</v>
      </c>
      <c r="K11" s="1">
        <f t="shared" si="5"/>
        <v>0.79027355623100304</v>
      </c>
      <c r="L11" s="1">
        <f t="shared" si="6"/>
        <v>-11.8</v>
      </c>
      <c r="M11" s="1">
        <f t="shared" si="7"/>
        <v>0.79260819516141623</v>
      </c>
      <c r="N11" s="1">
        <f t="shared" si="8"/>
        <v>-14.887557398516309</v>
      </c>
      <c r="O11" t="s">
        <v>67</v>
      </c>
    </row>
    <row r="12" spans="1:16" x14ac:dyDescent="0.35">
      <c r="A12" s="12">
        <v>2</v>
      </c>
      <c r="B12" s="11" t="s">
        <v>73</v>
      </c>
      <c r="C12" s="10">
        <v>22.4</v>
      </c>
      <c r="D12" s="9" t="s">
        <v>109</v>
      </c>
      <c r="E12" s="8" t="str">
        <f t="shared" si="0"/>
        <v>Significantly Different</v>
      </c>
      <c r="G12">
        <f t="shared" si="1"/>
        <v>22.4</v>
      </c>
      <c r="H12">
        <f t="shared" si="2"/>
        <v>6</v>
      </c>
      <c r="I12" t="str">
        <f t="shared" si="3"/>
        <v>+/-</v>
      </c>
      <c r="J12" t="str">
        <f t="shared" si="4"/>
        <v>0.6</v>
      </c>
      <c r="K12" s="1">
        <f t="shared" si="5"/>
        <v>0.36474164133738601</v>
      </c>
      <c r="L12" s="1">
        <f t="shared" si="6"/>
        <v>-4.5</v>
      </c>
      <c r="M12" s="1">
        <f t="shared" si="7"/>
        <v>0.36977279819442066</v>
      </c>
      <c r="N12" s="1">
        <f t="shared" si="8"/>
        <v>-12.169635035279073</v>
      </c>
      <c r="O12" t="s">
        <v>59</v>
      </c>
    </row>
    <row r="13" spans="1:16" x14ac:dyDescent="0.35">
      <c r="A13" s="12">
        <v>3</v>
      </c>
      <c r="B13" s="11" t="s">
        <v>39</v>
      </c>
      <c r="C13" s="10">
        <v>22.2</v>
      </c>
      <c r="D13" s="9" t="s">
        <v>38</v>
      </c>
      <c r="E13" s="8" t="str">
        <f t="shared" si="0"/>
        <v>Significantly Different</v>
      </c>
      <c r="G13">
        <f t="shared" si="1"/>
        <v>22.2</v>
      </c>
      <c r="H13">
        <f t="shared" si="2"/>
        <v>6</v>
      </c>
      <c r="I13" t="str">
        <f t="shared" si="3"/>
        <v>+/-</v>
      </c>
      <c r="J13" t="str">
        <f t="shared" si="4"/>
        <v>0.2</v>
      </c>
      <c r="K13" s="1">
        <f t="shared" si="5"/>
        <v>0.12158054711246201</v>
      </c>
      <c r="L13" s="1">
        <f t="shared" si="6"/>
        <v>-4.3000000000000007</v>
      </c>
      <c r="M13" s="1">
        <f t="shared" si="7"/>
        <v>0.1359311840425404</v>
      </c>
      <c r="N13" s="1">
        <f t="shared" si="8"/>
        <v>-31.633653677689534</v>
      </c>
      <c r="O13" t="s">
        <v>57</v>
      </c>
    </row>
    <row r="14" spans="1:16" x14ac:dyDescent="0.35">
      <c r="A14" s="12">
        <v>4</v>
      </c>
      <c r="B14" s="11" t="s">
        <v>62</v>
      </c>
      <c r="C14" s="10">
        <v>21.3</v>
      </c>
      <c r="D14" s="9" t="s">
        <v>137</v>
      </c>
      <c r="E14" s="8" t="str">
        <f t="shared" si="0"/>
        <v>Significantly Different</v>
      </c>
      <c r="G14">
        <f t="shared" si="1"/>
        <v>21.3</v>
      </c>
      <c r="H14">
        <f t="shared" si="2"/>
        <v>6</v>
      </c>
      <c r="I14" t="str">
        <f t="shared" si="3"/>
        <v>+/-</v>
      </c>
      <c r="J14" t="str">
        <f t="shared" si="4"/>
        <v>1.2</v>
      </c>
      <c r="K14" s="1">
        <f t="shared" si="5"/>
        <v>0.72948328267477203</v>
      </c>
      <c r="L14" s="1">
        <f t="shared" si="6"/>
        <v>-3.4000000000000021</v>
      </c>
      <c r="M14" s="1">
        <f t="shared" si="7"/>
        <v>0.73201182849801194</v>
      </c>
      <c r="N14" s="1">
        <f t="shared" si="8"/>
        <v>-4.644733688219679</v>
      </c>
      <c r="O14" t="s">
        <v>72</v>
      </c>
    </row>
    <row r="15" spans="1:16" x14ac:dyDescent="0.35">
      <c r="A15" s="12">
        <v>5</v>
      </c>
      <c r="B15" s="11" t="s">
        <v>57</v>
      </c>
      <c r="C15" s="10">
        <v>21</v>
      </c>
      <c r="D15" s="9" t="s">
        <v>30</v>
      </c>
      <c r="E15" s="8" t="str">
        <f t="shared" si="0"/>
        <v>Significantly Different</v>
      </c>
      <c r="G15">
        <f t="shared" si="1"/>
        <v>21</v>
      </c>
      <c r="H15">
        <f t="shared" si="2"/>
        <v>6</v>
      </c>
      <c r="I15" t="str">
        <f t="shared" si="3"/>
        <v>+/-</v>
      </c>
      <c r="J15" t="str">
        <f t="shared" si="4"/>
        <v>0.5</v>
      </c>
      <c r="K15" s="1">
        <f t="shared" si="5"/>
        <v>0.303951367781155</v>
      </c>
      <c r="L15" s="1">
        <f t="shared" si="6"/>
        <v>-3.1000000000000014</v>
      </c>
      <c r="M15" s="1">
        <f t="shared" si="7"/>
        <v>0.30997079109986531</v>
      </c>
      <c r="N15" s="1">
        <f t="shared" si="8"/>
        <v>-10.0009423113717</v>
      </c>
      <c r="O15" t="s">
        <v>34</v>
      </c>
    </row>
    <row r="16" spans="1:16" x14ac:dyDescent="0.35">
      <c r="A16" s="12">
        <v>5</v>
      </c>
      <c r="B16" s="11" t="s">
        <v>44</v>
      </c>
      <c r="C16" s="10">
        <v>21</v>
      </c>
      <c r="D16" s="9" t="s">
        <v>25</v>
      </c>
      <c r="E16" s="8" t="str">
        <f t="shared" si="0"/>
        <v>Significantly Different</v>
      </c>
      <c r="G16">
        <f t="shared" si="1"/>
        <v>21</v>
      </c>
      <c r="H16">
        <f t="shared" si="2"/>
        <v>6</v>
      </c>
      <c r="I16" t="str">
        <f t="shared" si="3"/>
        <v>+/-</v>
      </c>
      <c r="J16" t="str">
        <f t="shared" si="4"/>
        <v>0.7</v>
      </c>
      <c r="K16" s="1">
        <f t="shared" si="5"/>
        <v>0.42553191489361697</v>
      </c>
      <c r="L16" s="1">
        <f t="shared" si="6"/>
        <v>-3.1000000000000014</v>
      </c>
      <c r="M16" s="1">
        <f t="shared" si="7"/>
        <v>0.42985214661796195</v>
      </c>
      <c r="N16" s="1">
        <f t="shared" si="8"/>
        <v>-7.2117820613216024</v>
      </c>
      <c r="O16" t="s">
        <v>73</v>
      </c>
    </row>
    <row r="17" spans="1:15" x14ac:dyDescent="0.35">
      <c r="A17" s="12">
        <v>7</v>
      </c>
      <c r="B17" s="11" t="s">
        <v>35</v>
      </c>
      <c r="C17" s="10">
        <v>20.7</v>
      </c>
      <c r="D17" s="9" t="s">
        <v>43</v>
      </c>
      <c r="E17" s="8" t="str">
        <f t="shared" si="0"/>
        <v>Significantly Different</v>
      </c>
      <c r="G17">
        <f t="shared" si="1"/>
        <v>20.7</v>
      </c>
      <c r="H17">
        <f t="shared" si="2"/>
        <v>6</v>
      </c>
      <c r="I17" t="str">
        <f t="shared" si="3"/>
        <v>+/-</v>
      </c>
      <c r="J17" t="str">
        <f t="shared" si="4"/>
        <v>0.4</v>
      </c>
      <c r="K17" s="1">
        <f t="shared" si="5"/>
        <v>0.24316109422492402</v>
      </c>
      <c r="L17" s="1">
        <f t="shared" si="6"/>
        <v>-2.8000000000000007</v>
      </c>
      <c r="M17" s="1">
        <f t="shared" si="7"/>
        <v>0.25064471888253259</v>
      </c>
      <c r="N17" s="1">
        <f t="shared" si="8"/>
        <v>-11.171190889173499</v>
      </c>
      <c r="O17" t="s">
        <v>65</v>
      </c>
    </row>
    <row r="18" spans="1:15" x14ac:dyDescent="0.35">
      <c r="A18" s="12">
        <v>8</v>
      </c>
      <c r="B18" s="11" t="s">
        <v>59</v>
      </c>
      <c r="C18" s="10">
        <v>20.5</v>
      </c>
      <c r="D18" s="9" t="s">
        <v>134</v>
      </c>
      <c r="E18" s="8" t="str">
        <f t="shared" si="0"/>
        <v>Significantly Different</v>
      </c>
      <c r="G18">
        <f t="shared" si="1"/>
        <v>20.5</v>
      </c>
      <c r="H18">
        <f t="shared" si="2"/>
        <v>6</v>
      </c>
      <c r="I18" t="str">
        <f t="shared" si="3"/>
        <v>+/-</v>
      </c>
      <c r="J18" t="str">
        <f t="shared" si="4"/>
        <v>1.3</v>
      </c>
      <c r="K18" s="1">
        <f t="shared" si="5"/>
        <v>0.79027355623100304</v>
      </c>
      <c r="L18" s="1">
        <f t="shared" si="6"/>
        <v>-2.6000000000000014</v>
      </c>
      <c r="M18" s="1">
        <f t="shared" si="7"/>
        <v>0.79260819516141623</v>
      </c>
      <c r="N18" s="1">
        <f t="shared" si="8"/>
        <v>-3.2803092573002051</v>
      </c>
      <c r="O18" t="s">
        <v>61</v>
      </c>
    </row>
    <row r="19" spans="1:15" x14ac:dyDescent="0.35">
      <c r="A19" s="12">
        <v>9</v>
      </c>
      <c r="B19" s="11" t="s">
        <v>42</v>
      </c>
      <c r="C19" s="10">
        <v>20.399999999999999</v>
      </c>
      <c r="D19" s="9" t="s">
        <v>109</v>
      </c>
      <c r="E19" s="8" t="str">
        <f t="shared" si="0"/>
        <v>Significantly Different</v>
      </c>
      <c r="G19">
        <f t="shared" si="1"/>
        <v>20.399999999999999</v>
      </c>
      <c r="H19">
        <f t="shared" si="2"/>
        <v>6</v>
      </c>
      <c r="I19" t="str">
        <f t="shared" si="3"/>
        <v>+/-</v>
      </c>
      <c r="J19" t="str">
        <f t="shared" si="4"/>
        <v>0.6</v>
      </c>
      <c r="K19" s="1">
        <f t="shared" si="5"/>
        <v>0.36474164133738601</v>
      </c>
      <c r="L19" s="1">
        <f t="shared" si="6"/>
        <v>-2.5</v>
      </c>
      <c r="M19" s="1">
        <f t="shared" si="7"/>
        <v>0.36977279819442066</v>
      </c>
      <c r="N19" s="1">
        <f t="shared" si="8"/>
        <v>-6.7609083529328187</v>
      </c>
      <c r="O19" t="s">
        <v>31</v>
      </c>
    </row>
    <row r="20" spans="1:15" x14ac:dyDescent="0.35">
      <c r="A20" s="12">
        <v>10</v>
      </c>
      <c r="B20" s="11" t="s">
        <v>77</v>
      </c>
      <c r="C20" s="10">
        <v>20.2</v>
      </c>
      <c r="D20" s="13" t="s">
        <v>109</v>
      </c>
      <c r="E20" s="8" t="str">
        <f t="shared" si="0"/>
        <v>Significantly Different</v>
      </c>
      <c r="G20">
        <f t="shared" si="1"/>
        <v>20.2</v>
      </c>
      <c r="H20">
        <f t="shared" si="2"/>
        <v>6</v>
      </c>
      <c r="I20" t="str">
        <f t="shared" si="3"/>
        <v>+/-</v>
      </c>
      <c r="J20" t="str">
        <f t="shared" si="4"/>
        <v>0.6</v>
      </c>
      <c r="K20" s="1">
        <f t="shared" si="5"/>
        <v>0.36474164133738601</v>
      </c>
      <c r="L20" s="1">
        <f t="shared" si="6"/>
        <v>-2.3000000000000007</v>
      </c>
      <c r="M20" s="1">
        <f t="shared" si="7"/>
        <v>0.36977279819442066</v>
      </c>
      <c r="N20" s="1">
        <f t="shared" si="8"/>
        <v>-6.2200356846981943</v>
      </c>
      <c r="O20" t="s">
        <v>53</v>
      </c>
    </row>
    <row r="21" spans="1:15" x14ac:dyDescent="0.35">
      <c r="A21" s="12">
        <v>11</v>
      </c>
      <c r="B21" s="11" t="s">
        <v>53</v>
      </c>
      <c r="C21" s="10">
        <v>20.100000000000001</v>
      </c>
      <c r="D21" s="9" t="s">
        <v>38</v>
      </c>
      <c r="E21" s="8" t="str">
        <f t="shared" si="0"/>
        <v>Significantly Different</v>
      </c>
      <c r="G21">
        <f t="shared" si="1"/>
        <v>20.100000000000001</v>
      </c>
      <c r="H21">
        <f t="shared" si="2"/>
        <v>6</v>
      </c>
      <c r="I21" t="str">
        <f t="shared" si="3"/>
        <v>+/-</v>
      </c>
      <c r="J21" t="str">
        <f t="shared" si="4"/>
        <v>0.2</v>
      </c>
      <c r="K21" s="1">
        <f t="shared" si="5"/>
        <v>0.12158054711246201</v>
      </c>
      <c r="L21" s="1">
        <f t="shared" si="6"/>
        <v>-2.2000000000000028</v>
      </c>
      <c r="M21" s="1">
        <f t="shared" si="7"/>
        <v>0.1359311840425404</v>
      </c>
      <c r="N21" s="1">
        <f t="shared" si="8"/>
        <v>-16.1846600211435</v>
      </c>
      <c r="O21" t="s">
        <v>45</v>
      </c>
    </row>
    <row r="22" spans="1:15" x14ac:dyDescent="0.35">
      <c r="A22" s="12">
        <v>12</v>
      </c>
      <c r="B22" s="11" t="s">
        <v>56</v>
      </c>
      <c r="C22" s="10">
        <v>19.899999999999999</v>
      </c>
      <c r="D22" s="9" t="s">
        <v>109</v>
      </c>
      <c r="E22" s="8" t="str">
        <f t="shared" si="0"/>
        <v>Significantly Different</v>
      </c>
      <c r="G22">
        <f t="shared" si="1"/>
        <v>19.899999999999999</v>
      </c>
      <c r="H22">
        <f t="shared" si="2"/>
        <v>6</v>
      </c>
      <c r="I22" t="str">
        <f t="shared" si="3"/>
        <v>+/-</v>
      </c>
      <c r="J22" t="str">
        <f t="shared" si="4"/>
        <v>0.6</v>
      </c>
      <c r="K22" s="1">
        <f t="shared" si="5"/>
        <v>0.36474164133738601</v>
      </c>
      <c r="L22" s="1">
        <f t="shared" si="6"/>
        <v>-2</v>
      </c>
      <c r="M22" s="1">
        <f t="shared" si="7"/>
        <v>0.36977279819442066</v>
      </c>
      <c r="N22" s="1">
        <f t="shared" si="8"/>
        <v>-5.4087266823462548</v>
      </c>
      <c r="O22" t="s">
        <v>28</v>
      </c>
    </row>
    <row r="23" spans="1:15" x14ac:dyDescent="0.35">
      <c r="A23" s="12">
        <v>13</v>
      </c>
      <c r="B23" s="11" t="s">
        <v>58</v>
      </c>
      <c r="C23" s="10">
        <v>19.8</v>
      </c>
      <c r="D23" s="9" t="s">
        <v>43</v>
      </c>
      <c r="E23" s="8" t="str">
        <f t="shared" si="0"/>
        <v>Significantly Different</v>
      </c>
      <c r="G23">
        <f t="shared" si="1"/>
        <v>19.8</v>
      </c>
      <c r="H23">
        <f t="shared" si="2"/>
        <v>6</v>
      </c>
      <c r="I23" t="str">
        <f t="shared" si="3"/>
        <v>+/-</v>
      </c>
      <c r="J23" t="str">
        <f t="shared" si="4"/>
        <v>0.4</v>
      </c>
      <c r="K23" s="1">
        <f t="shared" si="5"/>
        <v>0.24316109422492402</v>
      </c>
      <c r="L23" s="1">
        <f t="shared" si="6"/>
        <v>-1.9000000000000021</v>
      </c>
      <c r="M23" s="1">
        <f t="shared" si="7"/>
        <v>0.25064471888253259</v>
      </c>
      <c r="N23" s="1">
        <f t="shared" si="8"/>
        <v>-7.5804509605105945</v>
      </c>
      <c r="O23" t="s">
        <v>81</v>
      </c>
    </row>
    <row r="24" spans="1:15" x14ac:dyDescent="0.35">
      <c r="A24" s="12">
        <v>14</v>
      </c>
      <c r="B24" s="11" t="s">
        <v>68</v>
      </c>
      <c r="C24" s="10">
        <v>19.3</v>
      </c>
      <c r="D24" s="9" t="s">
        <v>121</v>
      </c>
      <c r="E24" s="8" t="str">
        <f t="shared" si="0"/>
        <v>Significantly Different</v>
      </c>
      <c r="G24">
        <f t="shared" si="1"/>
        <v>19.3</v>
      </c>
      <c r="H24">
        <f t="shared" si="2"/>
        <v>6</v>
      </c>
      <c r="I24" t="str">
        <f t="shared" si="3"/>
        <v>+/-</v>
      </c>
      <c r="J24" t="str">
        <f t="shared" si="4"/>
        <v>0.8</v>
      </c>
      <c r="K24" s="1">
        <f t="shared" si="5"/>
        <v>0.48632218844984804</v>
      </c>
      <c r="L24" s="1">
        <f t="shared" si="6"/>
        <v>-1.4000000000000021</v>
      </c>
      <c r="M24" s="1">
        <f t="shared" si="7"/>
        <v>0.49010685399991183</v>
      </c>
      <c r="N24" s="1">
        <f t="shared" si="8"/>
        <v>-2.856519937589475</v>
      </c>
      <c r="O24" t="s">
        <v>64</v>
      </c>
    </row>
    <row r="25" spans="1:15" x14ac:dyDescent="0.35">
      <c r="A25" s="12">
        <v>15</v>
      </c>
      <c r="B25" s="11" t="s">
        <v>26</v>
      </c>
      <c r="C25" s="10">
        <v>19.2</v>
      </c>
      <c r="D25" s="9" t="s">
        <v>135</v>
      </c>
      <c r="E25" s="8" t="str">
        <f t="shared" si="0"/>
        <v>Not Significantly Different</v>
      </c>
      <c r="G25">
        <f t="shared" si="1"/>
        <v>19.2</v>
      </c>
      <c r="H25">
        <f t="shared" si="2"/>
        <v>6</v>
      </c>
      <c r="I25" t="str">
        <f t="shared" si="3"/>
        <v>+/-</v>
      </c>
      <c r="J25" t="str">
        <f t="shared" si="4"/>
        <v>1.6</v>
      </c>
      <c r="K25" s="1">
        <f t="shared" si="5"/>
        <v>0.97264437689969607</v>
      </c>
      <c r="L25" s="1">
        <f t="shared" si="6"/>
        <v>-1.3000000000000007</v>
      </c>
      <c r="M25" s="1">
        <f t="shared" si="7"/>
        <v>0.97454222139096647</v>
      </c>
      <c r="N25" s="1">
        <f t="shared" si="8"/>
        <v>-1.3339596494285364</v>
      </c>
      <c r="O25" t="s">
        <v>80</v>
      </c>
    </row>
    <row r="26" spans="1:15" x14ac:dyDescent="0.35">
      <c r="A26" s="12">
        <v>16</v>
      </c>
      <c r="B26" s="11" t="s">
        <v>81</v>
      </c>
      <c r="C26" s="10">
        <v>19</v>
      </c>
      <c r="D26" s="9" t="s">
        <v>121</v>
      </c>
      <c r="E26" s="8" t="str">
        <f t="shared" si="0"/>
        <v>Significantly Different</v>
      </c>
      <c r="G26">
        <f t="shared" si="1"/>
        <v>19</v>
      </c>
      <c r="H26">
        <f t="shared" si="2"/>
        <v>6</v>
      </c>
      <c r="I26" t="str">
        <f t="shared" si="3"/>
        <v>+/-</v>
      </c>
      <c r="J26" t="str">
        <f t="shared" si="4"/>
        <v>0.8</v>
      </c>
      <c r="K26" s="1">
        <f t="shared" si="5"/>
        <v>0.48632218844984804</v>
      </c>
      <c r="L26" s="1">
        <f t="shared" si="6"/>
        <v>-1.1000000000000014</v>
      </c>
      <c r="M26" s="1">
        <f t="shared" si="7"/>
        <v>0.49010685399991183</v>
      </c>
      <c r="N26" s="1">
        <f t="shared" si="8"/>
        <v>-2.2444085223917298</v>
      </c>
      <c r="O26" t="s">
        <v>79</v>
      </c>
    </row>
    <row r="27" spans="1:15" x14ac:dyDescent="0.35">
      <c r="A27" s="12">
        <v>17</v>
      </c>
      <c r="B27" s="11" t="s">
        <v>37</v>
      </c>
      <c r="C27" s="10">
        <v>18.899999999999999</v>
      </c>
      <c r="D27" s="9" t="s">
        <v>27</v>
      </c>
      <c r="E27" s="8" t="str">
        <f t="shared" si="0"/>
        <v>Significantly Different</v>
      </c>
      <c r="G27">
        <f t="shared" si="1"/>
        <v>18.899999999999999</v>
      </c>
      <c r="H27">
        <f t="shared" si="2"/>
        <v>6</v>
      </c>
      <c r="I27" t="str">
        <f t="shared" si="3"/>
        <v>+/-</v>
      </c>
      <c r="J27" t="str">
        <f t="shared" si="4"/>
        <v>0.3</v>
      </c>
      <c r="K27" s="1">
        <f t="shared" si="5"/>
        <v>0.18237082066869301</v>
      </c>
      <c r="L27" s="1">
        <f t="shared" si="6"/>
        <v>-1</v>
      </c>
      <c r="M27" s="1">
        <f t="shared" si="7"/>
        <v>0.19223572402239389</v>
      </c>
      <c r="N27" s="1">
        <f t="shared" si="8"/>
        <v>-5.2019467509769841</v>
      </c>
      <c r="O27" t="s">
        <v>77</v>
      </c>
    </row>
    <row r="28" spans="1:15" x14ac:dyDescent="0.35">
      <c r="A28" s="12">
        <v>18</v>
      </c>
      <c r="B28" s="11" t="s">
        <v>45</v>
      </c>
      <c r="C28" s="10">
        <v>18.8</v>
      </c>
      <c r="D28" s="9" t="s">
        <v>43</v>
      </c>
      <c r="E28" s="8" t="str">
        <f t="shared" si="0"/>
        <v>Significantly Different</v>
      </c>
      <c r="G28">
        <f t="shared" si="1"/>
        <v>18.8</v>
      </c>
      <c r="H28">
        <f t="shared" si="2"/>
        <v>6</v>
      </c>
      <c r="I28" t="str">
        <f t="shared" si="3"/>
        <v>+/-</v>
      </c>
      <c r="J28" t="str">
        <f t="shared" si="4"/>
        <v>0.4</v>
      </c>
      <c r="K28" s="1">
        <f t="shared" si="5"/>
        <v>0.24316109422492402</v>
      </c>
      <c r="L28" s="1">
        <f t="shared" si="6"/>
        <v>-0.90000000000000213</v>
      </c>
      <c r="M28" s="1">
        <f t="shared" si="7"/>
        <v>0.25064471888253259</v>
      </c>
      <c r="N28" s="1">
        <f t="shared" si="8"/>
        <v>-3.5907399286629178</v>
      </c>
      <c r="O28" t="s">
        <v>78</v>
      </c>
    </row>
    <row r="29" spans="1:15" x14ac:dyDescent="0.35">
      <c r="A29" s="12">
        <v>19</v>
      </c>
      <c r="B29" s="11" t="s">
        <v>72</v>
      </c>
      <c r="C29" s="10">
        <v>18.7</v>
      </c>
      <c r="D29" s="9" t="s">
        <v>25</v>
      </c>
      <c r="E29" s="8" t="str">
        <f t="shared" si="0"/>
        <v>Significantly Different</v>
      </c>
      <c r="G29">
        <f t="shared" si="1"/>
        <v>18.7</v>
      </c>
      <c r="H29">
        <f t="shared" si="2"/>
        <v>6</v>
      </c>
      <c r="I29" t="str">
        <f t="shared" si="3"/>
        <v>+/-</v>
      </c>
      <c r="J29" t="str">
        <f t="shared" si="4"/>
        <v>0.7</v>
      </c>
      <c r="K29" s="1">
        <f t="shared" si="5"/>
        <v>0.42553191489361697</v>
      </c>
      <c r="L29" s="1">
        <f t="shared" si="6"/>
        <v>-0.80000000000000071</v>
      </c>
      <c r="M29" s="1">
        <f t="shared" si="7"/>
        <v>0.42985214661796195</v>
      </c>
      <c r="N29" s="1">
        <f t="shared" si="8"/>
        <v>-1.8611050480829952</v>
      </c>
      <c r="O29" t="s">
        <v>55</v>
      </c>
    </row>
    <row r="30" spans="1:15" x14ac:dyDescent="0.35">
      <c r="A30" s="12">
        <v>20</v>
      </c>
      <c r="B30" s="11" t="s">
        <v>50</v>
      </c>
      <c r="C30" s="10">
        <v>18.600000000000001</v>
      </c>
      <c r="D30" s="9" t="s">
        <v>30</v>
      </c>
      <c r="E30" s="8" t="str">
        <f t="shared" si="0"/>
        <v>Significantly Different</v>
      </c>
      <c r="G30">
        <f t="shared" si="1"/>
        <v>18.600000000000001</v>
      </c>
      <c r="H30">
        <f t="shared" si="2"/>
        <v>6</v>
      </c>
      <c r="I30" t="str">
        <f t="shared" si="3"/>
        <v>+/-</v>
      </c>
      <c r="J30" t="str">
        <f t="shared" si="4"/>
        <v>0.5</v>
      </c>
      <c r="K30" s="1">
        <f t="shared" si="5"/>
        <v>0.303951367781155</v>
      </c>
      <c r="L30" s="1">
        <f t="shared" si="6"/>
        <v>-0.70000000000000284</v>
      </c>
      <c r="M30" s="1">
        <f t="shared" si="7"/>
        <v>0.30997079109986531</v>
      </c>
      <c r="N30" s="1">
        <f t="shared" si="8"/>
        <v>-2.2582772961161983</v>
      </c>
      <c r="O30" t="s">
        <v>76</v>
      </c>
    </row>
    <row r="31" spans="1:15" x14ac:dyDescent="0.35">
      <c r="A31" s="12">
        <v>21</v>
      </c>
      <c r="B31" s="11" t="s">
        <v>63</v>
      </c>
      <c r="C31" s="10">
        <v>18.399999999999999</v>
      </c>
      <c r="D31" s="9" t="s">
        <v>27</v>
      </c>
      <c r="E31" s="8" t="str">
        <f t="shared" si="0"/>
        <v>Significantly Different</v>
      </c>
      <c r="G31">
        <f t="shared" si="1"/>
        <v>18.399999999999999</v>
      </c>
      <c r="H31">
        <f t="shared" si="2"/>
        <v>6</v>
      </c>
      <c r="I31" t="str">
        <f t="shared" si="3"/>
        <v>+/-</v>
      </c>
      <c r="J31" t="str">
        <f t="shared" si="4"/>
        <v>0.3</v>
      </c>
      <c r="K31" s="1">
        <f t="shared" si="5"/>
        <v>0.18237082066869301</v>
      </c>
      <c r="L31" s="1">
        <f t="shared" si="6"/>
        <v>-0.5</v>
      </c>
      <c r="M31" s="1">
        <f t="shared" si="7"/>
        <v>0.19223572402239389</v>
      </c>
      <c r="N31" s="1">
        <f t="shared" si="8"/>
        <v>-2.6009733754884921</v>
      </c>
      <c r="O31" t="s">
        <v>41</v>
      </c>
    </row>
    <row r="32" spans="1:15" x14ac:dyDescent="0.35">
      <c r="A32" s="12">
        <v>22</v>
      </c>
      <c r="B32" s="11" t="s">
        <v>46</v>
      </c>
      <c r="C32" s="10">
        <v>18.2</v>
      </c>
      <c r="D32" s="9" t="s">
        <v>43</v>
      </c>
      <c r="E32" s="8" t="str">
        <f t="shared" si="0"/>
        <v>Not Significantly Different</v>
      </c>
      <c r="G32">
        <f t="shared" si="1"/>
        <v>18.2</v>
      </c>
      <c r="H32">
        <f t="shared" si="2"/>
        <v>6</v>
      </c>
      <c r="I32" t="str">
        <f t="shared" si="3"/>
        <v>+/-</v>
      </c>
      <c r="J32" t="str">
        <f t="shared" si="4"/>
        <v>0.4</v>
      </c>
      <c r="K32" s="1">
        <f t="shared" si="5"/>
        <v>0.24316109422492402</v>
      </c>
      <c r="L32" s="1">
        <f t="shared" si="6"/>
        <v>-0.30000000000000071</v>
      </c>
      <c r="M32" s="1">
        <f t="shared" si="7"/>
        <v>0.25064471888253259</v>
      </c>
      <c r="N32" s="1">
        <f t="shared" si="8"/>
        <v>-1.1969133095543059</v>
      </c>
      <c r="O32" t="s">
        <v>70</v>
      </c>
    </row>
    <row r="33" spans="1:15" x14ac:dyDescent="0.35">
      <c r="A33" s="12">
        <v>23</v>
      </c>
      <c r="B33" s="11" t="s">
        <v>74</v>
      </c>
      <c r="C33" s="10">
        <v>18.100000000000001</v>
      </c>
      <c r="D33" s="9" t="s">
        <v>43</v>
      </c>
      <c r="E33" s="8" t="str">
        <f t="shared" si="0"/>
        <v>Not Significantly Different</v>
      </c>
      <c r="G33">
        <f t="shared" si="1"/>
        <v>18.100000000000001</v>
      </c>
      <c r="H33">
        <f t="shared" si="2"/>
        <v>6</v>
      </c>
      <c r="I33" t="str">
        <f t="shared" si="3"/>
        <v>+/-</v>
      </c>
      <c r="J33" t="str">
        <f t="shared" si="4"/>
        <v>0.4</v>
      </c>
      <c r="K33" s="1">
        <f t="shared" si="5"/>
        <v>0.24316109422492402</v>
      </c>
      <c r="L33" s="1">
        <f t="shared" si="6"/>
        <v>-0.20000000000000284</v>
      </c>
      <c r="M33" s="1">
        <f t="shared" si="7"/>
        <v>0.25064471888253259</v>
      </c>
      <c r="N33" s="1">
        <f t="shared" si="8"/>
        <v>-0.79794220636954671</v>
      </c>
      <c r="O33" t="s">
        <v>75</v>
      </c>
    </row>
    <row r="34" spans="1:15" x14ac:dyDescent="0.35">
      <c r="A34" s="12">
        <v>24</v>
      </c>
      <c r="B34" s="11" t="s">
        <v>69</v>
      </c>
      <c r="C34" s="10">
        <v>18</v>
      </c>
      <c r="D34" s="9" t="s">
        <v>118</v>
      </c>
      <c r="E34" s="8" t="str">
        <f t="shared" si="0"/>
        <v>Not Significantly Different</v>
      </c>
      <c r="G34">
        <f t="shared" si="1"/>
        <v>18</v>
      </c>
      <c r="H34">
        <f t="shared" si="2"/>
        <v>6</v>
      </c>
      <c r="I34" t="str">
        <f t="shared" si="3"/>
        <v>+/-</v>
      </c>
      <c r="J34" t="str">
        <f t="shared" si="4"/>
        <v>0.9</v>
      </c>
      <c r="K34" s="1">
        <f t="shared" si="5"/>
        <v>0.54711246200607899</v>
      </c>
      <c r="L34" s="1">
        <f t="shared" si="6"/>
        <v>-0.10000000000000142</v>
      </c>
      <c r="M34" s="1">
        <f t="shared" si="7"/>
        <v>0.55047933970440222</v>
      </c>
      <c r="N34" s="1">
        <f t="shared" si="8"/>
        <v>-0.18165986039312515</v>
      </c>
      <c r="O34" t="s">
        <v>74</v>
      </c>
    </row>
    <row r="35" spans="1:15" x14ac:dyDescent="0.35">
      <c r="A35" s="12">
        <v>25</v>
      </c>
      <c r="B35" s="11" t="s">
        <v>79</v>
      </c>
      <c r="C35" s="10">
        <v>17.899999999999999</v>
      </c>
      <c r="D35" s="9" t="s">
        <v>109</v>
      </c>
      <c r="E35" s="8" t="str">
        <f t="shared" si="0"/>
        <v>Not Significantly Different</v>
      </c>
      <c r="G35">
        <f t="shared" si="1"/>
        <v>17.899999999999999</v>
      </c>
      <c r="H35">
        <f t="shared" si="2"/>
        <v>6</v>
      </c>
      <c r="I35" t="str">
        <f t="shared" si="3"/>
        <v>+/-</v>
      </c>
      <c r="J35" t="str">
        <f t="shared" si="4"/>
        <v>0.6</v>
      </c>
      <c r="K35" s="1">
        <f t="shared" si="5"/>
        <v>0.36474164133738601</v>
      </c>
      <c r="L35" s="1">
        <f t="shared" si="6"/>
        <v>0</v>
      </c>
      <c r="M35" s="1">
        <f t="shared" si="7"/>
        <v>0.36977279819442066</v>
      </c>
      <c r="N35" s="1">
        <f t="shared" si="8"/>
        <v>0</v>
      </c>
      <c r="O35" t="s">
        <v>51</v>
      </c>
    </row>
    <row r="36" spans="1:15" x14ac:dyDescent="0.35">
      <c r="A36" s="12">
        <v>25</v>
      </c>
      <c r="B36" s="11" t="s">
        <v>48</v>
      </c>
      <c r="C36" s="10">
        <v>17.899999999999999</v>
      </c>
      <c r="D36" s="9" t="s">
        <v>134</v>
      </c>
      <c r="E36" s="8" t="str">
        <f t="shared" si="0"/>
        <v>Not Significantly Different</v>
      </c>
      <c r="G36">
        <f t="shared" si="1"/>
        <v>17.899999999999999</v>
      </c>
      <c r="H36">
        <f t="shared" si="2"/>
        <v>6</v>
      </c>
      <c r="I36" t="str">
        <f t="shared" si="3"/>
        <v>+/-</v>
      </c>
      <c r="J36" t="str">
        <f t="shared" si="4"/>
        <v>1.3</v>
      </c>
      <c r="K36" s="1">
        <f t="shared" si="5"/>
        <v>0.79027355623100304</v>
      </c>
      <c r="L36" s="1">
        <f t="shared" si="6"/>
        <v>0</v>
      </c>
      <c r="M36" s="1">
        <f t="shared" si="7"/>
        <v>0.79260819516141623</v>
      </c>
      <c r="N36" s="1">
        <f t="shared" si="8"/>
        <v>0</v>
      </c>
      <c r="O36" t="s">
        <v>71</v>
      </c>
    </row>
    <row r="37" spans="1:15" x14ac:dyDescent="0.35">
      <c r="A37" s="12">
        <v>27</v>
      </c>
      <c r="B37" s="11" t="s">
        <v>28</v>
      </c>
      <c r="C37" s="10">
        <v>17.600000000000001</v>
      </c>
      <c r="D37" s="9" t="s">
        <v>118</v>
      </c>
      <c r="E37" s="8" t="str">
        <f t="shared" si="0"/>
        <v>Not Significantly Different</v>
      </c>
      <c r="G37">
        <f t="shared" si="1"/>
        <v>17.600000000000001</v>
      </c>
      <c r="H37">
        <f t="shared" si="2"/>
        <v>6</v>
      </c>
      <c r="I37" t="str">
        <f t="shared" si="3"/>
        <v>+/-</v>
      </c>
      <c r="J37" t="str">
        <f t="shared" si="4"/>
        <v>0.9</v>
      </c>
      <c r="K37" s="1">
        <f t="shared" si="5"/>
        <v>0.54711246200607899</v>
      </c>
      <c r="L37" s="1">
        <f t="shared" si="6"/>
        <v>0.29999999999999716</v>
      </c>
      <c r="M37" s="1">
        <f t="shared" si="7"/>
        <v>0.55047933970440222</v>
      </c>
      <c r="N37" s="1">
        <f t="shared" si="8"/>
        <v>0.54497958117936252</v>
      </c>
      <c r="O37" t="s">
        <v>69</v>
      </c>
    </row>
    <row r="38" spans="1:15" x14ac:dyDescent="0.35">
      <c r="A38" s="12">
        <v>28</v>
      </c>
      <c r="B38" s="11" t="s">
        <v>64</v>
      </c>
      <c r="C38" s="10">
        <v>17.5</v>
      </c>
      <c r="D38" s="9" t="s">
        <v>27</v>
      </c>
      <c r="E38" s="8" t="str">
        <f t="shared" si="0"/>
        <v>Significantly Different</v>
      </c>
      <c r="G38">
        <f t="shared" si="1"/>
        <v>17.5</v>
      </c>
      <c r="H38">
        <f t="shared" si="2"/>
        <v>6</v>
      </c>
      <c r="I38" t="str">
        <f t="shared" si="3"/>
        <v>+/-</v>
      </c>
      <c r="J38" t="str">
        <f t="shared" si="4"/>
        <v>0.3</v>
      </c>
      <c r="K38" s="1">
        <f t="shared" si="5"/>
        <v>0.18237082066869301</v>
      </c>
      <c r="L38" s="1">
        <f t="shared" si="6"/>
        <v>0.39999999999999858</v>
      </c>
      <c r="M38" s="1">
        <f t="shared" si="7"/>
        <v>0.19223572402239389</v>
      </c>
      <c r="N38" s="1">
        <f t="shared" si="8"/>
        <v>2.0807787003907863</v>
      </c>
      <c r="O38" t="s">
        <v>68</v>
      </c>
    </row>
    <row r="39" spans="1:15" x14ac:dyDescent="0.35">
      <c r="A39" s="12">
        <v>28</v>
      </c>
      <c r="B39" s="11" t="s">
        <v>71</v>
      </c>
      <c r="C39" s="10">
        <v>17.5</v>
      </c>
      <c r="D39" s="9" t="s">
        <v>43</v>
      </c>
      <c r="E39" s="8" t="str">
        <f t="shared" si="0"/>
        <v>Not Significantly Different</v>
      </c>
      <c r="G39">
        <f t="shared" si="1"/>
        <v>17.5</v>
      </c>
      <c r="H39">
        <f t="shared" si="2"/>
        <v>6</v>
      </c>
      <c r="I39" t="str">
        <f t="shared" si="3"/>
        <v>+/-</v>
      </c>
      <c r="J39" t="str">
        <f t="shared" si="4"/>
        <v>0.4</v>
      </c>
      <c r="K39" s="1">
        <f t="shared" si="5"/>
        <v>0.24316109422492402</v>
      </c>
      <c r="L39" s="1">
        <f t="shared" si="6"/>
        <v>0.39999999999999858</v>
      </c>
      <c r="M39" s="1">
        <f t="shared" si="7"/>
        <v>0.25064471888253259</v>
      </c>
      <c r="N39" s="1">
        <f t="shared" si="8"/>
        <v>1.595884412739065</v>
      </c>
      <c r="O39" t="s">
        <v>44</v>
      </c>
    </row>
    <row r="40" spans="1:15" x14ac:dyDescent="0.35">
      <c r="A40" s="12">
        <v>30</v>
      </c>
      <c r="B40" s="11" t="s">
        <v>78</v>
      </c>
      <c r="C40" s="10">
        <v>17.399999999999999</v>
      </c>
      <c r="D40" s="9" t="s">
        <v>30</v>
      </c>
      <c r="E40" s="8" t="str">
        <f t="shared" si="0"/>
        <v>Not Significantly Different</v>
      </c>
      <c r="G40">
        <f t="shared" si="1"/>
        <v>17.399999999999999</v>
      </c>
      <c r="H40">
        <f t="shared" si="2"/>
        <v>6</v>
      </c>
      <c r="I40" t="str">
        <f t="shared" si="3"/>
        <v>+/-</v>
      </c>
      <c r="J40" t="str">
        <f t="shared" si="4"/>
        <v>0.5</v>
      </c>
      <c r="K40" s="1">
        <f t="shared" si="5"/>
        <v>0.303951367781155</v>
      </c>
      <c r="L40" s="1">
        <f t="shared" si="6"/>
        <v>0.5</v>
      </c>
      <c r="M40" s="1">
        <f t="shared" si="7"/>
        <v>0.30997079109986531</v>
      </c>
      <c r="N40" s="1">
        <f t="shared" si="8"/>
        <v>1.6130552115115637</v>
      </c>
      <c r="O40" t="s">
        <v>66</v>
      </c>
    </row>
    <row r="41" spans="1:15" x14ac:dyDescent="0.35">
      <c r="A41" s="12">
        <v>31</v>
      </c>
      <c r="B41" s="11" t="s">
        <v>29</v>
      </c>
      <c r="C41" s="10">
        <v>17.100000000000001</v>
      </c>
      <c r="D41" s="9" t="s">
        <v>43</v>
      </c>
      <c r="E41" s="8" t="str">
        <f t="shared" si="0"/>
        <v>Significantly Different</v>
      </c>
      <c r="G41">
        <f t="shared" si="1"/>
        <v>17.100000000000001</v>
      </c>
      <c r="H41">
        <f t="shared" si="2"/>
        <v>6</v>
      </c>
      <c r="I41" t="str">
        <f t="shared" si="3"/>
        <v>+/-</v>
      </c>
      <c r="J41" t="str">
        <f t="shared" si="4"/>
        <v>0.4</v>
      </c>
      <c r="K41" s="1">
        <f t="shared" si="5"/>
        <v>0.24316109422492402</v>
      </c>
      <c r="L41" s="1">
        <f t="shared" si="6"/>
        <v>0.79999999999999716</v>
      </c>
      <c r="M41" s="1">
        <f t="shared" si="7"/>
        <v>0.25064471888253259</v>
      </c>
      <c r="N41" s="1">
        <f t="shared" si="8"/>
        <v>3.19176882547813</v>
      </c>
      <c r="O41" t="s">
        <v>47</v>
      </c>
    </row>
    <row r="42" spans="1:15" x14ac:dyDescent="0.35">
      <c r="A42" s="12">
        <v>32</v>
      </c>
      <c r="B42" s="11" t="s">
        <v>70</v>
      </c>
      <c r="C42" s="10">
        <v>17</v>
      </c>
      <c r="D42" s="9" t="s">
        <v>43</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17</v>
      </c>
      <c r="H42">
        <f t="shared" ref="H42:H62" si="11">LEN(TRIM(D42))</f>
        <v>6</v>
      </c>
      <c r="I42" t="str">
        <f t="shared" ref="I42:I73" si="12">IF(H42&gt;=3,MID(TRIM(D42),1,3),"NO")</f>
        <v>+/-</v>
      </c>
      <c r="J42" t="str">
        <f t="shared" ref="J42:J73" si="13">IF(TRIM(I42)="+/-",MID(TRIM(D42),4,H42-3),D42)</f>
        <v>0.4</v>
      </c>
      <c r="K42" s="1">
        <f t="shared" ref="K42:K73" si="14">IF(TRIM(J42)="*****",0,IF(ISERROR(VALUE(J42)),"NA",VALUE(J42/$I$4)))</f>
        <v>0.24316109422492402</v>
      </c>
      <c r="L42" s="1">
        <f t="shared" ref="L42:L62" si="15">IF(AND(ISNUMBER(G42),ISNUMBER($I$6)),$I$6-G42,"N/A")</f>
        <v>0.89999999999999858</v>
      </c>
      <c r="M42" s="1">
        <f t="shared" ref="M42:M62" si="16">IF(AND(ISNUMBER(K42),ISNUMBER($I$7)),SQRT(K42^2+($I$7)^2),"N/A")</f>
        <v>0.25064471888253259</v>
      </c>
      <c r="N42" s="1">
        <f t="shared" ref="N42:N73" si="17">IF(AND(ISNUMBER(L42),ISNUMBER(M42),M42&lt;&gt;0),L42/M42,"NA")</f>
        <v>3.5907399286629036</v>
      </c>
      <c r="O42" t="s">
        <v>36</v>
      </c>
    </row>
    <row r="43" spans="1:15" x14ac:dyDescent="0.35">
      <c r="A43" s="12">
        <v>33</v>
      </c>
      <c r="B43" s="11" t="s">
        <v>80</v>
      </c>
      <c r="C43" s="10">
        <v>16.8</v>
      </c>
      <c r="D43" s="9" t="s">
        <v>43</v>
      </c>
      <c r="E43" s="8" t="str">
        <f t="shared" si="9"/>
        <v>Significantly Different</v>
      </c>
      <c r="G43">
        <f t="shared" si="10"/>
        <v>16.8</v>
      </c>
      <c r="H43">
        <f t="shared" si="11"/>
        <v>6</v>
      </c>
      <c r="I43" t="str">
        <f t="shared" si="12"/>
        <v>+/-</v>
      </c>
      <c r="J43" t="str">
        <f t="shared" si="13"/>
        <v>0.4</v>
      </c>
      <c r="K43" s="1">
        <f t="shared" si="14"/>
        <v>0.24316109422492402</v>
      </c>
      <c r="L43" s="1">
        <f t="shared" si="15"/>
        <v>1.0999999999999979</v>
      </c>
      <c r="M43" s="1">
        <f t="shared" si="16"/>
        <v>0.25064471888253259</v>
      </c>
      <c r="N43" s="1">
        <f t="shared" si="17"/>
        <v>4.3886821350324361</v>
      </c>
      <c r="O43" t="s">
        <v>49</v>
      </c>
    </row>
    <row r="44" spans="1:15" x14ac:dyDescent="0.35">
      <c r="A44" s="12">
        <v>34</v>
      </c>
      <c r="B44" s="11" t="s">
        <v>34</v>
      </c>
      <c r="C44" s="10">
        <v>16.7</v>
      </c>
      <c r="D44" s="9" t="s">
        <v>38</v>
      </c>
      <c r="E44" s="8" t="str">
        <f t="shared" si="9"/>
        <v>Significantly Different</v>
      </c>
      <c r="G44">
        <f t="shared" si="10"/>
        <v>16.7</v>
      </c>
      <c r="H44">
        <f t="shared" si="11"/>
        <v>6</v>
      </c>
      <c r="I44" t="str">
        <f t="shared" si="12"/>
        <v>+/-</v>
      </c>
      <c r="J44" t="str">
        <f t="shared" si="13"/>
        <v>0.2</v>
      </c>
      <c r="K44" s="1">
        <f t="shared" si="14"/>
        <v>0.12158054711246201</v>
      </c>
      <c r="L44" s="1">
        <f t="shared" si="15"/>
        <v>1.1999999999999993</v>
      </c>
      <c r="M44" s="1">
        <f t="shared" si="16"/>
        <v>0.1359311840425404</v>
      </c>
      <c r="N44" s="1">
        <f t="shared" si="17"/>
        <v>8.8279963751691657</v>
      </c>
      <c r="O44" t="s">
        <v>63</v>
      </c>
    </row>
    <row r="45" spans="1:15" x14ac:dyDescent="0.35">
      <c r="A45" s="12">
        <v>34</v>
      </c>
      <c r="B45" s="11" t="s">
        <v>41</v>
      </c>
      <c r="C45" s="10">
        <v>16.7</v>
      </c>
      <c r="D45" s="9" t="s">
        <v>43</v>
      </c>
      <c r="E45" s="8" t="str">
        <f t="shared" si="9"/>
        <v>Significantly Different</v>
      </c>
      <c r="G45">
        <f t="shared" si="10"/>
        <v>16.7</v>
      </c>
      <c r="H45">
        <f t="shared" si="11"/>
        <v>6</v>
      </c>
      <c r="I45" t="str">
        <f t="shared" si="12"/>
        <v>+/-</v>
      </c>
      <c r="J45" t="str">
        <f t="shared" si="13"/>
        <v>0.4</v>
      </c>
      <c r="K45" s="1">
        <f t="shared" si="14"/>
        <v>0.24316109422492402</v>
      </c>
      <c r="L45" s="1">
        <f t="shared" si="15"/>
        <v>1.1999999999999993</v>
      </c>
      <c r="M45" s="1">
        <f t="shared" si="16"/>
        <v>0.25064471888253259</v>
      </c>
      <c r="N45" s="1">
        <f t="shared" si="17"/>
        <v>4.7876532382172092</v>
      </c>
      <c r="O45" t="s">
        <v>62</v>
      </c>
    </row>
    <row r="46" spans="1:15" x14ac:dyDescent="0.35">
      <c r="A46" s="12">
        <v>34</v>
      </c>
      <c r="B46" s="11" t="s">
        <v>36</v>
      </c>
      <c r="C46" s="10">
        <v>16.7</v>
      </c>
      <c r="D46" s="9" t="s">
        <v>25</v>
      </c>
      <c r="E46" s="8" t="str">
        <f t="shared" si="9"/>
        <v>Significantly Different</v>
      </c>
      <c r="G46">
        <f t="shared" si="10"/>
        <v>16.7</v>
      </c>
      <c r="H46">
        <f t="shared" si="11"/>
        <v>6</v>
      </c>
      <c r="I46" t="str">
        <f t="shared" si="12"/>
        <v>+/-</v>
      </c>
      <c r="J46" t="str">
        <f t="shared" si="13"/>
        <v>0.7</v>
      </c>
      <c r="K46" s="1">
        <f t="shared" si="14"/>
        <v>0.42553191489361697</v>
      </c>
      <c r="L46" s="1">
        <f t="shared" si="15"/>
        <v>1.1999999999999993</v>
      </c>
      <c r="M46" s="1">
        <f t="shared" si="16"/>
        <v>0.42985214661796195</v>
      </c>
      <c r="N46" s="1">
        <f t="shared" si="17"/>
        <v>2.7916575721244885</v>
      </c>
      <c r="O46" t="s">
        <v>60</v>
      </c>
    </row>
    <row r="47" spans="1:15" x14ac:dyDescent="0.35">
      <c r="A47" s="12">
        <v>37</v>
      </c>
      <c r="B47" s="11" t="s">
        <v>67</v>
      </c>
      <c r="C47" s="10">
        <v>16.600000000000001</v>
      </c>
      <c r="D47" s="9" t="s">
        <v>30</v>
      </c>
      <c r="E47" s="8" t="str">
        <f t="shared" si="9"/>
        <v>Significantly Different</v>
      </c>
      <c r="G47">
        <f t="shared" si="10"/>
        <v>16.600000000000001</v>
      </c>
      <c r="H47">
        <f t="shared" si="11"/>
        <v>6</v>
      </c>
      <c r="I47" t="str">
        <f t="shared" si="12"/>
        <v>+/-</v>
      </c>
      <c r="J47" t="str">
        <f t="shared" si="13"/>
        <v>0.5</v>
      </c>
      <c r="K47" s="1">
        <f t="shared" si="14"/>
        <v>0.303951367781155</v>
      </c>
      <c r="L47" s="1">
        <f t="shared" si="15"/>
        <v>1.2999999999999972</v>
      </c>
      <c r="M47" s="1">
        <f t="shared" si="16"/>
        <v>0.30997079109986531</v>
      </c>
      <c r="N47" s="1">
        <f t="shared" si="17"/>
        <v>4.193943549930057</v>
      </c>
      <c r="O47" t="s">
        <v>58</v>
      </c>
    </row>
    <row r="48" spans="1:15" x14ac:dyDescent="0.35">
      <c r="A48" s="12">
        <v>38</v>
      </c>
      <c r="B48" s="11" t="s">
        <v>55</v>
      </c>
      <c r="C48" s="10">
        <v>16.399999999999999</v>
      </c>
      <c r="D48" s="9" t="s">
        <v>30</v>
      </c>
      <c r="E48" s="8" t="str">
        <f t="shared" si="9"/>
        <v>Significantly Different</v>
      </c>
      <c r="G48">
        <f t="shared" si="10"/>
        <v>16.399999999999999</v>
      </c>
      <c r="H48">
        <f t="shared" si="11"/>
        <v>6</v>
      </c>
      <c r="I48" t="str">
        <f t="shared" si="12"/>
        <v>+/-</v>
      </c>
      <c r="J48" t="str">
        <f t="shared" si="13"/>
        <v>0.5</v>
      </c>
      <c r="K48" s="1">
        <f t="shared" si="14"/>
        <v>0.303951367781155</v>
      </c>
      <c r="L48" s="1">
        <f t="shared" si="15"/>
        <v>1.5</v>
      </c>
      <c r="M48" s="1">
        <f t="shared" si="16"/>
        <v>0.30997079109986531</v>
      </c>
      <c r="N48" s="1">
        <f t="shared" si="17"/>
        <v>4.8391656345346918</v>
      </c>
      <c r="O48" t="s">
        <v>56</v>
      </c>
    </row>
    <row r="49" spans="1:15" x14ac:dyDescent="0.35">
      <c r="A49" s="12">
        <v>38</v>
      </c>
      <c r="B49" s="11" t="s">
        <v>60</v>
      </c>
      <c r="C49" s="10">
        <v>16.399999999999999</v>
      </c>
      <c r="D49" s="9" t="s">
        <v>27</v>
      </c>
      <c r="E49" s="8" t="str">
        <f t="shared" si="9"/>
        <v>Significantly Different</v>
      </c>
      <c r="G49">
        <f t="shared" si="10"/>
        <v>16.399999999999999</v>
      </c>
      <c r="H49">
        <f t="shared" si="11"/>
        <v>6</v>
      </c>
      <c r="I49" t="str">
        <f t="shared" si="12"/>
        <v>+/-</v>
      </c>
      <c r="J49" t="str">
        <f t="shared" si="13"/>
        <v>0.3</v>
      </c>
      <c r="K49" s="1">
        <f t="shared" si="14"/>
        <v>0.18237082066869301</v>
      </c>
      <c r="L49" s="1">
        <f t="shared" si="15"/>
        <v>1.5</v>
      </c>
      <c r="M49" s="1">
        <f t="shared" si="16"/>
        <v>0.19223572402239389</v>
      </c>
      <c r="N49" s="1">
        <f t="shared" si="17"/>
        <v>7.8029201264654757</v>
      </c>
      <c r="O49" t="s">
        <v>54</v>
      </c>
    </row>
    <row r="50" spans="1:15" x14ac:dyDescent="0.35">
      <c r="A50" s="12">
        <v>40</v>
      </c>
      <c r="B50" s="11" t="s">
        <v>65</v>
      </c>
      <c r="C50" s="10">
        <v>15.7</v>
      </c>
      <c r="D50" s="9" t="s">
        <v>109</v>
      </c>
      <c r="E50" s="8" t="str">
        <f t="shared" si="9"/>
        <v>Significantly Different</v>
      </c>
      <c r="G50">
        <f t="shared" si="10"/>
        <v>15.7</v>
      </c>
      <c r="H50">
        <f t="shared" si="11"/>
        <v>6</v>
      </c>
      <c r="I50" t="str">
        <f t="shared" si="12"/>
        <v>+/-</v>
      </c>
      <c r="J50" t="str">
        <f t="shared" si="13"/>
        <v>0.6</v>
      </c>
      <c r="K50" s="1">
        <f t="shared" si="14"/>
        <v>0.36474164133738601</v>
      </c>
      <c r="L50" s="1">
        <f t="shared" si="15"/>
        <v>2.1999999999999993</v>
      </c>
      <c r="M50" s="1">
        <f t="shared" si="16"/>
        <v>0.36977279819442066</v>
      </c>
      <c r="N50" s="1">
        <f t="shared" si="17"/>
        <v>5.9495993505808782</v>
      </c>
      <c r="O50" t="s">
        <v>52</v>
      </c>
    </row>
    <row r="51" spans="1:15" x14ac:dyDescent="0.35">
      <c r="A51" s="12">
        <v>41</v>
      </c>
      <c r="B51" s="11" t="s">
        <v>75</v>
      </c>
      <c r="C51" s="10">
        <v>15.2</v>
      </c>
      <c r="D51" s="9" t="s">
        <v>27</v>
      </c>
      <c r="E51" s="8" t="str">
        <f t="shared" si="9"/>
        <v>Significantly Different</v>
      </c>
      <c r="G51">
        <f t="shared" si="10"/>
        <v>15.2</v>
      </c>
      <c r="H51">
        <f t="shared" si="11"/>
        <v>6</v>
      </c>
      <c r="I51" t="str">
        <f t="shared" si="12"/>
        <v>+/-</v>
      </c>
      <c r="J51" t="str">
        <f t="shared" si="13"/>
        <v>0.3</v>
      </c>
      <c r="K51" s="1">
        <f t="shared" si="14"/>
        <v>0.18237082066869301</v>
      </c>
      <c r="L51" s="1">
        <f t="shared" si="15"/>
        <v>2.6999999999999993</v>
      </c>
      <c r="M51" s="1">
        <f t="shared" si="16"/>
        <v>0.19223572402239389</v>
      </c>
      <c r="N51" s="1">
        <f t="shared" si="17"/>
        <v>14.045256227637852</v>
      </c>
      <c r="O51" t="s">
        <v>50</v>
      </c>
    </row>
    <row r="52" spans="1:15" x14ac:dyDescent="0.35">
      <c r="A52" s="12">
        <v>41</v>
      </c>
      <c r="B52" s="11" t="s">
        <v>40</v>
      </c>
      <c r="C52" s="10">
        <v>15.2</v>
      </c>
      <c r="D52" s="9" t="s">
        <v>122</v>
      </c>
      <c r="E52" s="8" t="str">
        <f t="shared" si="9"/>
        <v>Significantly Different</v>
      </c>
      <c r="G52">
        <f t="shared" si="10"/>
        <v>15.2</v>
      </c>
      <c r="H52">
        <f t="shared" si="11"/>
        <v>6</v>
      </c>
      <c r="I52" t="str">
        <f t="shared" si="12"/>
        <v>+/-</v>
      </c>
      <c r="J52" t="str">
        <f t="shared" si="13"/>
        <v>1.0</v>
      </c>
      <c r="K52" s="1">
        <f t="shared" si="14"/>
        <v>0.60790273556231</v>
      </c>
      <c r="L52" s="1">
        <f t="shared" si="15"/>
        <v>2.6999999999999993</v>
      </c>
      <c r="M52" s="1">
        <f t="shared" si="16"/>
        <v>0.61093468821403585</v>
      </c>
      <c r="N52" s="1">
        <f t="shared" si="17"/>
        <v>4.4194576803176657</v>
      </c>
      <c r="O52" t="s">
        <v>48</v>
      </c>
    </row>
    <row r="53" spans="1:15" x14ac:dyDescent="0.35">
      <c r="A53" s="12">
        <v>43</v>
      </c>
      <c r="B53" s="11" t="s">
        <v>61</v>
      </c>
      <c r="C53" s="10">
        <v>15.1</v>
      </c>
      <c r="D53" s="9" t="s">
        <v>118</v>
      </c>
      <c r="E53" s="8" t="str">
        <f t="shared" si="9"/>
        <v>Significantly Different</v>
      </c>
      <c r="G53">
        <f t="shared" si="10"/>
        <v>15.1</v>
      </c>
      <c r="H53">
        <f t="shared" si="11"/>
        <v>6</v>
      </c>
      <c r="I53" t="str">
        <f t="shared" si="12"/>
        <v>+/-</v>
      </c>
      <c r="J53" t="str">
        <f t="shared" si="13"/>
        <v>0.9</v>
      </c>
      <c r="K53" s="1">
        <f t="shared" si="14"/>
        <v>0.54711246200607899</v>
      </c>
      <c r="L53" s="1">
        <f t="shared" si="15"/>
        <v>2.7999999999999989</v>
      </c>
      <c r="M53" s="1">
        <f t="shared" si="16"/>
        <v>0.55047933970440222</v>
      </c>
      <c r="N53" s="1">
        <f t="shared" si="17"/>
        <v>5.0864760910074303</v>
      </c>
      <c r="O53" t="s">
        <v>46</v>
      </c>
    </row>
    <row r="54" spans="1:15" x14ac:dyDescent="0.35">
      <c r="A54" s="12">
        <v>44</v>
      </c>
      <c r="B54" s="11" t="s">
        <v>51</v>
      </c>
      <c r="C54" s="10">
        <v>15</v>
      </c>
      <c r="D54" s="9" t="s">
        <v>109</v>
      </c>
      <c r="E54" s="8" t="str">
        <f t="shared" si="9"/>
        <v>Significantly Different</v>
      </c>
      <c r="G54">
        <f t="shared" si="10"/>
        <v>15</v>
      </c>
      <c r="H54">
        <f t="shared" si="11"/>
        <v>6</v>
      </c>
      <c r="I54" t="str">
        <f t="shared" si="12"/>
        <v>+/-</v>
      </c>
      <c r="J54" t="str">
        <f t="shared" si="13"/>
        <v>0.6</v>
      </c>
      <c r="K54" s="1">
        <f t="shared" si="14"/>
        <v>0.36474164133738601</v>
      </c>
      <c r="L54" s="1">
        <f t="shared" si="15"/>
        <v>2.8999999999999986</v>
      </c>
      <c r="M54" s="1">
        <f t="shared" si="16"/>
        <v>0.36977279819442066</v>
      </c>
      <c r="N54" s="1">
        <f t="shared" si="17"/>
        <v>7.8426536894020655</v>
      </c>
      <c r="O54" t="s">
        <v>39</v>
      </c>
    </row>
    <row r="55" spans="1:15" x14ac:dyDescent="0.35">
      <c r="A55" s="12">
        <v>44</v>
      </c>
      <c r="B55" s="11" t="s">
        <v>52</v>
      </c>
      <c r="C55" s="10">
        <v>15</v>
      </c>
      <c r="D55" s="9" t="s">
        <v>129</v>
      </c>
      <c r="E55" s="8" t="str">
        <f t="shared" si="9"/>
        <v>Significantly Different</v>
      </c>
      <c r="G55">
        <f t="shared" si="10"/>
        <v>15</v>
      </c>
      <c r="H55">
        <f t="shared" si="11"/>
        <v>6</v>
      </c>
      <c r="I55" t="str">
        <f t="shared" si="12"/>
        <v>+/-</v>
      </c>
      <c r="J55" t="str">
        <f t="shared" si="13"/>
        <v>1.1</v>
      </c>
      <c r="K55" s="1">
        <f t="shared" si="14"/>
        <v>0.66869300911854113</v>
      </c>
      <c r="L55" s="1">
        <f t="shared" si="15"/>
        <v>2.8999999999999986</v>
      </c>
      <c r="M55" s="1">
        <f t="shared" si="16"/>
        <v>0.67145051776214359</v>
      </c>
      <c r="N55" s="1">
        <f t="shared" si="17"/>
        <v>4.3190077649583438</v>
      </c>
      <c r="O55" t="s">
        <v>42</v>
      </c>
    </row>
    <row r="56" spans="1:15" x14ac:dyDescent="0.35">
      <c r="A56" s="12">
        <v>46</v>
      </c>
      <c r="B56" s="11" t="s">
        <v>49</v>
      </c>
      <c r="C56" s="10">
        <v>14.9</v>
      </c>
      <c r="D56" s="9" t="s">
        <v>38</v>
      </c>
      <c r="E56" s="8" t="str">
        <f t="shared" si="9"/>
        <v>Significantly Different</v>
      </c>
      <c r="G56">
        <f t="shared" si="10"/>
        <v>14.9</v>
      </c>
      <c r="H56">
        <f t="shared" si="11"/>
        <v>6</v>
      </c>
      <c r="I56" t="str">
        <f t="shared" si="12"/>
        <v>+/-</v>
      </c>
      <c r="J56" t="str">
        <f t="shared" si="13"/>
        <v>0.2</v>
      </c>
      <c r="K56" s="1">
        <f t="shared" si="14"/>
        <v>0.12158054711246201</v>
      </c>
      <c r="L56" s="1">
        <f t="shared" si="15"/>
        <v>2.9999999999999982</v>
      </c>
      <c r="M56" s="1">
        <f t="shared" si="16"/>
        <v>0.1359311840425404</v>
      </c>
      <c r="N56" s="1">
        <f t="shared" si="17"/>
        <v>22.069990937922913</v>
      </c>
      <c r="O56" t="s">
        <v>40</v>
      </c>
    </row>
    <row r="57" spans="1:15" x14ac:dyDescent="0.35">
      <c r="A57" s="12">
        <v>47</v>
      </c>
      <c r="B57" s="11" t="s">
        <v>54</v>
      </c>
      <c r="C57" s="10">
        <v>14.7</v>
      </c>
      <c r="D57" s="9" t="s">
        <v>27</v>
      </c>
      <c r="E57" s="8" t="str">
        <f t="shared" si="9"/>
        <v>Significantly Different</v>
      </c>
      <c r="G57">
        <f t="shared" si="10"/>
        <v>14.7</v>
      </c>
      <c r="H57">
        <f t="shared" si="11"/>
        <v>6</v>
      </c>
      <c r="I57" t="str">
        <f t="shared" si="12"/>
        <v>+/-</v>
      </c>
      <c r="J57" t="str">
        <f t="shared" si="13"/>
        <v>0.3</v>
      </c>
      <c r="K57" s="1">
        <f t="shared" si="14"/>
        <v>0.18237082066869301</v>
      </c>
      <c r="L57" s="1">
        <f t="shared" si="15"/>
        <v>3.1999999999999993</v>
      </c>
      <c r="M57" s="1">
        <f t="shared" si="16"/>
        <v>0.19223572402239389</v>
      </c>
      <c r="N57" s="1">
        <f t="shared" si="17"/>
        <v>16.646229603126343</v>
      </c>
      <c r="O57" t="s">
        <v>37</v>
      </c>
    </row>
    <row r="58" spans="1:15" x14ac:dyDescent="0.35">
      <c r="A58" s="12">
        <v>48</v>
      </c>
      <c r="B58" s="11" t="s">
        <v>47</v>
      </c>
      <c r="C58" s="10">
        <v>14.4</v>
      </c>
      <c r="D58" s="9" t="s">
        <v>43</v>
      </c>
      <c r="E58" s="8" t="str">
        <f t="shared" si="9"/>
        <v>Significantly Different</v>
      </c>
      <c r="G58">
        <f t="shared" si="10"/>
        <v>14.4</v>
      </c>
      <c r="H58">
        <f t="shared" si="11"/>
        <v>6</v>
      </c>
      <c r="I58" t="str">
        <f t="shared" si="12"/>
        <v>+/-</v>
      </c>
      <c r="J58" t="str">
        <f t="shared" si="13"/>
        <v>0.4</v>
      </c>
      <c r="K58" s="1">
        <f t="shared" si="14"/>
        <v>0.24316109422492402</v>
      </c>
      <c r="L58" s="1">
        <f t="shared" si="15"/>
        <v>3.4999999999999982</v>
      </c>
      <c r="M58" s="1">
        <f t="shared" si="16"/>
        <v>0.25064471888253259</v>
      </c>
      <c r="N58" s="1">
        <f t="shared" si="17"/>
        <v>13.963988611466862</v>
      </c>
      <c r="O58" t="s">
        <v>35</v>
      </c>
    </row>
    <row r="59" spans="1:15" x14ac:dyDescent="0.35">
      <c r="A59" s="12">
        <v>49</v>
      </c>
      <c r="B59" s="11" t="s">
        <v>66</v>
      </c>
      <c r="C59" s="10">
        <v>13.6</v>
      </c>
      <c r="D59" s="9" t="s">
        <v>118</v>
      </c>
      <c r="E59" s="8" t="str">
        <f t="shared" si="9"/>
        <v>Significantly Different</v>
      </c>
      <c r="G59">
        <f t="shared" si="10"/>
        <v>13.6</v>
      </c>
      <c r="H59">
        <f t="shared" si="11"/>
        <v>6</v>
      </c>
      <c r="I59" t="str">
        <f t="shared" si="12"/>
        <v>+/-</v>
      </c>
      <c r="J59" t="str">
        <f t="shared" si="13"/>
        <v>0.9</v>
      </c>
      <c r="K59" s="1">
        <f t="shared" si="14"/>
        <v>0.54711246200607899</v>
      </c>
      <c r="L59" s="1">
        <f t="shared" si="15"/>
        <v>4.2999999999999989</v>
      </c>
      <c r="M59" s="1">
        <f t="shared" si="16"/>
        <v>0.55047933970440222</v>
      </c>
      <c r="N59" s="1">
        <f t="shared" si="17"/>
        <v>7.8113739969042681</v>
      </c>
      <c r="O59" t="s">
        <v>32</v>
      </c>
    </row>
    <row r="60" spans="1:15" x14ac:dyDescent="0.35">
      <c r="A60" s="12">
        <v>50</v>
      </c>
      <c r="B60" s="11" t="s">
        <v>76</v>
      </c>
      <c r="C60" s="10">
        <v>13.3</v>
      </c>
      <c r="D60" s="9" t="s">
        <v>25</v>
      </c>
      <c r="E60" s="8" t="str">
        <f t="shared" si="9"/>
        <v>Significantly Different</v>
      </c>
      <c r="G60">
        <f t="shared" si="10"/>
        <v>13.3</v>
      </c>
      <c r="H60">
        <f t="shared" si="11"/>
        <v>6</v>
      </c>
      <c r="I60" t="str">
        <f t="shared" si="12"/>
        <v>+/-</v>
      </c>
      <c r="J60" t="str">
        <f t="shared" si="13"/>
        <v>0.7</v>
      </c>
      <c r="K60" s="1">
        <f t="shared" si="14"/>
        <v>0.42553191489361697</v>
      </c>
      <c r="L60" s="1">
        <f t="shared" si="15"/>
        <v>4.5999999999999979</v>
      </c>
      <c r="M60" s="1">
        <f t="shared" si="16"/>
        <v>0.42985214661796195</v>
      </c>
      <c r="N60" s="1">
        <f t="shared" si="17"/>
        <v>10.701354026477206</v>
      </c>
      <c r="O60" t="s">
        <v>29</v>
      </c>
    </row>
    <row r="61" spans="1:15" x14ac:dyDescent="0.35">
      <c r="A61" s="12">
        <v>51</v>
      </c>
      <c r="B61" s="11" t="s">
        <v>32</v>
      </c>
      <c r="C61" s="10">
        <v>13.1</v>
      </c>
      <c r="D61" s="9" t="s">
        <v>109</v>
      </c>
      <c r="E61" s="8" t="str">
        <f t="shared" si="9"/>
        <v>Significantly Different</v>
      </c>
      <c r="G61">
        <f t="shared" si="10"/>
        <v>13.1</v>
      </c>
      <c r="H61">
        <f t="shared" si="11"/>
        <v>6</v>
      </c>
      <c r="I61" t="str">
        <f t="shared" si="12"/>
        <v>+/-</v>
      </c>
      <c r="J61" t="str">
        <f t="shared" si="13"/>
        <v>0.6</v>
      </c>
      <c r="K61" s="1">
        <f t="shared" si="14"/>
        <v>0.36474164133738601</v>
      </c>
      <c r="L61" s="1">
        <f t="shared" si="15"/>
        <v>4.7999999999999989</v>
      </c>
      <c r="M61" s="1">
        <f t="shared" si="16"/>
        <v>0.36977279819442066</v>
      </c>
      <c r="N61" s="1">
        <f t="shared" si="17"/>
        <v>12.980944037631009</v>
      </c>
      <c r="O61" t="s">
        <v>26</v>
      </c>
    </row>
    <row r="62" spans="1:15" ht="15" thickBot="1" x14ac:dyDescent="0.4">
      <c r="A62" s="7"/>
      <c r="B62" s="6" t="s">
        <v>24</v>
      </c>
      <c r="C62" s="5">
        <v>9.1999999999999993</v>
      </c>
      <c r="D62" s="4" t="s">
        <v>30</v>
      </c>
      <c r="E62" s="3" t="str">
        <f t="shared" si="9"/>
        <v>Significantly Different</v>
      </c>
      <c r="G62">
        <f t="shared" si="10"/>
        <v>9.1999999999999993</v>
      </c>
      <c r="H62">
        <f t="shared" si="11"/>
        <v>6</v>
      </c>
      <c r="I62" t="str">
        <f t="shared" si="12"/>
        <v>+/-</v>
      </c>
      <c r="J62" t="str">
        <f t="shared" si="13"/>
        <v>0.5</v>
      </c>
      <c r="K62" s="1">
        <f t="shared" si="14"/>
        <v>0.303951367781155</v>
      </c>
      <c r="L62" s="1">
        <f t="shared" si="15"/>
        <v>8.6999999999999993</v>
      </c>
      <c r="M62" s="1">
        <f t="shared" si="16"/>
        <v>0.30997079109986531</v>
      </c>
      <c r="N62" s="1">
        <f t="shared" si="17"/>
        <v>28.067160680301207</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69" priority="1" operator="equal">
      <formula>"OTHER ERROR"</formula>
    </cfRule>
    <cfRule type="cellIs" dxfId="68" priority="2" operator="equal">
      <formula>"Statistical Test not applicable"</formula>
    </cfRule>
    <cfRule type="cellIs" dxfId="67" priority="3" operator="equal">
      <formula>"Geography Selected"</formula>
    </cfRule>
  </conditionalFormatting>
  <conditionalFormatting sqref="E10:J62">
    <cfRule type="cellIs" dxfId="66" priority="4" operator="equal">
      <formula>"Not Significantly Different"</formula>
    </cfRule>
  </conditionalFormatting>
  <conditionalFormatting sqref="F10:J62">
    <cfRule type="cellIs" dxfId="6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93FC7795-5D69-4262-AACC-912FEB58DC08}">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72F6E140-B65B-470D-BEA1-A03CD117BAD5}"/>
    <hyperlink ref="A68" r:id="rId2" xr:uid="{23102BCF-9F52-4EB5-8AD5-ABF49CB380F1}"/>
    <hyperlink ref="A66" r:id="rId3" xr:uid="{758F9135-CE6E-49BE-B914-46F139AC0571}"/>
    <hyperlink ref="A67" r:id="rId4" xr:uid="{E9502AC4-2196-4EB7-9673-DEFD269A8077}"/>
  </hyperlinks>
  <pageMargins left="0.7" right="0.7" top="0.75" bottom="0.75" header="0.3" footer="0.3"/>
  <pageSetup orientation="portrait" r:id="rId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25E09-66F6-4277-9F24-1F3DA104964F}">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604</v>
      </c>
    </row>
    <row r="2" spans="1:16" x14ac:dyDescent="0.35">
      <c r="A2" s="26" t="s">
        <v>106</v>
      </c>
      <c r="B2" t="s">
        <v>603</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51.2</v>
      </c>
      <c r="C6" t="s">
        <v>100</v>
      </c>
      <c r="H6" s="14" t="s">
        <v>99</v>
      </c>
      <c r="I6">
        <f>VLOOKUP($B$4,$B$9:$K$62,6,FALSE)</f>
        <v>51.2</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51.2</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51.2</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75</v>
      </c>
      <c r="C11" s="10">
        <v>83.4</v>
      </c>
      <c r="D11" s="13" t="s">
        <v>27</v>
      </c>
      <c r="E11" s="8" t="str">
        <f t="shared" si="0"/>
        <v>Significantly Different</v>
      </c>
      <c r="G11">
        <f t="shared" si="1"/>
        <v>83.4</v>
      </c>
      <c r="H11">
        <f t="shared" si="2"/>
        <v>6</v>
      </c>
      <c r="I11" t="str">
        <f t="shared" si="3"/>
        <v>+/-</v>
      </c>
      <c r="J11" t="str">
        <f t="shared" si="4"/>
        <v>0.3</v>
      </c>
      <c r="K11" s="1">
        <f t="shared" si="5"/>
        <v>0.18237082066869301</v>
      </c>
      <c r="L11" s="1">
        <f t="shared" si="6"/>
        <v>-32.200000000000003</v>
      </c>
      <c r="M11" s="1">
        <f t="shared" si="7"/>
        <v>0.19223572402239389</v>
      </c>
      <c r="N11" s="1">
        <f t="shared" si="8"/>
        <v>-167.50268538145889</v>
      </c>
      <c r="O11" t="s">
        <v>67</v>
      </c>
    </row>
    <row r="12" spans="1:16" x14ac:dyDescent="0.35">
      <c r="A12" s="12">
        <v>2</v>
      </c>
      <c r="B12" s="11" t="s">
        <v>42</v>
      </c>
      <c r="C12" s="10">
        <v>81.099999999999994</v>
      </c>
      <c r="D12" s="9" t="s">
        <v>30</v>
      </c>
      <c r="E12" s="8" t="str">
        <f t="shared" si="0"/>
        <v>Significantly Different</v>
      </c>
      <c r="G12">
        <f t="shared" si="1"/>
        <v>81.099999999999994</v>
      </c>
      <c r="H12">
        <f t="shared" si="2"/>
        <v>6</v>
      </c>
      <c r="I12" t="str">
        <f t="shared" si="3"/>
        <v>+/-</v>
      </c>
      <c r="J12" t="str">
        <f t="shared" si="4"/>
        <v>0.5</v>
      </c>
      <c r="K12" s="1">
        <f t="shared" si="5"/>
        <v>0.303951367781155</v>
      </c>
      <c r="L12" s="1">
        <f t="shared" si="6"/>
        <v>-29.899999999999991</v>
      </c>
      <c r="M12" s="1">
        <f t="shared" si="7"/>
        <v>0.30997079109986531</v>
      </c>
      <c r="N12" s="1">
        <f t="shared" si="8"/>
        <v>-96.460701648391492</v>
      </c>
      <c r="O12" t="s">
        <v>59</v>
      </c>
    </row>
    <row r="13" spans="1:16" x14ac:dyDescent="0.35">
      <c r="A13" s="12">
        <v>3</v>
      </c>
      <c r="B13" s="11" t="s">
        <v>64</v>
      </c>
      <c r="C13" s="10">
        <v>79.099999999999994</v>
      </c>
      <c r="D13" s="9" t="s">
        <v>27</v>
      </c>
      <c r="E13" s="8" t="str">
        <f t="shared" si="0"/>
        <v>Significantly Different</v>
      </c>
      <c r="G13">
        <f t="shared" si="1"/>
        <v>79.099999999999994</v>
      </c>
      <c r="H13">
        <f t="shared" si="2"/>
        <v>6</v>
      </c>
      <c r="I13" t="str">
        <f t="shared" si="3"/>
        <v>+/-</v>
      </c>
      <c r="J13" t="str">
        <f t="shared" si="4"/>
        <v>0.3</v>
      </c>
      <c r="K13" s="1">
        <f t="shared" si="5"/>
        <v>0.18237082066869301</v>
      </c>
      <c r="L13" s="1">
        <f t="shared" si="6"/>
        <v>-27.899999999999991</v>
      </c>
      <c r="M13" s="1">
        <f t="shared" si="7"/>
        <v>0.19223572402239389</v>
      </c>
      <c r="N13" s="1">
        <f t="shared" si="8"/>
        <v>-145.1343143522578</v>
      </c>
      <c r="O13" t="s">
        <v>57</v>
      </c>
    </row>
    <row r="14" spans="1:16" x14ac:dyDescent="0.35">
      <c r="A14" s="12">
        <v>4</v>
      </c>
      <c r="B14" s="11" t="s">
        <v>29</v>
      </c>
      <c r="C14" s="10">
        <v>76.7</v>
      </c>
      <c r="D14" s="9" t="s">
        <v>30</v>
      </c>
      <c r="E14" s="8" t="str">
        <f t="shared" si="0"/>
        <v>Significantly Different</v>
      </c>
      <c r="G14">
        <f t="shared" si="1"/>
        <v>76.7</v>
      </c>
      <c r="H14">
        <f t="shared" si="2"/>
        <v>6</v>
      </c>
      <c r="I14" t="str">
        <f t="shared" si="3"/>
        <v>+/-</v>
      </c>
      <c r="J14" t="str">
        <f t="shared" si="4"/>
        <v>0.5</v>
      </c>
      <c r="K14" s="1">
        <f t="shared" si="5"/>
        <v>0.303951367781155</v>
      </c>
      <c r="L14" s="1">
        <f t="shared" si="6"/>
        <v>-25.5</v>
      </c>
      <c r="M14" s="1">
        <f t="shared" si="7"/>
        <v>0.30997079109986531</v>
      </c>
      <c r="N14" s="1">
        <f t="shared" si="8"/>
        <v>-82.26581578708975</v>
      </c>
      <c r="O14" t="s">
        <v>72</v>
      </c>
    </row>
    <row r="15" spans="1:16" x14ac:dyDescent="0.35">
      <c r="A15" s="12">
        <v>5</v>
      </c>
      <c r="B15" s="11" t="s">
        <v>74</v>
      </c>
      <c r="C15" s="10">
        <v>76.5</v>
      </c>
      <c r="D15" s="9" t="s">
        <v>43</v>
      </c>
      <c r="E15" s="8" t="str">
        <f t="shared" si="0"/>
        <v>Significantly Different</v>
      </c>
      <c r="G15">
        <f t="shared" si="1"/>
        <v>76.5</v>
      </c>
      <c r="H15">
        <f t="shared" si="2"/>
        <v>6</v>
      </c>
      <c r="I15" t="str">
        <f t="shared" si="3"/>
        <v>+/-</v>
      </c>
      <c r="J15" t="str">
        <f t="shared" si="4"/>
        <v>0.4</v>
      </c>
      <c r="K15" s="1">
        <f t="shared" si="5"/>
        <v>0.24316109422492402</v>
      </c>
      <c r="L15" s="1">
        <f t="shared" si="6"/>
        <v>-25.299999999999997</v>
      </c>
      <c r="M15" s="1">
        <f t="shared" si="7"/>
        <v>0.25064471888253259</v>
      </c>
      <c r="N15" s="1">
        <f t="shared" si="8"/>
        <v>-100.93968910574621</v>
      </c>
      <c r="O15" t="s">
        <v>34</v>
      </c>
    </row>
    <row r="16" spans="1:16" x14ac:dyDescent="0.35">
      <c r="A16" s="12">
        <v>6</v>
      </c>
      <c r="B16" s="11" t="s">
        <v>47</v>
      </c>
      <c r="C16" s="10">
        <v>75.3</v>
      </c>
      <c r="D16" s="9" t="s">
        <v>43</v>
      </c>
      <c r="E16" s="8" t="str">
        <f t="shared" si="0"/>
        <v>Significantly Different</v>
      </c>
      <c r="G16">
        <f t="shared" si="1"/>
        <v>75.3</v>
      </c>
      <c r="H16">
        <f t="shared" si="2"/>
        <v>6</v>
      </c>
      <c r="I16" t="str">
        <f t="shared" si="3"/>
        <v>+/-</v>
      </c>
      <c r="J16" t="str">
        <f t="shared" si="4"/>
        <v>0.4</v>
      </c>
      <c r="K16" s="1">
        <f t="shared" si="5"/>
        <v>0.24316109422492402</v>
      </c>
      <c r="L16" s="1">
        <f t="shared" si="6"/>
        <v>-24.099999999999994</v>
      </c>
      <c r="M16" s="1">
        <f t="shared" si="7"/>
        <v>0.25064471888253259</v>
      </c>
      <c r="N16" s="1">
        <f t="shared" si="8"/>
        <v>-96.152035867528994</v>
      </c>
      <c r="O16" t="s">
        <v>73</v>
      </c>
    </row>
    <row r="17" spans="1:15" x14ac:dyDescent="0.35">
      <c r="A17" s="12">
        <v>7</v>
      </c>
      <c r="B17" s="11" t="s">
        <v>79</v>
      </c>
      <c r="C17" s="10">
        <v>72.900000000000006</v>
      </c>
      <c r="D17" s="9" t="s">
        <v>30</v>
      </c>
      <c r="E17" s="8" t="str">
        <f t="shared" si="0"/>
        <v>Significantly Different</v>
      </c>
      <c r="G17">
        <f t="shared" si="1"/>
        <v>72.900000000000006</v>
      </c>
      <c r="H17">
        <f t="shared" si="2"/>
        <v>6</v>
      </c>
      <c r="I17" t="str">
        <f t="shared" si="3"/>
        <v>+/-</v>
      </c>
      <c r="J17" t="str">
        <f t="shared" si="4"/>
        <v>0.5</v>
      </c>
      <c r="K17" s="1">
        <f t="shared" si="5"/>
        <v>0.303951367781155</v>
      </c>
      <c r="L17" s="1">
        <f t="shared" si="6"/>
        <v>-21.700000000000003</v>
      </c>
      <c r="M17" s="1">
        <f t="shared" si="7"/>
        <v>0.30997079109986531</v>
      </c>
      <c r="N17" s="1">
        <f t="shared" si="8"/>
        <v>-70.006596179601885</v>
      </c>
      <c r="O17" t="s">
        <v>65</v>
      </c>
    </row>
    <row r="18" spans="1:15" x14ac:dyDescent="0.35">
      <c r="A18" s="12">
        <v>8</v>
      </c>
      <c r="B18" s="11" t="s">
        <v>77</v>
      </c>
      <c r="C18" s="10">
        <v>71</v>
      </c>
      <c r="D18" s="9" t="s">
        <v>30</v>
      </c>
      <c r="E18" s="8" t="str">
        <f t="shared" si="0"/>
        <v>Significantly Different</v>
      </c>
      <c r="G18">
        <f t="shared" si="1"/>
        <v>71</v>
      </c>
      <c r="H18">
        <f t="shared" si="2"/>
        <v>6</v>
      </c>
      <c r="I18" t="str">
        <f t="shared" si="3"/>
        <v>+/-</v>
      </c>
      <c r="J18" t="str">
        <f t="shared" si="4"/>
        <v>0.5</v>
      </c>
      <c r="K18" s="1">
        <f t="shared" si="5"/>
        <v>0.303951367781155</v>
      </c>
      <c r="L18" s="1">
        <f t="shared" si="6"/>
        <v>-19.799999999999997</v>
      </c>
      <c r="M18" s="1">
        <f t="shared" si="7"/>
        <v>0.30997079109986531</v>
      </c>
      <c r="N18" s="1">
        <f t="shared" si="8"/>
        <v>-63.876986375857918</v>
      </c>
      <c r="O18" t="s">
        <v>61</v>
      </c>
    </row>
    <row r="19" spans="1:15" x14ac:dyDescent="0.35">
      <c r="A19" s="12">
        <v>9</v>
      </c>
      <c r="B19" s="11" t="s">
        <v>26</v>
      </c>
      <c r="C19" s="10">
        <v>70.599999999999994</v>
      </c>
      <c r="D19" s="9" t="s">
        <v>139</v>
      </c>
      <c r="E19" s="8" t="str">
        <f t="shared" si="0"/>
        <v>Significantly Different</v>
      </c>
      <c r="G19">
        <f t="shared" si="1"/>
        <v>70.599999999999994</v>
      </c>
      <c r="H19">
        <f t="shared" si="2"/>
        <v>6</v>
      </c>
      <c r="I19" t="str">
        <f t="shared" si="3"/>
        <v>+/-</v>
      </c>
      <c r="J19" t="str">
        <f t="shared" si="4"/>
        <v>1.5</v>
      </c>
      <c r="K19" s="1">
        <f t="shared" si="5"/>
        <v>0.91185410334346506</v>
      </c>
      <c r="L19" s="1">
        <f t="shared" si="6"/>
        <v>-19.399999999999991</v>
      </c>
      <c r="M19" s="1">
        <f t="shared" si="7"/>
        <v>0.91387819929318592</v>
      </c>
      <c r="N19" s="1">
        <f t="shared" si="8"/>
        <v>-21.228211828451965</v>
      </c>
      <c r="O19" t="s">
        <v>31</v>
      </c>
    </row>
    <row r="20" spans="1:15" x14ac:dyDescent="0.35">
      <c r="A20" s="12">
        <v>10</v>
      </c>
      <c r="B20" s="11" t="s">
        <v>73</v>
      </c>
      <c r="C20" s="10">
        <v>70.400000000000006</v>
      </c>
      <c r="D20" s="13" t="s">
        <v>30</v>
      </c>
      <c r="E20" s="8" t="str">
        <f t="shared" si="0"/>
        <v>Significantly Different</v>
      </c>
      <c r="G20">
        <f t="shared" si="1"/>
        <v>70.400000000000006</v>
      </c>
      <c r="H20">
        <f t="shared" si="2"/>
        <v>6</v>
      </c>
      <c r="I20" t="str">
        <f t="shared" si="3"/>
        <v>+/-</v>
      </c>
      <c r="J20" t="str">
        <f t="shared" si="4"/>
        <v>0.5</v>
      </c>
      <c r="K20" s="1">
        <f t="shared" si="5"/>
        <v>0.303951367781155</v>
      </c>
      <c r="L20" s="1">
        <f t="shared" si="6"/>
        <v>-19.200000000000003</v>
      </c>
      <c r="M20" s="1">
        <f t="shared" si="7"/>
        <v>0.30997079109986531</v>
      </c>
      <c r="N20" s="1">
        <f t="shared" si="8"/>
        <v>-61.941320122044061</v>
      </c>
      <c r="O20" t="s">
        <v>53</v>
      </c>
    </row>
    <row r="21" spans="1:15" x14ac:dyDescent="0.35">
      <c r="A21" s="12">
        <v>11</v>
      </c>
      <c r="B21" s="11" t="s">
        <v>36</v>
      </c>
      <c r="C21" s="10">
        <v>69.900000000000006</v>
      </c>
      <c r="D21" s="9" t="s">
        <v>121</v>
      </c>
      <c r="E21" s="8" t="str">
        <f t="shared" si="0"/>
        <v>Significantly Different</v>
      </c>
      <c r="G21">
        <f t="shared" si="1"/>
        <v>69.900000000000006</v>
      </c>
      <c r="H21">
        <f t="shared" si="2"/>
        <v>6</v>
      </c>
      <c r="I21" t="str">
        <f t="shared" si="3"/>
        <v>+/-</v>
      </c>
      <c r="J21" t="str">
        <f t="shared" si="4"/>
        <v>0.8</v>
      </c>
      <c r="K21" s="1">
        <f t="shared" si="5"/>
        <v>0.48632218844984804</v>
      </c>
      <c r="L21" s="1">
        <f t="shared" si="6"/>
        <v>-18.700000000000003</v>
      </c>
      <c r="M21" s="1">
        <f t="shared" si="7"/>
        <v>0.49010685399991183</v>
      </c>
      <c r="N21" s="1">
        <f t="shared" si="8"/>
        <v>-38.154944880659365</v>
      </c>
      <c r="O21" t="s">
        <v>45</v>
      </c>
    </row>
    <row r="22" spans="1:15" x14ac:dyDescent="0.35">
      <c r="A22" s="12">
        <v>12</v>
      </c>
      <c r="B22" s="11" t="s">
        <v>60</v>
      </c>
      <c r="C22" s="10">
        <v>69.400000000000006</v>
      </c>
      <c r="D22" s="9" t="s">
        <v>43</v>
      </c>
      <c r="E22" s="8" t="str">
        <f t="shared" si="0"/>
        <v>Significantly Different</v>
      </c>
      <c r="G22">
        <f t="shared" si="1"/>
        <v>69.400000000000006</v>
      </c>
      <c r="H22">
        <f t="shared" si="2"/>
        <v>6</v>
      </c>
      <c r="I22" t="str">
        <f t="shared" si="3"/>
        <v>+/-</v>
      </c>
      <c r="J22" t="str">
        <f t="shared" si="4"/>
        <v>0.4</v>
      </c>
      <c r="K22" s="1">
        <f t="shared" si="5"/>
        <v>0.24316109422492402</v>
      </c>
      <c r="L22" s="1">
        <f t="shared" si="6"/>
        <v>-18.200000000000003</v>
      </c>
      <c r="M22" s="1">
        <f t="shared" si="7"/>
        <v>0.25064471888253259</v>
      </c>
      <c r="N22" s="1">
        <f t="shared" si="8"/>
        <v>-72.612740779627728</v>
      </c>
      <c r="O22" t="s">
        <v>28</v>
      </c>
    </row>
    <row r="23" spans="1:15" x14ac:dyDescent="0.35">
      <c r="A23" s="12">
        <v>13</v>
      </c>
      <c r="B23" s="11" t="s">
        <v>68</v>
      </c>
      <c r="C23" s="10">
        <v>66.3</v>
      </c>
      <c r="D23" s="9" t="s">
        <v>25</v>
      </c>
      <c r="E23" s="8" t="str">
        <f t="shared" si="0"/>
        <v>Significantly Different</v>
      </c>
      <c r="G23">
        <f t="shared" si="1"/>
        <v>66.3</v>
      </c>
      <c r="H23">
        <f t="shared" si="2"/>
        <v>6</v>
      </c>
      <c r="I23" t="str">
        <f t="shared" si="3"/>
        <v>+/-</v>
      </c>
      <c r="J23" t="str">
        <f t="shared" si="4"/>
        <v>0.7</v>
      </c>
      <c r="K23" s="1">
        <f t="shared" si="5"/>
        <v>0.42553191489361697</v>
      </c>
      <c r="L23" s="1">
        <f t="shared" si="6"/>
        <v>-15.099999999999994</v>
      </c>
      <c r="M23" s="1">
        <f t="shared" si="7"/>
        <v>0.42985214661796195</v>
      </c>
      <c r="N23" s="1">
        <f t="shared" si="8"/>
        <v>-35.128357782566489</v>
      </c>
      <c r="O23" t="s">
        <v>81</v>
      </c>
    </row>
    <row r="24" spans="1:15" x14ac:dyDescent="0.35">
      <c r="A24" s="12">
        <v>14</v>
      </c>
      <c r="B24" s="11" t="s">
        <v>80</v>
      </c>
      <c r="C24" s="10">
        <v>66</v>
      </c>
      <c r="D24" s="9" t="s">
        <v>43</v>
      </c>
      <c r="E24" s="8" t="str">
        <f t="shared" si="0"/>
        <v>Significantly Different</v>
      </c>
      <c r="G24">
        <f t="shared" si="1"/>
        <v>66</v>
      </c>
      <c r="H24">
        <f t="shared" si="2"/>
        <v>6</v>
      </c>
      <c r="I24" t="str">
        <f t="shared" si="3"/>
        <v>+/-</v>
      </c>
      <c r="J24" t="str">
        <f t="shared" si="4"/>
        <v>0.4</v>
      </c>
      <c r="K24" s="1">
        <f t="shared" si="5"/>
        <v>0.24316109422492402</v>
      </c>
      <c r="L24" s="1">
        <f t="shared" si="6"/>
        <v>-14.799999999999997</v>
      </c>
      <c r="M24" s="1">
        <f t="shared" si="7"/>
        <v>0.25064471888253259</v>
      </c>
      <c r="N24" s="1">
        <f t="shared" si="8"/>
        <v>-59.047723271345603</v>
      </c>
      <c r="O24" t="s">
        <v>64</v>
      </c>
    </row>
    <row r="25" spans="1:15" x14ac:dyDescent="0.35">
      <c r="A25" s="12">
        <v>15</v>
      </c>
      <c r="B25" s="11" t="s">
        <v>34</v>
      </c>
      <c r="C25" s="10">
        <v>63.8</v>
      </c>
      <c r="D25" s="9" t="s">
        <v>38</v>
      </c>
      <c r="E25" s="8" t="str">
        <f t="shared" si="0"/>
        <v>Significantly Different</v>
      </c>
      <c r="G25">
        <f t="shared" si="1"/>
        <v>63.8</v>
      </c>
      <c r="H25">
        <f t="shared" si="2"/>
        <v>6</v>
      </c>
      <c r="I25" t="str">
        <f t="shared" si="3"/>
        <v>+/-</v>
      </c>
      <c r="J25" t="str">
        <f t="shared" si="4"/>
        <v>0.2</v>
      </c>
      <c r="K25" s="1">
        <f t="shared" si="5"/>
        <v>0.12158054711246201</v>
      </c>
      <c r="L25" s="1">
        <f t="shared" si="6"/>
        <v>-12.599999999999994</v>
      </c>
      <c r="M25" s="1">
        <f t="shared" si="7"/>
        <v>0.1359311840425404</v>
      </c>
      <c r="N25" s="1">
        <f t="shared" si="8"/>
        <v>-92.693961939276249</v>
      </c>
      <c r="O25" t="s">
        <v>80</v>
      </c>
    </row>
    <row r="26" spans="1:15" x14ac:dyDescent="0.35">
      <c r="A26" s="12">
        <v>16</v>
      </c>
      <c r="B26" s="11" t="s">
        <v>48</v>
      </c>
      <c r="C26" s="10">
        <v>63.7</v>
      </c>
      <c r="D26" s="9" t="s">
        <v>129</v>
      </c>
      <c r="E26" s="8" t="str">
        <f t="shared" si="0"/>
        <v>Significantly Different</v>
      </c>
      <c r="G26">
        <f t="shared" si="1"/>
        <v>63.7</v>
      </c>
      <c r="H26">
        <f t="shared" si="2"/>
        <v>6</v>
      </c>
      <c r="I26" t="str">
        <f t="shared" si="3"/>
        <v>+/-</v>
      </c>
      <c r="J26" t="str">
        <f t="shared" si="4"/>
        <v>1.1</v>
      </c>
      <c r="K26" s="1">
        <f t="shared" si="5"/>
        <v>0.66869300911854113</v>
      </c>
      <c r="L26" s="1">
        <f t="shared" si="6"/>
        <v>-12.5</v>
      </c>
      <c r="M26" s="1">
        <f t="shared" si="7"/>
        <v>0.67145051776214359</v>
      </c>
      <c r="N26" s="1">
        <f t="shared" si="8"/>
        <v>-18.616412779992871</v>
      </c>
      <c r="O26" t="s">
        <v>79</v>
      </c>
    </row>
    <row r="27" spans="1:15" x14ac:dyDescent="0.35">
      <c r="A27" s="12">
        <v>17</v>
      </c>
      <c r="B27" s="11" t="s">
        <v>49</v>
      </c>
      <c r="C27" s="10">
        <v>63.6</v>
      </c>
      <c r="D27" s="9" t="s">
        <v>27</v>
      </c>
      <c r="E27" s="8" t="str">
        <f t="shared" si="0"/>
        <v>Significantly Different</v>
      </c>
      <c r="G27">
        <f t="shared" si="1"/>
        <v>63.6</v>
      </c>
      <c r="H27">
        <f t="shared" si="2"/>
        <v>6</v>
      </c>
      <c r="I27" t="str">
        <f t="shared" si="3"/>
        <v>+/-</v>
      </c>
      <c r="J27" t="str">
        <f t="shared" si="4"/>
        <v>0.3</v>
      </c>
      <c r="K27" s="1">
        <f t="shared" si="5"/>
        <v>0.18237082066869301</v>
      </c>
      <c r="L27" s="1">
        <f t="shared" si="6"/>
        <v>-12.399999999999999</v>
      </c>
      <c r="M27" s="1">
        <f t="shared" si="7"/>
        <v>0.19223572402239389</v>
      </c>
      <c r="N27" s="1">
        <f t="shared" si="8"/>
        <v>-64.504139712114593</v>
      </c>
      <c r="O27" t="s">
        <v>77</v>
      </c>
    </row>
    <row r="28" spans="1:15" x14ac:dyDescent="0.35">
      <c r="A28" s="12">
        <v>18</v>
      </c>
      <c r="B28" s="11" t="s">
        <v>69</v>
      </c>
      <c r="C28" s="10">
        <v>63.3</v>
      </c>
      <c r="D28" s="9" t="s">
        <v>129</v>
      </c>
      <c r="E28" s="8" t="str">
        <f t="shared" si="0"/>
        <v>Significantly Different</v>
      </c>
      <c r="G28">
        <f t="shared" si="1"/>
        <v>63.3</v>
      </c>
      <c r="H28">
        <f t="shared" si="2"/>
        <v>6</v>
      </c>
      <c r="I28" t="str">
        <f t="shared" si="3"/>
        <v>+/-</v>
      </c>
      <c r="J28" t="str">
        <f t="shared" si="4"/>
        <v>1.1</v>
      </c>
      <c r="K28" s="1">
        <f t="shared" si="5"/>
        <v>0.66869300911854113</v>
      </c>
      <c r="L28" s="1">
        <f t="shared" si="6"/>
        <v>-12.099999999999994</v>
      </c>
      <c r="M28" s="1">
        <f t="shared" si="7"/>
        <v>0.67145051776214359</v>
      </c>
      <c r="N28" s="1">
        <f t="shared" si="8"/>
        <v>-18.02068757103309</v>
      </c>
      <c r="O28" t="s">
        <v>78</v>
      </c>
    </row>
    <row r="29" spans="1:15" x14ac:dyDescent="0.35">
      <c r="A29" s="12">
        <v>19</v>
      </c>
      <c r="B29" s="11" t="s">
        <v>44</v>
      </c>
      <c r="C29" s="10">
        <v>62</v>
      </c>
      <c r="D29" s="9" t="s">
        <v>121</v>
      </c>
      <c r="E29" s="8" t="str">
        <f t="shared" si="0"/>
        <v>Significantly Different</v>
      </c>
      <c r="G29">
        <f t="shared" si="1"/>
        <v>62</v>
      </c>
      <c r="H29">
        <f t="shared" si="2"/>
        <v>6</v>
      </c>
      <c r="I29" t="str">
        <f t="shared" si="3"/>
        <v>+/-</v>
      </c>
      <c r="J29" t="str">
        <f t="shared" si="4"/>
        <v>0.8</v>
      </c>
      <c r="K29" s="1">
        <f t="shared" si="5"/>
        <v>0.48632218844984804</v>
      </c>
      <c r="L29" s="1">
        <f t="shared" si="6"/>
        <v>-10.799999999999997</v>
      </c>
      <c r="M29" s="1">
        <f t="shared" si="7"/>
        <v>0.49010685399991183</v>
      </c>
      <c r="N29" s="1">
        <f t="shared" si="8"/>
        <v>-22.036010947118768</v>
      </c>
      <c r="O29" t="s">
        <v>55</v>
      </c>
    </row>
    <row r="30" spans="1:15" x14ac:dyDescent="0.35">
      <c r="A30" s="12">
        <v>20</v>
      </c>
      <c r="B30" s="11" t="s">
        <v>52</v>
      </c>
      <c r="C30" s="10">
        <v>58.8</v>
      </c>
      <c r="D30" s="9" t="s">
        <v>139</v>
      </c>
      <c r="E30" s="8" t="str">
        <f t="shared" si="0"/>
        <v>Significantly Different</v>
      </c>
      <c r="G30">
        <f t="shared" si="1"/>
        <v>58.8</v>
      </c>
      <c r="H30">
        <f t="shared" si="2"/>
        <v>6</v>
      </c>
      <c r="I30" t="str">
        <f t="shared" si="3"/>
        <v>+/-</v>
      </c>
      <c r="J30" t="str">
        <f t="shared" si="4"/>
        <v>1.5</v>
      </c>
      <c r="K30" s="1">
        <f t="shared" si="5"/>
        <v>0.91185410334346506</v>
      </c>
      <c r="L30" s="1">
        <f t="shared" si="6"/>
        <v>-7.5999999999999943</v>
      </c>
      <c r="M30" s="1">
        <f t="shared" si="7"/>
        <v>0.91387819929318592</v>
      </c>
      <c r="N30" s="1">
        <f t="shared" si="8"/>
        <v>-8.3162066956822098</v>
      </c>
      <c r="O30" t="s">
        <v>76</v>
      </c>
    </row>
    <row r="31" spans="1:15" x14ac:dyDescent="0.35">
      <c r="A31" s="12">
        <v>21</v>
      </c>
      <c r="B31" s="11" t="s">
        <v>62</v>
      </c>
      <c r="C31" s="10">
        <v>57.6</v>
      </c>
      <c r="D31" s="9" t="s">
        <v>139</v>
      </c>
      <c r="E31" s="8" t="str">
        <f t="shared" si="0"/>
        <v>Significantly Different</v>
      </c>
      <c r="G31">
        <f t="shared" si="1"/>
        <v>57.6</v>
      </c>
      <c r="H31">
        <f t="shared" si="2"/>
        <v>6</v>
      </c>
      <c r="I31" t="str">
        <f t="shared" si="3"/>
        <v>+/-</v>
      </c>
      <c r="J31" t="str">
        <f t="shared" si="4"/>
        <v>1.5</v>
      </c>
      <c r="K31" s="1">
        <f t="shared" si="5"/>
        <v>0.91185410334346506</v>
      </c>
      <c r="L31" s="1">
        <f t="shared" si="6"/>
        <v>-6.3999999999999986</v>
      </c>
      <c r="M31" s="1">
        <f t="shared" si="7"/>
        <v>0.91387819929318592</v>
      </c>
      <c r="N31" s="1">
        <f t="shared" si="8"/>
        <v>-7.0031214279429177</v>
      </c>
      <c r="O31" t="s">
        <v>41</v>
      </c>
    </row>
    <row r="32" spans="1:15" x14ac:dyDescent="0.35">
      <c r="A32" s="12">
        <v>22</v>
      </c>
      <c r="B32" s="11" t="s">
        <v>71</v>
      </c>
      <c r="C32" s="10">
        <v>57.1</v>
      </c>
      <c r="D32" s="9" t="s">
        <v>30</v>
      </c>
      <c r="E32" s="8" t="str">
        <f t="shared" si="0"/>
        <v>Significantly Different</v>
      </c>
      <c r="G32">
        <f t="shared" si="1"/>
        <v>57.1</v>
      </c>
      <c r="H32">
        <f t="shared" si="2"/>
        <v>6</v>
      </c>
      <c r="I32" t="str">
        <f t="shared" si="3"/>
        <v>+/-</v>
      </c>
      <c r="J32" t="str">
        <f t="shared" si="4"/>
        <v>0.5</v>
      </c>
      <c r="K32" s="1">
        <f t="shared" si="5"/>
        <v>0.303951367781155</v>
      </c>
      <c r="L32" s="1">
        <f t="shared" si="6"/>
        <v>-5.8999999999999986</v>
      </c>
      <c r="M32" s="1">
        <f t="shared" si="7"/>
        <v>0.30997079109986531</v>
      </c>
      <c r="N32" s="1">
        <f t="shared" si="8"/>
        <v>-19.034051495836447</v>
      </c>
      <c r="O32" t="s">
        <v>70</v>
      </c>
    </row>
    <row r="33" spans="1:15" x14ac:dyDescent="0.35">
      <c r="A33" s="12">
        <v>23</v>
      </c>
      <c r="B33" s="11" t="s">
        <v>81</v>
      </c>
      <c r="C33" s="10">
        <v>56.5</v>
      </c>
      <c r="D33" s="9" t="s">
        <v>118</v>
      </c>
      <c r="E33" s="8" t="str">
        <f t="shared" si="0"/>
        <v>Significantly Different</v>
      </c>
      <c r="G33">
        <f t="shared" si="1"/>
        <v>56.5</v>
      </c>
      <c r="H33">
        <f t="shared" si="2"/>
        <v>6</v>
      </c>
      <c r="I33" t="str">
        <f t="shared" si="3"/>
        <v>+/-</v>
      </c>
      <c r="J33" t="str">
        <f t="shared" si="4"/>
        <v>0.9</v>
      </c>
      <c r="K33" s="1">
        <f t="shared" si="5"/>
        <v>0.54711246200607899</v>
      </c>
      <c r="L33" s="1">
        <f t="shared" si="6"/>
        <v>-5.2999999999999972</v>
      </c>
      <c r="M33" s="1">
        <f t="shared" si="7"/>
        <v>0.55047933970440222</v>
      </c>
      <c r="N33" s="1">
        <f t="shared" si="8"/>
        <v>-9.6279726008354913</v>
      </c>
      <c r="O33" t="s">
        <v>75</v>
      </c>
    </row>
    <row r="34" spans="1:15" x14ac:dyDescent="0.35">
      <c r="A34" s="12">
        <v>23</v>
      </c>
      <c r="B34" s="11" t="s">
        <v>54</v>
      </c>
      <c r="C34" s="10">
        <v>56.5</v>
      </c>
      <c r="D34" s="9" t="s">
        <v>43</v>
      </c>
      <c r="E34" s="8" t="str">
        <f t="shared" si="0"/>
        <v>Significantly Different</v>
      </c>
      <c r="G34">
        <f t="shared" si="1"/>
        <v>56.5</v>
      </c>
      <c r="H34">
        <f t="shared" si="2"/>
        <v>6</v>
      </c>
      <c r="I34" t="str">
        <f t="shared" si="3"/>
        <v>+/-</v>
      </c>
      <c r="J34" t="str">
        <f t="shared" si="4"/>
        <v>0.4</v>
      </c>
      <c r="K34" s="1">
        <f t="shared" si="5"/>
        <v>0.24316109422492402</v>
      </c>
      <c r="L34" s="1">
        <f t="shared" si="6"/>
        <v>-5.2999999999999972</v>
      </c>
      <c r="M34" s="1">
        <f t="shared" si="7"/>
        <v>0.25064471888253259</v>
      </c>
      <c r="N34" s="1">
        <f t="shared" si="8"/>
        <v>-21.145468468792675</v>
      </c>
      <c r="O34" t="s">
        <v>74</v>
      </c>
    </row>
    <row r="35" spans="1:15" x14ac:dyDescent="0.35">
      <c r="A35" s="12">
        <v>25</v>
      </c>
      <c r="B35" s="11" t="s">
        <v>70</v>
      </c>
      <c r="C35" s="10">
        <v>56.3</v>
      </c>
      <c r="D35" s="9" t="s">
        <v>30</v>
      </c>
      <c r="E35" s="8" t="str">
        <f t="shared" si="0"/>
        <v>Significantly Different</v>
      </c>
      <c r="G35">
        <f t="shared" si="1"/>
        <v>56.3</v>
      </c>
      <c r="H35">
        <f t="shared" si="2"/>
        <v>6</v>
      </c>
      <c r="I35" t="str">
        <f t="shared" si="3"/>
        <v>+/-</v>
      </c>
      <c r="J35" t="str">
        <f t="shared" si="4"/>
        <v>0.5</v>
      </c>
      <c r="K35" s="1">
        <f t="shared" si="5"/>
        <v>0.303951367781155</v>
      </c>
      <c r="L35" s="1">
        <f t="shared" si="6"/>
        <v>-5.0999999999999943</v>
      </c>
      <c r="M35" s="1">
        <f t="shared" si="7"/>
        <v>0.30997079109986531</v>
      </c>
      <c r="N35" s="1">
        <f t="shared" si="8"/>
        <v>-16.453163157417933</v>
      </c>
      <c r="O35" t="s">
        <v>51</v>
      </c>
    </row>
    <row r="36" spans="1:15" x14ac:dyDescent="0.35">
      <c r="A36" s="12">
        <v>26</v>
      </c>
      <c r="B36" s="11" t="s">
        <v>58</v>
      </c>
      <c r="C36" s="10">
        <v>55.4</v>
      </c>
      <c r="D36" s="9" t="s">
        <v>109</v>
      </c>
      <c r="E36" s="8" t="str">
        <f t="shared" si="0"/>
        <v>Significantly Different</v>
      </c>
      <c r="G36">
        <f t="shared" si="1"/>
        <v>55.4</v>
      </c>
      <c r="H36">
        <f t="shared" si="2"/>
        <v>6</v>
      </c>
      <c r="I36" t="str">
        <f t="shared" si="3"/>
        <v>+/-</v>
      </c>
      <c r="J36" t="str">
        <f t="shared" si="4"/>
        <v>0.6</v>
      </c>
      <c r="K36" s="1">
        <f t="shared" si="5"/>
        <v>0.36474164133738601</v>
      </c>
      <c r="L36" s="1">
        <f t="shared" si="6"/>
        <v>-4.1999999999999957</v>
      </c>
      <c r="M36" s="1">
        <f t="shared" si="7"/>
        <v>0.36977279819442066</v>
      </c>
      <c r="N36" s="1">
        <f t="shared" si="8"/>
        <v>-11.358326032927124</v>
      </c>
      <c r="O36" t="s">
        <v>71</v>
      </c>
    </row>
    <row r="37" spans="1:15" x14ac:dyDescent="0.35">
      <c r="A37" s="12">
        <v>27</v>
      </c>
      <c r="B37" s="11" t="s">
        <v>61</v>
      </c>
      <c r="C37" s="10">
        <v>53.9</v>
      </c>
      <c r="D37" s="9" t="s">
        <v>134</v>
      </c>
      <c r="E37" s="8" t="str">
        <f t="shared" si="0"/>
        <v>Significantly Different</v>
      </c>
      <c r="G37">
        <f t="shared" si="1"/>
        <v>53.9</v>
      </c>
      <c r="H37">
        <f t="shared" si="2"/>
        <v>6</v>
      </c>
      <c r="I37" t="str">
        <f t="shared" si="3"/>
        <v>+/-</v>
      </c>
      <c r="J37" t="str">
        <f t="shared" si="4"/>
        <v>1.3</v>
      </c>
      <c r="K37" s="1">
        <f t="shared" si="5"/>
        <v>0.79027355623100304</v>
      </c>
      <c r="L37" s="1">
        <f t="shared" si="6"/>
        <v>-2.6999999999999957</v>
      </c>
      <c r="M37" s="1">
        <f t="shared" si="7"/>
        <v>0.79260819516141623</v>
      </c>
      <c r="N37" s="1">
        <f t="shared" si="8"/>
        <v>-3.4064749979655904</v>
      </c>
      <c r="O37" t="s">
        <v>69</v>
      </c>
    </row>
    <row r="38" spans="1:15" x14ac:dyDescent="0.35">
      <c r="A38" s="12">
        <v>28</v>
      </c>
      <c r="B38" s="11" t="s">
        <v>59</v>
      </c>
      <c r="C38" s="10">
        <v>49.9</v>
      </c>
      <c r="D38" s="9" t="s">
        <v>137</v>
      </c>
      <c r="E38" s="8" t="str">
        <f t="shared" si="0"/>
        <v>Significantly Different</v>
      </c>
      <c r="G38">
        <f t="shared" si="1"/>
        <v>49.9</v>
      </c>
      <c r="H38">
        <f t="shared" si="2"/>
        <v>6</v>
      </c>
      <c r="I38" t="str">
        <f t="shared" si="3"/>
        <v>+/-</v>
      </c>
      <c r="J38" t="str">
        <f t="shared" si="4"/>
        <v>1.2</v>
      </c>
      <c r="K38" s="1">
        <f t="shared" si="5"/>
        <v>0.72948328267477203</v>
      </c>
      <c r="L38" s="1">
        <f t="shared" si="6"/>
        <v>1.3000000000000043</v>
      </c>
      <c r="M38" s="1">
        <f t="shared" si="7"/>
        <v>0.73201182849801194</v>
      </c>
      <c r="N38" s="1">
        <f t="shared" si="8"/>
        <v>1.7759275866722348</v>
      </c>
      <c r="O38" t="s">
        <v>68</v>
      </c>
    </row>
    <row r="39" spans="1:15" x14ac:dyDescent="0.35">
      <c r="A39" s="12">
        <v>29</v>
      </c>
      <c r="B39" s="11" t="s">
        <v>31</v>
      </c>
      <c r="C39" s="10">
        <v>48.7</v>
      </c>
      <c r="D39" s="9" t="s">
        <v>136</v>
      </c>
      <c r="E39" s="8" t="str">
        <f t="shared" si="0"/>
        <v>Significantly Different</v>
      </c>
      <c r="G39">
        <f t="shared" si="1"/>
        <v>48.7</v>
      </c>
      <c r="H39">
        <f t="shared" si="2"/>
        <v>6</v>
      </c>
      <c r="I39" t="str">
        <f t="shared" si="3"/>
        <v>+/-</v>
      </c>
      <c r="J39" t="str">
        <f t="shared" si="4"/>
        <v>1.9</v>
      </c>
      <c r="K39" s="1">
        <f t="shared" si="5"/>
        <v>1.1550151975683889</v>
      </c>
      <c r="L39" s="1">
        <f t="shared" si="6"/>
        <v>2.5</v>
      </c>
      <c r="M39" s="1">
        <f t="shared" si="7"/>
        <v>1.1566138352851334</v>
      </c>
      <c r="N39" s="1">
        <f t="shared" si="8"/>
        <v>2.1614820121736562</v>
      </c>
      <c r="O39" t="s">
        <v>44</v>
      </c>
    </row>
    <row r="40" spans="1:15" x14ac:dyDescent="0.35">
      <c r="A40" s="12">
        <v>30</v>
      </c>
      <c r="B40" s="11" t="s">
        <v>41</v>
      </c>
      <c r="C40" s="10">
        <v>47.1</v>
      </c>
      <c r="D40" s="9" t="s">
        <v>30</v>
      </c>
      <c r="E40" s="8" t="str">
        <f t="shared" si="0"/>
        <v>Significantly Different</v>
      </c>
      <c r="G40">
        <f t="shared" si="1"/>
        <v>47.1</v>
      </c>
      <c r="H40">
        <f t="shared" si="2"/>
        <v>6</v>
      </c>
      <c r="I40" t="str">
        <f t="shared" si="3"/>
        <v>+/-</v>
      </c>
      <c r="J40" t="str">
        <f t="shared" si="4"/>
        <v>0.5</v>
      </c>
      <c r="K40" s="1">
        <f t="shared" si="5"/>
        <v>0.303951367781155</v>
      </c>
      <c r="L40" s="1">
        <f t="shared" si="6"/>
        <v>4.1000000000000014</v>
      </c>
      <c r="M40" s="1">
        <f t="shared" si="7"/>
        <v>0.30997079109986531</v>
      </c>
      <c r="N40" s="1">
        <f t="shared" si="8"/>
        <v>13.227052734394828</v>
      </c>
      <c r="O40" t="s">
        <v>66</v>
      </c>
    </row>
    <row r="41" spans="1:15" x14ac:dyDescent="0.35">
      <c r="A41" s="12">
        <v>31</v>
      </c>
      <c r="B41" s="11" t="s">
        <v>32</v>
      </c>
      <c r="C41" s="10">
        <v>45.4</v>
      </c>
      <c r="D41" s="9" t="s">
        <v>121</v>
      </c>
      <c r="E41" s="8" t="str">
        <f t="shared" si="0"/>
        <v>Significantly Different</v>
      </c>
      <c r="G41">
        <f t="shared" si="1"/>
        <v>45.4</v>
      </c>
      <c r="H41">
        <f t="shared" si="2"/>
        <v>6</v>
      </c>
      <c r="I41" t="str">
        <f t="shared" si="3"/>
        <v>+/-</v>
      </c>
      <c r="J41" t="str">
        <f t="shared" si="4"/>
        <v>0.8</v>
      </c>
      <c r="K41" s="1">
        <f t="shared" si="5"/>
        <v>0.48632218844984804</v>
      </c>
      <c r="L41" s="1">
        <f t="shared" si="6"/>
        <v>5.8000000000000043</v>
      </c>
      <c r="M41" s="1">
        <f t="shared" si="7"/>
        <v>0.49010685399991183</v>
      </c>
      <c r="N41" s="1">
        <f t="shared" si="8"/>
        <v>11.834154027156387</v>
      </c>
      <c r="O41" t="s">
        <v>47</v>
      </c>
    </row>
    <row r="42" spans="1:15" x14ac:dyDescent="0.35">
      <c r="A42" s="12">
        <v>32</v>
      </c>
      <c r="B42" s="11" t="s">
        <v>65</v>
      </c>
      <c r="C42" s="10">
        <v>42.3</v>
      </c>
      <c r="D42" s="9" t="s">
        <v>109</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42.3</v>
      </c>
      <c r="H42">
        <f t="shared" ref="H42:H62" si="11">LEN(TRIM(D42))</f>
        <v>6</v>
      </c>
      <c r="I42" t="str">
        <f t="shared" ref="I42:I73" si="12">IF(H42&gt;=3,MID(TRIM(D42),1,3),"NO")</f>
        <v>+/-</v>
      </c>
      <c r="J42" t="str">
        <f t="shared" ref="J42:J73" si="13">IF(TRIM(I42)="+/-",MID(TRIM(D42),4,H42-3),D42)</f>
        <v>0.6</v>
      </c>
      <c r="K42" s="1">
        <f t="shared" ref="K42:K73" si="14">IF(TRIM(J42)="*****",0,IF(ISERROR(VALUE(J42)),"NA",VALUE(J42/$I$4)))</f>
        <v>0.36474164133738601</v>
      </c>
      <c r="L42" s="1">
        <f t="shared" ref="L42:L62" si="15">IF(AND(ISNUMBER(G42),ISNUMBER($I$6)),$I$6-G42,"N/A")</f>
        <v>8.9000000000000057</v>
      </c>
      <c r="M42" s="1">
        <f t="shared" ref="M42:M62" si="16">IF(AND(ISNUMBER(K42),ISNUMBER($I$7)),SQRT(K42^2+($I$7)^2),"N/A")</f>
        <v>0.36977279819442066</v>
      </c>
      <c r="N42" s="1">
        <f t="shared" ref="N42:N73" si="17">IF(AND(ISNUMBER(L42),ISNUMBER(M42),M42&lt;&gt;0),L42/M42,"NA")</f>
        <v>24.068833736440848</v>
      </c>
      <c r="O42" t="s">
        <v>36</v>
      </c>
    </row>
    <row r="43" spans="1:15" x14ac:dyDescent="0.35">
      <c r="A43" s="12">
        <v>33</v>
      </c>
      <c r="B43" s="11" t="s">
        <v>78</v>
      </c>
      <c r="C43" s="10">
        <v>41.9</v>
      </c>
      <c r="D43" s="9" t="s">
        <v>109</v>
      </c>
      <c r="E43" s="8" t="str">
        <f t="shared" si="9"/>
        <v>Significantly Different</v>
      </c>
      <c r="G43">
        <f t="shared" si="10"/>
        <v>41.9</v>
      </c>
      <c r="H43">
        <f t="shared" si="11"/>
        <v>6</v>
      </c>
      <c r="I43" t="str">
        <f t="shared" si="12"/>
        <v>+/-</v>
      </c>
      <c r="J43" t="str">
        <f t="shared" si="13"/>
        <v>0.6</v>
      </c>
      <c r="K43" s="1">
        <f t="shared" si="14"/>
        <v>0.36474164133738601</v>
      </c>
      <c r="L43" s="1">
        <f t="shared" si="15"/>
        <v>9.3000000000000043</v>
      </c>
      <c r="M43" s="1">
        <f t="shared" si="16"/>
        <v>0.36977279819442066</v>
      </c>
      <c r="N43" s="1">
        <f t="shared" si="17"/>
        <v>25.150579072910094</v>
      </c>
      <c r="O43" t="s">
        <v>49</v>
      </c>
    </row>
    <row r="44" spans="1:15" x14ac:dyDescent="0.35">
      <c r="A44" s="12">
        <v>34</v>
      </c>
      <c r="B44" s="11" t="s">
        <v>72</v>
      </c>
      <c r="C44" s="10">
        <v>41.8</v>
      </c>
      <c r="D44" s="9" t="s">
        <v>25</v>
      </c>
      <c r="E44" s="8" t="str">
        <f t="shared" si="9"/>
        <v>Significantly Different</v>
      </c>
      <c r="G44">
        <f t="shared" si="10"/>
        <v>41.8</v>
      </c>
      <c r="H44">
        <f t="shared" si="11"/>
        <v>6</v>
      </c>
      <c r="I44" t="str">
        <f t="shared" si="12"/>
        <v>+/-</v>
      </c>
      <c r="J44" t="str">
        <f t="shared" si="13"/>
        <v>0.7</v>
      </c>
      <c r="K44" s="1">
        <f t="shared" si="14"/>
        <v>0.42553191489361697</v>
      </c>
      <c r="L44" s="1">
        <f t="shared" si="15"/>
        <v>9.4000000000000057</v>
      </c>
      <c r="M44" s="1">
        <f t="shared" si="16"/>
        <v>0.42985214661796195</v>
      </c>
      <c r="N44" s="1">
        <f t="shared" si="17"/>
        <v>21.867984314975185</v>
      </c>
      <c r="O44" t="s">
        <v>63</v>
      </c>
    </row>
    <row r="45" spans="1:15" x14ac:dyDescent="0.35">
      <c r="A45" s="12">
        <v>35</v>
      </c>
      <c r="B45" s="11" t="s">
        <v>45</v>
      </c>
      <c r="C45" s="10">
        <v>41.7</v>
      </c>
      <c r="D45" s="9" t="s">
        <v>43</v>
      </c>
      <c r="E45" s="8" t="str">
        <f t="shared" si="9"/>
        <v>Significantly Different</v>
      </c>
      <c r="G45">
        <f t="shared" si="10"/>
        <v>41.7</v>
      </c>
      <c r="H45">
        <f t="shared" si="11"/>
        <v>6</v>
      </c>
      <c r="I45" t="str">
        <f t="shared" si="12"/>
        <v>+/-</v>
      </c>
      <c r="J45" t="str">
        <f t="shared" si="13"/>
        <v>0.4</v>
      </c>
      <c r="K45" s="1">
        <f t="shared" si="14"/>
        <v>0.24316109422492402</v>
      </c>
      <c r="L45" s="1">
        <f t="shared" si="15"/>
        <v>9.5</v>
      </c>
      <c r="M45" s="1">
        <f t="shared" si="16"/>
        <v>0.25064471888253259</v>
      </c>
      <c r="N45" s="1">
        <f t="shared" si="17"/>
        <v>37.902254802552932</v>
      </c>
      <c r="O45" t="s">
        <v>62</v>
      </c>
    </row>
    <row r="46" spans="1:15" x14ac:dyDescent="0.35">
      <c r="A46" s="12">
        <v>36</v>
      </c>
      <c r="B46" s="11" t="s">
        <v>66</v>
      </c>
      <c r="C46" s="10">
        <v>40.4</v>
      </c>
      <c r="D46" s="9" t="s">
        <v>137</v>
      </c>
      <c r="E46" s="8" t="str">
        <f t="shared" si="9"/>
        <v>Significantly Different</v>
      </c>
      <c r="G46">
        <f t="shared" si="10"/>
        <v>40.4</v>
      </c>
      <c r="H46">
        <f t="shared" si="11"/>
        <v>6</v>
      </c>
      <c r="I46" t="str">
        <f t="shared" si="12"/>
        <v>+/-</v>
      </c>
      <c r="J46" t="str">
        <f t="shared" si="13"/>
        <v>1.2</v>
      </c>
      <c r="K46" s="1">
        <f t="shared" si="14"/>
        <v>0.72948328267477203</v>
      </c>
      <c r="L46" s="1">
        <f t="shared" si="15"/>
        <v>10.800000000000004</v>
      </c>
      <c r="M46" s="1">
        <f t="shared" si="16"/>
        <v>0.73201182849801194</v>
      </c>
      <c r="N46" s="1">
        <f t="shared" si="17"/>
        <v>14.753859950815448</v>
      </c>
      <c r="O46" t="s">
        <v>60</v>
      </c>
    </row>
    <row r="47" spans="1:15" x14ac:dyDescent="0.35">
      <c r="A47" s="12">
        <v>37</v>
      </c>
      <c r="B47" s="11" t="s">
        <v>51</v>
      </c>
      <c r="C47" s="10">
        <v>39</v>
      </c>
      <c r="D47" s="9" t="s">
        <v>121</v>
      </c>
      <c r="E47" s="8" t="str">
        <f t="shared" si="9"/>
        <v>Significantly Different</v>
      </c>
      <c r="G47">
        <f t="shared" si="10"/>
        <v>39</v>
      </c>
      <c r="H47">
        <f t="shared" si="11"/>
        <v>6</v>
      </c>
      <c r="I47" t="str">
        <f t="shared" si="12"/>
        <v>+/-</v>
      </c>
      <c r="J47" t="str">
        <f t="shared" si="13"/>
        <v>0.8</v>
      </c>
      <c r="K47" s="1">
        <f t="shared" si="14"/>
        <v>0.48632218844984804</v>
      </c>
      <c r="L47" s="1">
        <f t="shared" si="15"/>
        <v>12.200000000000003</v>
      </c>
      <c r="M47" s="1">
        <f t="shared" si="16"/>
        <v>0.49010685399991183</v>
      </c>
      <c r="N47" s="1">
        <f t="shared" si="17"/>
        <v>24.89253088470825</v>
      </c>
      <c r="O47" t="s">
        <v>58</v>
      </c>
    </row>
    <row r="48" spans="1:15" x14ac:dyDescent="0.35">
      <c r="A48" s="12">
        <v>37</v>
      </c>
      <c r="B48" s="11" t="s">
        <v>56</v>
      </c>
      <c r="C48" s="10">
        <v>39</v>
      </c>
      <c r="D48" s="9" t="s">
        <v>25</v>
      </c>
      <c r="E48" s="8" t="str">
        <f t="shared" si="9"/>
        <v>Significantly Different</v>
      </c>
      <c r="G48">
        <f t="shared" si="10"/>
        <v>39</v>
      </c>
      <c r="H48">
        <f t="shared" si="11"/>
        <v>6</v>
      </c>
      <c r="I48" t="str">
        <f t="shared" si="12"/>
        <v>+/-</v>
      </c>
      <c r="J48" t="str">
        <f t="shared" si="13"/>
        <v>0.7</v>
      </c>
      <c r="K48" s="1">
        <f t="shared" si="14"/>
        <v>0.42553191489361697</v>
      </c>
      <c r="L48" s="1">
        <f t="shared" si="15"/>
        <v>12.200000000000003</v>
      </c>
      <c r="M48" s="1">
        <f t="shared" si="16"/>
        <v>0.42985214661796195</v>
      </c>
      <c r="N48" s="1">
        <f t="shared" si="17"/>
        <v>28.381851983265655</v>
      </c>
      <c r="O48" t="s">
        <v>56</v>
      </c>
    </row>
    <row r="49" spans="1:15" x14ac:dyDescent="0.35">
      <c r="A49" s="12">
        <v>39</v>
      </c>
      <c r="B49" s="11" t="s">
        <v>39</v>
      </c>
      <c r="C49" s="10">
        <v>37.1</v>
      </c>
      <c r="D49" s="9" t="s">
        <v>27</v>
      </c>
      <c r="E49" s="8" t="str">
        <f t="shared" si="9"/>
        <v>Significantly Different</v>
      </c>
      <c r="G49">
        <f t="shared" si="10"/>
        <v>37.1</v>
      </c>
      <c r="H49">
        <f t="shared" si="11"/>
        <v>6</v>
      </c>
      <c r="I49" t="str">
        <f t="shared" si="12"/>
        <v>+/-</v>
      </c>
      <c r="J49" t="str">
        <f t="shared" si="13"/>
        <v>0.3</v>
      </c>
      <c r="K49" s="1">
        <f t="shared" si="14"/>
        <v>0.18237082066869301</v>
      </c>
      <c r="L49" s="1">
        <f t="shared" si="15"/>
        <v>14.100000000000001</v>
      </c>
      <c r="M49" s="1">
        <f t="shared" si="16"/>
        <v>0.19223572402239389</v>
      </c>
      <c r="N49" s="1">
        <f t="shared" si="17"/>
        <v>73.347449188775485</v>
      </c>
      <c r="O49" t="s">
        <v>54</v>
      </c>
    </row>
    <row r="50" spans="1:15" x14ac:dyDescent="0.35">
      <c r="A50" s="12">
        <v>40</v>
      </c>
      <c r="B50" s="11" t="s">
        <v>40</v>
      </c>
      <c r="C50" s="10">
        <v>36.700000000000003</v>
      </c>
      <c r="D50" s="9" t="s">
        <v>137</v>
      </c>
      <c r="E50" s="8" t="str">
        <f t="shared" si="9"/>
        <v>Significantly Different</v>
      </c>
      <c r="G50">
        <f t="shared" si="10"/>
        <v>36.700000000000003</v>
      </c>
      <c r="H50">
        <f t="shared" si="11"/>
        <v>6</v>
      </c>
      <c r="I50" t="str">
        <f t="shared" si="12"/>
        <v>+/-</v>
      </c>
      <c r="J50" t="str">
        <f t="shared" si="13"/>
        <v>1.2</v>
      </c>
      <c r="K50" s="1">
        <f t="shared" si="14"/>
        <v>0.72948328267477203</v>
      </c>
      <c r="L50" s="1">
        <f t="shared" si="15"/>
        <v>14.5</v>
      </c>
      <c r="M50" s="1">
        <f t="shared" si="16"/>
        <v>0.73201182849801194</v>
      </c>
      <c r="N50" s="1">
        <f t="shared" si="17"/>
        <v>19.808423082113325</v>
      </c>
      <c r="O50" t="s">
        <v>52</v>
      </c>
    </row>
    <row r="51" spans="1:15" x14ac:dyDescent="0.35">
      <c r="A51" s="12">
        <v>41</v>
      </c>
      <c r="B51" s="11" t="s">
        <v>37</v>
      </c>
      <c r="C51" s="10">
        <v>36.6</v>
      </c>
      <c r="D51" s="9" t="s">
        <v>43</v>
      </c>
      <c r="E51" s="8" t="str">
        <f t="shared" si="9"/>
        <v>Significantly Different</v>
      </c>
      <c r="G51">
        <f t="shared" si="10"/>
        <v>36.6</v>
      </c>
      <c r="H51">
        <f t="shared" si="11"/>
        <v>6</v>
      </c>
      <c r="I51" t="str">
        <f t="shared" si="12"/>
        <v>+/-</v>
      </c>
      <c r="J51" t="str">
        <f t="shared" si="13"/>
        <v>0.4</v>
      </c>
      <c r="K51" s="1">
        <f t="shared" si="14"/>
        <v>0.24316109422492402</v>
      </c>
      <c r="L51" s="1">
        <f t="shared" si="15"/>
        <v>14.600000000000001</v>
      </c>
      <c r="M51" s="1">
        <f t="shared" si="16"/>
        <v>0.25064471888253259</v>
      </c>
      <c r="N51" s="1">
        <f t="shared" si="17"/>
        <v>58.249781064976091</v>
      </c>
      <c r="O51" t="s">
        <v>50</v>
      </c>
    </row>
    <row r="52" spans="1:15" x14ac:dyDescent="0.35">
      <c r="A52" s="12">
        <v>42</v>
      </c>
      <c r="B52" s="11" t="s">
        <v>35</v>
      </c>
      <c r="C52" s="10">
        <v>36.200000000000003</v>
      </c>
      <c r="D52" s="9" t="s">
        <v>43</v>
      </c>
      <c r="E52" s="8" t="str">
        <f t="shared" si="9"/>
        <v>Significantly Different</v>
      </c>
      <c r="G52">
        <f t="shared" si="10"/>
        <v>36.200000000000003</v>
      </c>
      <c r="H52">
        <f t="shared" si="11"/>
        <v>6</v>
      </c>
      <c r="I52" t="str">
        <f t="shared" si="12"/>
        <v>+/-</v>
      </c>
      <c r="J52" t="str">
        <f t="shared" si="13"/>
        <v>0.4</v>
      </c>
      <c r="K52" s="1">
        <f t="shared" si="14"/>
        <v>0.24316109422492402</v>
      </c>
      <c r="L52" s="1">
        <f t="shared" si="15"/>
        <v>15</v>
      </c>
      <c r="M52" s="1">
        <f t="shared" si="16"/>
        <v>0.25064471888253259</v>
      </c>
      <c r="N52" s="1">
        <f t="shared" si="17"/>
        <v>59.845665477715151</v>
      </c>
      <c r="O52" t="s">
        <v>48</v>
      </c>
    </row>
    <row r="53" spans="1:15" x14ac:dyDescent="0.35">
      <c r="A53" s="12">
        <v>43</v>
      </c>
      <c r="B53" s="11" t="s">
        <v>57</v>
      </c>
      <c r="C53" s="10">
        <v>35.799999999999997</v>
      </c>
      <c r="D53" s="9" t="s">
        <v>43</v>
      </c>
      <c r="E53" s="8" t="str">
        <f t="shared" si="9"/>
        <v>Significantly Different</v>
      </c>
      <c r="G53">
        <f t="shared" si="10"/>
        <v>35.799999999999997</v>
      </c>
      <c r="H53">
        <f t="shared" si="11"/>
        <v>6</v>
      </c>
      <c r="I53" t="str">
        <f t="shared" si="12"/>
        <v>+/-</v>
      </c>
      <c r="J53" t="str">
        <f t="shared" si="13"/>
        <v>0.4</v>
      </c>
      <c r="K53" s="1">
        <f t="shared" si="14"/>
        <v>0.24316109422492402</v>
      </c>
      <c r="L53" s="1">
        <f t="shared" si="15"/>
        <v>15.400000000000006</v>
      </c>
      <c r="M53" s="1">
        <f t="shared" si="16"/>
        <v>0.25064471888253259</v>
      </c>
      <c r="N53" s="1">
        <f t="shared" si="17"/>
        <v>61.441549890454247</v>
      </c>
      <c r="O53" t="s">
        <v>46</v>
      </c>
    </row>
    <row r="54" spans="1:15" x14ac:dyDescent="0.35">
      <c r="A54" s="12">
        <v>44</v>
      </c>
      <c r="B54" s="11" t="s">
        <v>46</v>
      </c>
      <c r="C54" s="10">
        <v>34.5</v>
      </c>
      <c r="D54" s="9" t="s">
        <v>43</v>
      </c>
      <c r="E54" s="8" t="str">
        <f t="shared" si="9"/>
        <v>Significantly Different</v>
      </c>
      <c r="G54">
        <f t="shared" si="10"/>
        <v>34.5</v>
      </c>
      <c r="H54">
        <f t="shared" si="11"/>
        <v>6</v>
      </c>
      <c r="I54" t="str">
        <f t="shared" si="12"/>
        <v>+/-</v>
      </c>
      <c r="J54" t="str">
        <f t="shared" si="13"/>
        <v>0.4</v>
      </c>
      <c r="K54" s="1">
        <f t="shared" si="14"/>
        <v>0.24316109422492402</v>
      </c>
      <c r="L54" s="1">
        <f t="shared" si="15"/>
        <v>16.700000000000003</v>
      </c>
      <c r="M54" s="1">
        <f t="shared" si="16"/>
        <v>0.25064471888253259</v>
      </c>
      <c r="N54" s="1">
        <f t="shared" si="17"/>
        <v>66.628174231856221</v>
      </c>
      <c r="O54" t="s">
        <v>39</v>
      </c>
    </row>
    <row r="55" spans="1:15" x14ac:dyDescent="0.35">
      <c r="A55" s="12">
        <v>45</v>
      </c>
      <c r="B55" s="11" t="s">
        <v>55</v>
      </c>
      <c r="C55" s="10">
        <v>34.200000000000003</v>
      </c>
      <c r="D55" s="9" t="s">
        <v>25</v>
      </c>
      <c r="E55" s="8" t="str">
        <f t="shared" si="9"/>
        <v>Significantly Different</v>
      </c>
      <c r="G55">
        <f t="shared" si="10"/>
        <v>34.200000000000003</v>
      </c>
      <c r="H55">
        <f t="shared" si="11"/>
        <v>6</v>
      </c>
      <c r="I55" t="str">
        <f t="shared" si="12"/>
        <v>+/-</v>
      </c>
      <c r="J55" t="str">
        <f t="shared" si="13"/>
        <v>0.7</v>
      </c>
      <c r="K55" s="1">
        <f t="shared" si="14"/>
        <v>0.42553191489361697</v>
      </c>
      <c r="L55" s="1">
        <f t="shared" si="15"/>
        <v>17</v>
      </c>
      <c r="M55" s="1">
        <f t="shared" si="16"/>
        <v>0.42985214661796195</v>
      </c>
      <c r="N55" s="1">
        <f t="shared" si="17"/>
        <v>39.548482271763611</v>
      </c>
      <c r="O55" t="s">
        <v>42</v>
      </c>
    </row>
    <row r="56" spans="1:15" x14ac:dyDescent="0.35">
      <c r="A56" s="12">
        <v>46</v>
      </c>
      <c r="B56" s="11" t="s">
        <v>67</v>
      </c>
      <c r="C56" s="10">
        <v>30.6</v>
      </c>
      <c r="D56" s="9" t="s">
        <v>109</v>
      </c>
      <c r="E56" s="8" t="str">
        <f t="shared" si="9"/>
        <v>Significantly Different</v>
      </c>
      <c r="G56">
        <f t="shared" si="10"/>
        <v>30.6</v>
      </c>
      <c r="H56">
        <f t="shared" si="11"/>
        <v>6</v>
      </c>
      <c r="I56" t="str">
        <f t="shared" si="12"/>
        <v>+/-</v>
      </c>
      <c r="J56" t="str">
        <f t="shared" si="13"/>
        <v>0.6</v>
      </c>
      <c r="K56" s="1">
        <f t="shared" si="14"/>
        <v>0.36474164133738601</v>
      </c>
      <c r="L56" s="1">
        <f t="shared" si="15"/>
        <v>20.6</v>
      </c>
      <c r="M56" s="1">
        <f t="shared" si="16"/>
        <v>0.36977279819442066</v>
      </c>
      <c r="N56" s="1">
        <f t="shared" si="17"/>
        <v>55.70988482816643</v>
      </c>
      <c r="O56" t="s">
        <v>40</v>
      </c>
    </row>
    <row r="57" spans="1:15" x14ac:dyDescent="0.35">
      <c r="A57" s="12">
        <v>47</v>
      </c>
      <c r="B57" s="11" t="s">
        <v>63</v>
      </c>
      <c r="C57" s="10">
        <v>30.3</v>
      </c>
      <c r="D57" s="9" t="s">
        <v>43</v>
      </c>
      <c r="E57" s="8" t="str">
        <f t="shared" si="9"/>
        <v>Significantly Different</v>
      </c>
      <c r="G57">
        <f t="shared" si="10"/>
        <v>30.3</v>
      </c>
      <c r="H57">
        <f t="shared" si="11"/>
        <v>6</v>
      </c>
      <c r="I57" t="str">
        <f t="shared" si="12"/>
        <v>+/-</v>
      </c>
      <c r="J57" t="str">
        <f t="shared" si="13"/>
        <v>0.4</v>
      </c>
      <c r="K57" s="1">
        <f t="shared" si="14"/>
        <v>0.24316109422492402</v>
      </c>
      <c r="L57" s="1">
        <f t="shared" si="15"/>
        <v>20.900000000000002</v>
      </c>
      <c r="M57" s="1">
        <f t="shared" si="16"/>
        <v>0.25064471888253259</v>
      </c>
      <c r="N57" s="1">
        <f t="shared" si="17"/>
        <v>83.384960565616453</v>
      </c>
      <c r="O57" t="s">
        <v>37</v>
      </c>
    </row>
    <row r="58" spans="1:15" x14ac:dyDescent="0.35">
      <c r="A58" s="12">
        <v>48</v>
      </c>
      <c r="B58" s="11" t="s">
        <v>50</v>
      </c>
      <c r="C58" s="10">
        <v>26.8</v>
      </c>
      <c r="D58" s="9" t="s">
        <v>30</v>
      </c>
      <c r="E58" s="8" t="str">
        <f t="shared" si="9"/>
        <v>Significantly Different</v>
      </c>
      <c r="G58">
        <f t="shared" si="10"/>
        <v>26.8</v>
      </c>
      <c r="H58">
        <f t="shared" si="11"/>
        <v>6</v>
      </c>
      <c r="I58" t="str">
        <f t="shared" si="12"/>
        <v>+/-</v>
      </c>
      <c r="J58" t="str">
        <f t="shared" si="13"/>
        <v>0.5</v>
      </c>
      <c r="K58" s="1">
        <f t="shared" si="14"/>
        <v>0.303951367781155</v>
      </c>
      <c r="L58" s="1">
        <f t="shared" si="15"/>
        <v>24.400000000000002</v>
      </c>
      <c r="M58" s="1">
        <f t="shared" si="16"/>
        <v>0.30997079109986531</v>
      </c>
      <c r="N58" s="1">
        <f t="shared" si="17"/>
        <v>78.717094321764321</v>
      </c>
      <c r="O58" t="s">
        <v>35</v>
      </c>
    </row>
    <row r="59" spans="1:15" x14ac:dyDescent="0.35">
      <c r="A59" s="12">
        <v>49</v>
      </c>
      <c r="B59" s="11" t="s">
        <v>76</v>
      </c>
      <c r="C59" s="10">
        <v>22</v>
      </c>
      <c r="D59" s="9" t="s">
        <v>121</v>
      </c>
      <c r="E59" s="8" t="str">
        <f t="shared" si="9"/>
        <v>Significantly Different</v>
      </c>
      <c r="G59">
        <f t="shared" si="10"/>
        <v>22</v>
      </c>
      <c r="H59">
        <f t="shared" si="11"/>
        <v>6</v>
      </c>
      <c r="I59" t="str">
        <f t="shared" si="12"/>
        <v>+/-</v>
      </c>
      <c r="J59" t="str">
        <f t="shared" si="13"/>
        <v>0.8</v>
      </c>
      <c r="K59" s="1">
        <f t="shared" si="14"/>
        <v>0.48632218844984804</v>
      </c>
      <c r="L59" s="1">
        <f t="shared" si="15"/>
        <v>29.200000000000003</v>
      </c>
      <c r="M59" s="1">
        <f t="shared" si="16"/>
        <v>0.49010685399991183</v>
      </c>
      <c r="N59" s="1">
        <f t="shared" si="17"/>
        <v>59.578844412580395</v>
      </c>
      <c r="O59" t="s">
        <v>32</v>
      </c>
    </row>
    <row r="60" spans="1:15" x14ac:dyDescent="0.35">
      <c r="A60" s="12">
        <v>50</v>
      </c>
      <c r="B60" s="11" t="s">
        <v>53</v>
      </c>
      <c r="C60" s="10">
        <v>6.4</v>
      </c>
      <c r="D60" s="9" t="s">
        <v>33</v>
      </c>
      <c r="E60" s="8" t="str">
        <f t="shared" si="9"/>
        <v>Significantly Different</v>
      </c>
      <c r="G60">
        <f t="shared" si="10"/>
        <v>6.4</v>
      </c>
      <c r="H60">
        <f t="shared" si="11"/>
        <v>6</v>
      </c>
      <c r="I60" t="str">
        <f t="shared" si="12"/>
        <v>+/-</v>
      </c>
      <c r="J60" t="str">
        <f t="shared" si="13"/>
        <v>0.1</v>
      </c>
      <c r="K60" s="1">
        <f t="shared" si="14"/>
        <v>6.0790273556231005E-2</v>
      </c>
      <c r="L60" s="1">
        <f t="shared" si="15"/>
        <v>44.800000000000004</v>
      </c>
      <c r="M60" s="1">
        <f t="shared" si="16"/>
        <v>8.5970429323592404E-2</v>
      </c>
      <c r="N60" s="1">
        <f t="shared" si="17"/>
        <v>521.10941346323807</v>
      </c>
      <c r="O60" t="s">
        <v>29</v>
      </c>
    </row>
    <row r="61" spans="1:15" x14ac:dyDescent="0.35">
      <c r="A61" s="12">
        <v>51</v>
      </c>
      <c r="B61" s="11" t="s">
        <v>28</v>
      </c>
      <c r="C61" s="10">
        <v>5</v>
      </c>
      <c r="D61" s="9" t="s">
        <v>30</v>
      </c>
      <c r="E61" s="8" t="str">
        <f t="shared" si="9"/>
        <v>Significantly Different</v>
      </c>
      <c r="G61">
        <f t="shared" si="10"/>
        <v>5</v>
      </c>
      <c r="H61">
        <f t="shared" si="11"/>
        <v>6</v>
      </c>
      <c r="I61" t="str">
        <f t="shared" si="12"/>
        <v>+/-</v>
      </c>
      <c r="J61" t="str">
        <f t="shared" si="13"/>
        <v>0.5</v>
      </c>
      <c r="K61" s="1">
        <f t="shared" si="14"/>
        <v>0.303951367781155</v>
      </c>
      <c r="L61" s="1">
        <f t="shared" si="15"/>
        <v>46.2</v>
      </c>
      <c r="M61" s="1">
        <f t="shared" si="16"/>
        <v>0.30997079109986531</v>
      </c>
      <c r="N61" s="1">
        <f t="shared" si="17"/>
        <v>149.04630154366851</v>
      </c>
      <c r="O61" t="s">
        <v>26</v>
      </c>
    </row>
    <row r="62" spans="1:15" ht="15" thickBot="1" x14ac:dyDescent="0.4">
      <c r="A62" s="7"/>
      <c r="B62" s="6" t="s">
        <v>24</v>
      </c>
      <c r="C62" s="5">
        <v>0.8</v>
      </c>
      <c r="D62" s="4" t="s">
        <v>33</v>
      </c>
      <c r="E62" s="3" t="str">
        <f t="shared" si="9"/>
        <v>Significantly Different</v>
      </c>
      <c r="G62">
        <f t="shared" si="10"/>
        <v>0.8</v>
      </c>
      <c r="H62">
        <f t="shared" si="11"/>
        <v>6</v>
      </c>
      <c r="I62" t="str">
        <f t="shared" si="12"/>
        <v>+/-</v>
      </c>
      <c r="J62" t="str">
        <f t="shared" si="13"/>
        <v>0.1</v>
      </c>
      <c r="K62" s="1">
        <f t="shared" si="14"/>
        <v>6.0790273556231005E-2</v>
      </c>
      <c r="L62" s="1">
        <f t="shared" si="15"/>
        <v>50.400000000000006</v>
      </c>
      <c r="M62" s="1">
        <f t="shared" si="16"/>
        <v>8.5970429323592404E-2</v>
      </c>
      <c r="N62" s="1">
        <f t="shared" si="17"/>
        <v>586.24809014614289</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64" priority="1" operator="equal">
      <formula>"OTHER ERROR"</formula>
    </cfRule>
    <cfRule type="cellIs" dxfId="63" priority="2" operator="equal">
      <formula>"Statistical Test not applicable"</formula>
    </cfRule>
    <cfRule type="cellIs" dxfId="62" priority="3" operator="equal">
      <formula>"Geography Selected"</formula>
    </cfRule>
  </conditionalFormatting>
  <conditionalFormatting sqref="E10:J62">
    <cfRule type="cellIs" dxfId="61" priority="4" operator="equal">
      <formula>"Not Significantly Different"</formula>
    </cfRule>
  </conditionalFormatting>
  <conditionalFormatting sqref="F10:J62">
    <cfRule type="cellIs" dxfId="6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AD9D3581-950B-461D-BFCF-E10B9DAB9234}">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C0C3A46D-F987-4084-A38B-96E61146C3E2}"/>
    <hyperlink ref="A68" r:id="rId2" xr:uid="{ADB5F405-A240-42A1-B907-6CF8EE475F8B}"/>
    <hyperlink ref="A66" r:id="rId3" xr:uid="{67482CA6-673B-4E20-A07C-D0722F6F99FF}"/>
    <hyperlink ref="A67" r:id="rId4" xr:uid="{A0B38F46-7918-489B-BE95-A8E2A6CDF806}"/>
  </hyperlinks>
  <pageMargins left="0.7" right="0.7" top="0.75" bottom="0.75" header="0.3" footer="0.3"/>
  <pageSetup orientation="portrait"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5E3FE-9163-41EA-8078-16C07BBE9005}">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120</v>
      </c>
    </row>
    <row r="2" spans="1:16" x14ac:dyDescent="0.35">
      <c r="A2" s="26" t="s">
        <v>106</v>
      </c>
      <c r="B2" t="s">
        <v>119</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7.3</v>
      </c>
      <c r="C6" t="s">
        <v>100</v>
      </c>
      <c r="H6" s="14" t="s">
        <v>99</v>
      </c>
      <c r="I6">
        <f>VLOOKUP($B$4,$B$9:$K$62,6,FALSE)</f>
        <v>7.3</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7.3</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7.3</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34</v>
      </c>
      <c r="C11" s="10">
        <v>19.5</v>
      </c>
      <c r="D11" s="13" t="s">
        <v>38</v>
      </c>
      <c r="E11" s="8" t="str">
        <f t="shared" si="0"/>
        <v>Significantly Different</v>
      </c>
      <c r="G11">
        <f t="shared" si="1"/>
        <v>19.5</v>
      </c>
      <c r="H11">
        <f t="shared" si="2"/>
        <v>6</v>
      </c>
      <c r="I11" t="str">
        <f t="shared" si="3"/>
        <v>+/-</v>
      </c>
      <c r="J11" t="str">
        <f t="shared" si="4"/>
        <v>0.2</v>
      </c>
      <c r="K11" s="1">
        <f t="shared" si="5"/>
        <v>0.12158054711246201</v>
      </c>
      <c r="L11" s="1">
        <f t="shared" si="6"/>
        <v>-12.2</v>
      </c>
      <c r="M11" s="1">
        <f t="shared" si="7"/>
        <v>0.1359311840425404</v>
      </c>
      <c r="N11" s="1">
        <f t="shared" si="8"/>
        <v>-89.751296480886566</v>
      </c>
      <c r="O11" t="s">
        <v>67</v>
      </c>
    </row>
    <row r="12" spans="1:16" x14ac:dyDescent="0.35">
      <c r="A12" s="12">
        <v>2</v>
      </c>
      <c r="B12" s="11" t="s">
        <v>36</v>
      </c>
      <c r="C12" s="10">
        <v>15.1</v>
      </c>
      <c r="D12" s="9" t="s">
        <v>25</v>
      </c>
      <c r="E12" s="8" t="str">
        <f t="shared" si="0"/>
        <v>Significantly Different</v>
      </c>
      <c r="G12">
        <f t="shared" si="1"/>
        <v>15.1</v>
      </c>
      <c r="H12">
        <f t="shared" si="2"/>
        <v>6</v>
      </c>
      <c r="I12" t="str">
        <f t="shared" si="3"/>
        <v>+/-</v>
      </c>
      <c r="J12" t="str">
        <f t="shared" si="4"/>
        <v>0.7</v>
      </c>
      <c r="K12" s="1">
        <f t="shared" si="5"/>
        <v>0.42553191489361697</v>
      </c>
      <c r="L12" s="1">
        <f t="shared" si="6"/>
        <v>-7.8</v>
      </c>
      <c r="M12" s="1">
        <f t="shared" si="7"/>
        <v>0.42985214661796195</v>
      </c>
      <c r="N12" s="1">
        <f t="shared" si="8"/>
        <v>-18.145774218809184</v>
      </c>
      <c r="O12" t="s">
        <v>59</v>
      </c>
    </row>
    <row r="13" spans="1:16" x14ac:dyDescent="0.35">
      <c r="A13" s="12">
        <v>3</v>
      </c>
      <c r="B13" s="11" t="s">
        <v>44</v>
      </c>
      <c r="C13" s="10">
        <v>12.4</v>
      </c>
      <c r="D13" s="9" t="s">
        <v>30</v>
      </c>
      <c r="E13" s="8" t="str">
        <f t="shared" si="0"/>
        <v>Significantly Different</v>
      </c>
      <c r="G13">
        <f t="shared" si="1"/>
        <v>12.4</v>
      </c>
      <c r="H13">
        <f t="shared" si="2"/>
        <v>6</v>
      </c>
      <c r="I13" t="str">
        <f t="shared" si="3"/>
        <v>+/-</v>
      </c>
      <c r="J13" t="str">
        <f t="shared" si="4"/>
        <v>0.5</v>
      </c>
      <c r="K13" s="1">
        <f t="shared" si="5"/>
        <v>0.303951367781155</v>
      </c>
      <c r="L13" s="1">
        <f t="shared" si="6"/>
        <v>-5.1000000000000005</v>
      </c>
      <c r="M13" s="1">
        <f t="shared" si="7"/>
        <v>0.30997079109986531</v>
      </c>
      <c r="N13" s="1">
        <f t="shared" si="8"/>
        <v>-16.453163157417954</v>
      </c>
      <c r="O13" t="s">
        <v>57</v>
      </c>
    </row>
    <row r="14" spans="1:16" x14ac:dyDescent="0.35">
      <c r="A14" s="12">
        <v>4</v>
      </c>
      <c r="B14" s="11" t="s">
        <v>47</v>
      </c>
      <c r="C14" s="10">
        <v>10.5</v>
      </c>
      <c r="D14" s="9" t="s">
        <v>27</v>
      </c>
      <c r="E14" s="8" t="str">
        <f t="shared" si="0"/>
        <v>Significantly Different</v>
      </c>
      <c r="G14">
        <f t="shared" si="1"/>
        <v>10.5</v>
      </c>
      <c r="H14">
        <f t="shared" si="2"/>
        <v>6</v>
      </c>
      <c r="I14" t="str">
        <f t="shared" si="3"/>
        <v>+/-</v>
      </c>
      <c r="J14" t="str">
        <f t="shared" si="4"/>
        <v>0.3</v>
      </c>
      <c r="K14" s="1">
        <f t="shared" si="5"/>
        <v>0.18237082066869301</v>
      </c>
      <c r="L14" s="1">
        <f t="shared" si="6"/>
        <v>-3.2</v>
      </c>
      <c r="M14" s="1">
        <f t="shared" si="7"/>
        <v>0.19223572402239389</v>
      </c>
      <c r="N14" s="1">
        <f t="shared" si="8"/>
        <v>-16.646229603126351</v>
      </c>
      <c r="O14" t="s">
        <v>72</v>
      </c>
    </row>
    <row r="15" spans="1:16" x14ac:dyDescent="0.35">
      <c r="A15" s="12">
        <v>4</v>
      </c>
      <c r="B15" s="11" t="s">
        <v>49</v>
      </c>
      <c r="C15" s="10">
        <v>10.5</v>
      </c>
      <c r="D15" s="9" t="s">
        <v>38</v>
      </c>
      <c r="E15" s="8" t="str">
        <f t="shared" si="0"/>
        <v>Significantly Different</v>
      </c>
      <c r="G15">
        <f t="shared" si="1"/>
        <v>10.5</v>
      </c>
      <c r="H15">
        <f t="shared" si="2"/>
        <v>6</v>
      </c>
      <c r="I15" t="str">
        <f t="shared" si="3"/>
        <v>+/-</v>
      </c>
      <c r="J15" t="str">
        <f t="shared" si="4"/>
        <v>0.2</v>
      </c>
      <c r="K15" s="1">
        <f t="shared" si="5"/>
        <v>0.12158054711246201</v>
      </c>
      <c r="L15" s="1">
        <f t="shared" si="6"/>
        <v>-3.2</v>
      </c>
      <c r="M15" s="1">
        <f t="shared" si="7"/>
        <v>0.1359311840425404</v>
      </c>
      <c r="N15" s="1">
        <f t="shared" si="8"/>
        <v>-23.541323667117787</v>
      </c>
      <c r="O15" t="s">
        <v>34</v>
      </c>
    </row>
    <row r="16" spans="1:16" x14ac:dyDescent="0.35">
      <c r="A16" s="12">
        <v>6</v>
      </c>
      <c r="B16" s="11" t="s">
        <v>57</v>
      </c>
      <c r="C16" s="10">
        <v>10.199999999999999</v>
      </c>
      <c r="D16" s="9" t="s">
        <v>43</v>
      </c>
      <c r="E16" s="8" t="str">
        <f t="shared" si="0"/>
        <v>Significantly Different</v>
      </c>
      <c r="G16">
        <f t="shared" si="1"/>
        <v>10.199999999999999</v>
      </c>
      <c r="H16">
        <f t="shared" si="2"/>
        <v>6</v>
      </c>
      <c r="I16" t="str">
        <f t="shared" si="3"/>
        <v>+/-</v>
      </c>
      <c r="J16" t="str">
        <f t="shared" si="4"/>
        <v>0.4</v>
      </c>
      <c r="K16" s="1">
        <f t="shared" si="5"/>
        <v>0.24316109422492402</v>
      </c>
      <c r="L16" s="1">
        <f t="shared" si="6"/>
        <v>-2.8999999999999995</v>
      </c>
      <c r="M16" s="1">
        <f t="shared" si="7"/>
        <v>0.25064471888253259</v>
      </c>
      <c r="N16" s="1">
        <f t="shared" si="8"/>
        <v>-11.57016199235826</v>
      </c>
      <c r="O16" t="s">
        <v>73</v>
      </c>
    </row>
    <row r="17" spans="1:15" x14ac:dyDescent="0.35">
      <c r="A17" s="12">
        <v>7</v>
      </c>
      <c r="B17" s="11" t="s">
        <v>39</v>
      </c>
      <c r="C17" s="10">
        <v>10.1</v>
      </c>
      <c r="D17" s="9" t="s">
        <v>38</v>
      </c>
      <c r="E17" s="8" t="str">
        <f t="shared" si="0"/>
        <v>Significantly Different</v>
      </c>
      <c r="G17">
        <f t="shared" si="1"/>
        <v>10.1</v>
      </c>
      <c r="H17">
        <f t="shared" si="2"/>
        <v>6</v>
      </c>
      <c r="I17" t="str">
        <f t="shared" si="3"/>
        <v>+/-</v>
      </c>
      <c r="J17" t="str">
        <f t="shared" si="4"/>
        <v>0.2</v>
      </c>
      <c r="K17" s="1">
        <f t="shared" si="5"/>
        <v>0.12158054711246201</v>
      </c>
      <c r="L17" s="1">
        <f t="shared" si="6"/>
        <v>-2.8</v>
      </c>
      <c r="M17" s="1">
        <f t="shared" si="7"/>
        <v>0.1359311840425404</v>
      </c>
      <c r="N17" s="1">
        <f t="shared" si="8"/>
        <v>-20.598658208728061</v>
      </c>
      <c r="O17" t="s">
        <v>65</v>
      </c>
    </row>
    <row r="18" spans="1:15" x14ac:dyDescent="0.35">
      <c r="A18" s="12">
        <v>8</v>
      </c>
      <c r="B18" s="11" t="s">
        <v>65</v>
      </c>
      <c r="C18" s="10">
        <v>7.9</v>
      </c>
      <c r="D18" s="9" t="s">
        <v>43</v>
      </c>
      <c r="E18" s="8" t="str">
        <f t="shared" si="0"/>
        <v>Significantly Different</v>
      </c>
      <c r="G18">
        <f t="shared" si="1"/>
        <v>7.9</v>
      </c>
      <c r="H18">
        <f t="shared" si="2"/>
        <v>6</v>
      </c>
      <c r="I18" t="str">
        <f t="shared" si="3"/>
        <v>+/-</v>
      </c>
      <c r="J18" t="str">
        <f t="shared" si="4"/>
        <v>0.4</v>
      </c>
      <c r="K18" s="1">
        <f t="shared" si="5"/>
        <v>0.24316109422492402</v>
      </c>
      <c r="L18" s="1">
        <f t="shared" si="6"/>
        <v>-0.60000000000000053</v>
      </c>
      <c r="M18" s="1">
        <f t="shared" si="7"/>
        <v>0.25064471888253259</v>
      </c>
      <c r="N18" s="1">
        <f t="shared" si="8"/>
        <v>-2.3938266191086082</v>
      </c>
      <c r="O18" t="s">
        <v>61</v>
      </c>
    </row>
    <row r="19" spans="1:15" x14ac:dyDescent="0.35">
      <c r="A19" s="12">
        <v>8</v>
      </c>
      <c r="B19" s="11" t="s">
        <v>64</v>
      </c>
      <c r="C19" s="10">
        <v>7.9</v>
      </c>
      <c r="D19" s="9" t="s">
        <v>38</v>
      </c>
      <c r="E19" s="8" t="str">
        <f t="shared" si="0"/>
        <v>Significantly Different</v>
      </c>
      <c r="G19">
        <f t="shared" si="1"/>
        <v>7.9</v>
      </c>
      <c r="H19">
        <f t="shared" si="2"/>
        <v>6</v>
      </c>
      <c r="I19" t="str">
        <f t="shared" si="3"/>
        <v>+/-</v>
      </c>
      <c r="J19" t="str">
        <f t="shared" si="4"/>
        <v>0.2</v>
      </c>
      <c r="K19" s="1">
        <f t="shared" si="5"/>
        <v>0.12158054711246201</v>
      </c>
      <c r="L19" s="1">
        <f t="shared" si="6"/>
        <v>-0.60000000000000053</v>
      </c>
      <c r="M19" s="1">
        <f t="shared" si="7"/>
        <v>0.1359311840425404</v>
      </c>
      <c r="N19" s="1">
        <f t="shared" si="8"/>
        <v>-4.4139981875845891</v>
      </c>
      <c r="O19" t="s">
        <v>31</v>
      </c>
    </row>
    <row r="20" spans="1:15" x14ac:dyDescent="0.35">
      <c r="A20" s="12">
        <v>8</v>
      </c>
      <c r="B20" s="11" t="s">
        <v>52</v>
      </c>
      <c r="C20" s="10">
        <v>7.9</v>
      </c>
      <c r="D20" s="13" t="s">
        <v>118</v>
      </c>
      <c r="E20" s="8" t="str">
        <f t="shared" si="0"/>
        <v>Not Significantly Different</v>
      </c>
      <c r="G20">
        <f t="shared" si="1"/>
        <v>7.9</v>
      </c>
      <c r="H20">
        <f t="shared" si="2"/>
        <v>6</v>
      </c>
      <c r="I20" t="str">
        <f t="shared" si="3"/>
        <v>+/-</v>
      </c>
      <c r="J20" t="str">
        <f t="shared" si="4"/>
        <v>0.9</v>
      </c>
      <c r="K20" s="1">
        <f t="shared" si="5"/>
        <v>0.54711246200607899</v>
      </c>
      <c r="L20" s="1">
        <f t="shared" si="6"/>
        <v>-0.60000000000000053</v>
      </c>
      <c r="M20" s="1">
        <f t="shared" si="7"/>
        <v>0.55047933970440222</v>
      </c>
      <c r="N20" s="1">
        <f t="shared" si="8"/>
        <v>-1.0899591623587364</v>
      </c>
      <c r="O20" t="s">
        <v>53</v>
      </c>
    </row>
    <row r="21" spans="1:15" x14ac:dyDescent="0.35">
      <c r="A21" s="12">
        <v>11</v>
      </c>
      <c r="B21" s="11" t="s">
        <v>41</v>
      </c>
      <c r="C21" s="10">
        <v>6.8</v>
      </c>
      <c r="D21" s="9" t="s">
        <v>27</v>
      </c>
      <c r="E21" s="8" t="str">
        <f t="shared" si="0"/>
        <v>Significantly Different</v>
      </c>
      <c r="G21">
        <f t="shared" si="1"/>
        <v>6.8</v>
      </c>
      <c r="H21">
        <f t="shared" si="2"/>
        <v>6</v>
      </c>
      <c r="I21" t="str">
        <f t="shared" si="3"/>
        <v>+/-</v>
      </c>
      <c r="J21" t="str">
        <f t="shared" si="4"/>
        <v>0.3</v>
      </c>
      <c r="K21" s="1">
        <f t="shared" si="5"/>
        <v>0.18237082066869301</v>
      </c>
      <c r="L21" s="1">
        <f t="shared" si="6"/>
        <v>0.5</v>
      </c>
      <c r="M21" s="1">
        <f t="shared" si="7"/>
        <v>0.19223572402239389</v>
      </c>
      <c r="N21" s="1">
        <f t="shared" si="8"/>
        <v>2.6009733754884921</v>
      </c>
      <c r="O21" t="s">
        <v>45</v>
      </c>
    </row>
    <row r="22" spans="1:15" x14ac:dyDescent="0.35">
      <c r="A22" s="12">
        <v>12</v>
      </c>
      <c r="B22" s="11" t="s">
        <v>53</v>
      </c>
      <c r="C22" s="10">
        <v>6.6</v>
      </c>
      <c r="D22" s="9" t="s">
        <v>38</v>
      </c>
      <c r="E22" s="8" t="str">
        <f t="shared" si="0"/>
        <v>Significantly Different</v>
      </c>
      <c r="G22">
        <f t="shared" si="1"/>
        <v>6.6</v>
      </c>
      <c r="H22">
        <f t="shared" si="2"/>
        <v>6</v>
      </c>
      <c r="I22" t="str">
        <f t="shared" si="3"/>
        <v>+/-</v>
      </c>
      <c r="J22" t="str">
        <f t="shared" si="4"/>
        <v>0.2</v>
      </c>
      <c r="K22" s="1">
        <f t="shared" si="5"/>
        <v>0.12158054711246201</v>
      </c>
      <c r="L22" s="1">
        <f t="shared" si="6"/>
        <v>0.70000000000000018</v>
      </c>
      <c r="M22" s="1">
        <f t="shared" si="7"/>
        <v>0.1359311840425404</v>
      </c>
      <c r="N22" s="1">
        <f t="shared" si="8"/>
        <v>5.149664552182017</v>
      </c>
      <c r="O22" t="s">
        <v>28</v>
      </c>
    </row>
    <row r="23" spans="1:15" x14ac:dyDescent="0.35">
      <c r="A23" s="12">
        <v>13</v>
      </c>
      <c r="B23" s="11" t="s">
        <v>73</v>
      </c>
      <c r="C23" s="10">
        <v>6.4</v>
      </c>
      <c r="D23" s="9" t="s">
        <v>27</v>
      </c>
      <c r="E23" s="8" t="str">
        <f t="shared" si="0"/>
        <v>Significantly Different</v>
      </c>
      <c r="G23">
        <f t="shared" si="1"/>
        <v>6.4</v>
      </c>
      <c r="H23">
        <f t="shared" si="2"/>
        <v>6</v>
      </c>
      <c r="I23" t="str">
        <f t="shared" si="3"/>
        <v>+/-</v>
      </c>
      <c r="J23" t="str">
        <f t="shared" si="4"/>
        <v>0.3</v>
      </c>
      <c r="K23" s="1">
        <f t="shared" si="5"/>
        <v>0.18237082066869301</v>
      </c>
      <c r="L23" s="1">
        <f t="shared" si="6"/>
        <v>0.89999999999999947</v>
      </c>
      <c r="M23" s="1">
        <f t="shared" si="7"/>
        <v>0.19223572402239389</v>
      </c>
      <c r="N23" s="1">
        <f t="shared" si="8"/>
        <v>4.6817520758792828</v>
      </c>
      <c r="O23" t="s">
        <v>81</v>
      </c>
    </row>
    <row r="24" spans="1:15" x14ac:dyDescent="0.35">
      <c r="A24" s="12">
        <v>14</v>
      </c>
      <c r="B24" s="11" t="s">
        <v>42</v>
      </c>
      <c r="C24" s="10">
        <v>6.2</v>
      </c>
      <c r="D24" s="9" t="s">
        <v>43</v>
      </c>
      <c r="E24" s="8" t="str">
        <f t="shared" si="0"/>
        <v>Significantly Different</v>
      </c>
      <c r="G24">
        <f t="shared" si="1"/>
        <v>6.2</v>
      </c>
      <c r="H24">
        <f t="shared" si="2"/>
        <v>6</v>
      </c>
      <c r="I24" t="str">
        <f t="shared" si="3"/>
        <v>+/-</v>
      </c>
      <c r="J24" t="str">
        <f t="shared" si="4"/>
        <v>0.4</v>
      </c>
      <c r="K24" s="1">
        <f t="shared" si="5"/>
        <v>0.24316109422492402</v>
      </c>
      <c r="L24" s="1">
        <f t="shared" si="6"/>
        <v>1.0999999999999996</v>
      </c>
      <c r="M24" s="1">
        <f t="shared" si="7"/>
        <v>0.25064471888253259</v>
      </c>
      <c r="N24" s="1">
        <f t="shared" si="8"/>
        <v>4.3886821350324432</v>
      </c>
      <c r="O24" t="s">
        <v>64</v>
      </c>
    </row>
    <row r="25" spans="1:15" x14ac:dyDescent="0.35">
      <c r="A25" s="12">
        <v>15</v>
      </c>
      <c r="B25" s="11" t="s">
        <v>70</v>
      </c>
      <c r="C25" s="10">
        <v>5.9</v>
      </c>
      <c r="D25" s="9" t="s">
        <v>38</v>
      </c>
      <c r="E25" s="8" t="str">
        <f t="shared" si="0"/>
        <v>Significantly Different</v>
      </c>
      <c r="G25">
        <f t="shared" si="1"/>
        <v>5.9</v>
      </c>
      <c r="H25">
        <f t="shared" si="2"/>
        <v>6</v>
      </c>
      <c r="I25" t="str">
        <f t="shared" si="3"/>
        <v>+/-</v>
      </c>
      <c r="J25" t="str">
        <f t="shared" si="4"/>
        <v>0.2</v>
      </c>
      <c r="K25" s="1">
        <f t="shared" si="5"/>
        <v>0.12158054711246201</v>
      </c>
      <c r="L25" s="1">
        <f t="shared" si="6"/>
        <v>1.3999999999999995</v>
      </c>
      <c r="M25" s="1">
        <f t="shared" si="7"/>
        <v>0.1359311840425404</v>
      </c>
      <c r="N25" s="1">
        <f t="shared" si="8"/>
        <v>10.299329104364029</v>
      </c>
      <c r="O25" t="s">
        <v>80</v>
      </c>
    </row>
    <row r="26" spans="1:15" x14ac:dyDescent="0.35">
      <c r="A26" s="12">
        <v>16</v>
      </c>
      <c r="B26" s="11" t="s">
        <v>35</v>
      </c>
      <c r="C26" s="10">
        <v>5.8</v>
      </c>
      <c r="D26" s="9" t="s">
        <v>38</v>
      </c>
      <c r="E26" s="8" t="str">
        <f t="shared" si="0"/>
        <v>Significantly Different</v>
      </c>
      <c r="G26">
        <f t="shared" si="1"/>
        <v>5.8</v>
      </c>
      <c r="H26">
        <f t="shared" si="2"/>
        <v>6</v>
      </c>
      <c r="I26" t="str">
        <f t="shared" si="3"/>
        <v>+/-</v>
      </c>
      <c r="J26" t="str">
        <f t="shared" si="4"/>
        <v>0.2</v>
      </c>
      <c r="K26" s="1">
        <f t="shared" si="5"/>
        <v>0.12158054711246201</v>
      </c>
      <c r="L26" s="1">
        <f t="shared" si="6"/>
        <v>1.5</v>
      </c>
      <c r="M26" s="1">
        <f t="shared" si="7"/>
        <v>0.1359311840425404</v>
      </c>
      <c r="N26" s="1">
        <f t="shared" si="8"/>
        <v>11.034995468961462</v>
      </c>
      <c r="O26" t="s">
        <v>79</v>
      </c>
    </row>
    <row r="27" spans="1:15" x14ac:dyDescent="0.35">
      <c r="A27" s="12">
        <v>17</v>
      </c>
      <c r="B27" s="11" t="s">
        <v>56</v>
      </c>
      <c r="C27" s="10">
        <v>5.4</v>
      </c>
      <c r="D27" s="9" t="s">
        <v>43</v>
      </c>
      <c r="E27" s="8" t="str">
        <f t="shared" si="0"/>
        <v>Significantly Different</v>
      </c>
      <c r="G27">
        <f t="shared" si="1"/>
        <v>5.4</v>
      </c>
      <c r="H27">
        <f t="shared" si="2"/>
        <v>6</v>
      </c>
      <c r="I27" t="str">
        <f t="shared" si="3"/>
        <v>+/-</v>
      </c>
      <c r="J27" t="str">
        <f t="shared" si="4"/>
        <v>0.4</v>
      </c>
      <c r="K27" s="1">
        <f t="shared" si="5"/>
        <v>0.24316109422492402</v>
      </c>
      <c r="L27" s="1">
        <f t="shared" si="6"/>
        <v>1.8999999999999995</v>
      </c>
      <c r="M27" s="1">
        <f t="shared" si="7"/>
        <v>0.25064471888253259</v>
      </c>
      <c r="N27" s="1">
        <f t="shared" si="8"/>
        <v>7.5804509605105839</v>
      </c>
      <c r="O27" t="s">
        <v>77</v>
      </c>
    </row>
    <row r="28" spans="1:15" x14ac:dyDescent="0.35">
      <c r="A28" s="12">
        <v>18</v>
      </c>
      <c r="B28" s="11" t="s">
        <v>63</v>
      </c>
      <c r="C28" s="10">
        <v>5.0999999999999996</v>
      </c>
      <c r="D28" s="9" t="s">
        <v>38</v>
      </c>
      <c r="E28" s="8" t="str">
        <f t="shared" si="0"/>
        <v>Significantly Different</v>
      </c>
      <c r="G28">
        <f t="shared" si="1"/>
        <v>5.0999999999999996</v>
      </c>
      <c r="H28">
        <f t="shared" si="2"/>
        <v>6</v>
      </c>
      <c r="I28" t="str">
        <f t="shared" si="3"/>
        <v>+/-</v>
      </c>
      <c r="J28" t="str">
        <f t="shared" si="4"/>
        <v>0.2</v>
      </c>
      <c r="K28" s="1">
        <f t="shared" si="5"/>
        <v>0.12158054711246201</v>
      </c>
      <c r="L28" s="1">
        <f t="shared" si="6"/>
        <v>2.2000000000000002</v>
      </c>
      <c r="M28" s="1">
        <f t="shared" si="7"/>
        <v>0.1359311840425404</v>
      </c>
      <c r="N28" s="1">
        <f t="shared" si="8"/>
        <v>16.184660021143479</v>
      </c>
      <c r="O28" t="s">
        <v>78</v>
      </c>
    </row>
    <row r="29" spans="1:15" x14ac:dyDescent="0.35">
      <c r="A29" s="12">
        <v>19</v>
      </c>
      <c r="B29" s="11" t="s">
        <v>81</v>
      </c>
      <c r="C29" s="10">
        <v>4.8</v>
      </c>
      <c r="D29" s="9" t="s">
        <v>27</v>
      </c>
      <c r="E29" s="8" t="str">
        <f t="shared" si="0"/>
        <v>Significantly Different</v>
      </c>
      <c r="G29">
        <f t="shared" si="1"/>
        <v>4.8</v>
      </c>
      <c r="H29">
        <f t="shared" si="2"/>
        <v>6</v>
      </c>
      <c r="I29" t="str">
        <f t="shared" si="3"/>
        <v>+/-</v>
      </c>
      <c r="J29" t="str">
        <f t="shared" si="4"/>
        <v>0.3</v>
      </c>
      <c r="K29" s="1">
        <f t="shared" si="5"/>
        <v>0.18237082066869301</v>
      </c>
      <c r="L29" s="1">
        <f t="shared" si="6"/>
        <v>2.5</v>
      </c>
      <c r="M29" s="1">
        <f t="shared" si="7"/>
        <v>0.19223572402239389</v>
      </c>
      <c r="N29" s="1">
        <f t="shared" si="8"/>
        <v>13.00486687744246</v>
      </c>
      <c r="O29" t="s">
        <v>55</v>
      </c>
    </row>
    <row r="30" spans="1:15" x14ac:dyDescent="0.35">
      <c r="A30" s="12">
        <v>20</v>
      </c>
      <c r="B30" s="11" t="s">
        <v>31</v>
      </c>
      <c r="C30" s="10">
        <v>4.5999999999999996</v>
      </c>
      <c r="D30" s="9" t="s">
        <v>25</v>
      </c>
      <c r="E30" s="8" t="str">
        <f t="shared" si="0"/>
        <v>Significantly Different</v>
      </c>
      <c r="G30">
        <f t="shared" si="1"/>
        <v>4.5999999999999996</v>
      </c>
      <c r="H30">
        <f t="shared" si="2"/>
        <v>6</v>
      </c>
      <c r="I30" t="str">
        <f t="shared" si="3"/>
        <v>+/-</v>
      </c>
      <c r="J30" t="str">
        <f t="shared" si="4"/>
        <v>0.7</v>
      </c>
      <c r="K30" s="1">
        <f t="shared" si="5"/>
        <v>0.42553191489361697</v>
      </c>
      <c r="L30" s="1">
        <f t="shared" si="6"/>
        <v>2.7</v>
      </c>
      <c r="M30" s="1">
        <f t="shared" si="7"/>
        <v>0.42985214661796195</v>
      </c>
      <c r="N30" s="1">
        <f t="shared" si="8"/>
        <v>6.2812295372801028</v>
      </c>
      <c r="O30" t="s">
        <v>76</v>
      </c>
    </row>
    <row r="31" spans="1:15" x14ac:dyDescent="0.35">
      <c r="A31" s="12">
        <v>21</v>
      </c>
      <c r="B31" s="11" t="s">
        <v>37</v>
      </c>
      <c r="C31" s="10">
        <v>4.5</v>
      </c>
      <c r="D31" s="9" t="s">
        <v>38</v>
      </c>
      <c r="E31" s="8" t="str">
        <f t="shared" si="0"/>
        <v>Significantly Different</v>
      </c>
      <c r="G31">
        <f t="shared" si="1"/>
        <v>4.5</v>
      </c>
      <c r="H31">
        <f t="shared" si="2"/>
        <v>6</v>
      </c>
      <c r="I31" t="str">
        <f t="shared" si="3"/>
        <v>+/-</v>
      </c>
      <c r="J31" t="str">
        <f t="shared" si="4"/>
        <v>0.2</v>
      </c>
      <c r="K31" s="1">
        <f t="shared" si="5"/>
        <v>0.12158054711246201</v>
      </c>
      <c r="L31" s="1">
        <f t="shared" si="6"/>
        <v>2.8</v>
      </c>
      <c r="M31" s="1">
        <f t="shared" si="7"/>
        <v>0.1359311840425404</v>
      </c>
      <c r="N31" s="1">
        <f t="shared" si="8"/>
        <v>20.598658208728061</v>
      </c>
      <c r="O31" t="s">
        <v>41</v>
      </c>
    </row>
    <row r="32" spans="1:15" x14ac:dyDescent="0.35">
      <c r="A32" s="12">
        <v>22</v>
      </c>
      <c r="B32" s="11" t="s">
        <v>45</v>
      </c>
      <c r="C32" s="10">
        <v>4.4000000000000004</v>
      </c>
      <c r="D32" s="9" t="s">
        <v>38</v>
      </c>
      <c r="E32" s="8" t="str">
        <f t="shared" si="0"/>
        <v>Significantly Different</v>
      </c>
      <c r="G32">
        <f t="shared" si="1"/>
        <v>4.4000000000000004</v>
      </c>
      <c r="H32">
        <f t="shared" si="2"/>
        <v>6</v>
      </c>
      <c r="I32" t="str">
        <f t="shared" si="3"/>
        <v>+/-</v>
      </c>
      <c r="J32" t="str">
        <f t="shared" si="4"/>
        <v>0.2</v>
      </c>
      <c r="K32" s="1">
        <f t="shared" si="5"/>
        <v>0.12158054711246201</v>
      </c>
      <c r="L32" s="1">
        <f t="shared" si="6"/>
        <v>2.8999999999999995</v>
      </c>
      <c r="M32" s="1">
        <f t="shared" si="7"/>
        <v>0.1359311840425404</v>
      </c>
      <c r="N32" s="1">
        <f t="shared" si="8"/>
        <v>21.334324573325492</v>
      </c>
      <c r="O32" t="s">
        <v>70</v>
      </c>
    </row>
    <row r="33" spans="1:15" x14ac:dyDescent="0.35">
      <c r="A33" s="12">
        <v>22</v>
      </c>
      <c r="B33" s="11" t="s">
        <v>77</v>
      </c>
      <c r="C33" s="10">
        <v>4.4000000000000004</v>
      </c>
      <c r="D33" s="9" t="s">
        <v>27</v>
      </c>
      <c r="E33" s="8" t="str">
        <f t="shared" si="0"/>
        <v>Significantly Different</v>
      </c>
      <c r="G33">
        <f t="shared" si="1"/>
        <v>4.4000000000000004</v>
      </c>
      <c r="H33">
        <f t="shared" si="2"/>
        <v>6</v>
      </c>
      <c r="I33" t="str">
        <f t="shared" si="3"/>
        <v>+/-</v>
      </c>
      <c r="J33" t="str">
        <f t="shared" si="4"/>
        <v>0.3</v>
      </c>
      <c r="K33" s="1">
        <f t="shared" si="5"/>
        <v>0.18237082066869301</v>
      </c>
      <c r="L33" s="1">
        <f t="shared" si="6"/>
        <v>2.8999999999999995</v>
      </c>
      <c r="M33" s="1">
        <f t="shared" si="7"/>
        <v>0.19223572402239389</v>
      </c>
      <c r="N33" s="1">
        <f t="shared" si="8"/>
        <v>15.085645577833251</v>
      </c>
      <c r="O33" t="s">
        <v>75</v>
      </c>
    </row>
    <row r="34" spans="1:15" x14ac:dyDescent="0.35">
      <c r="A34" s="12">
        <v>22</v>
      </c>
      <c r="B34" s="11" t="s">
        <v>68</v>
      </c>
      <c r="C34" s="10">
        <v>4.4000000000000004</v>
      </c>
      <c r="D34" s="9" t="s">
        <v>43</v>
      </c>
      <c r="E34" s="8" t="str">
        <f t="shared" si="0"/>
        <v>Significantly Different</v>
      </c>
      <c r="G34">
        <f t="shared" si="1"/>
        <v>4.4000000000000004</v>
      </c>
      <c r="H34">
        <f t="shared" si="2"/>
        <v>6</v>
      </c>
      <c r="I34" t="str">
        <f t="shared" si="3"/>
        <v>+/-</v>
      </c>
      <c r="J34" t="str">
        <f t="shared" si="4"/>
        <v>0.4</v>
      </c>
      <c r="K34" s="1">
        <f t="shared" si="5"/>
        <v>0.24316109422492402</v>
      </c>
      <c r="L34" s="1">
        <f t="shared" si="6"/>
        <v>2.8999999999999995</v>
      </c>
      <c r="M34" s="1">
        <f t="shared" si="7"/>
        <v>0.25064471888253259</v>
      </c>
      <c r="N34" s="1">
        <f t="shared" si="8"/>
        <v>11.57016199235826</v>
      </c>
      <c r="O34" t="s">
        <v>74</v>
      </c>
    </row>
    <row r="35" spans="1:15" x14ac:dyDescent="0.35">
      <c r="A35" s="12">
        <v>25</v>
      </c>
      <c r="B35" s="11" t="s">
        <v>61</v>
      </c>
      <c r="C35" s="10">
        <v>3.9</v>
      </c>
      <c r="D35" s="9" t="s">
        <v>30</v>
      </c>
      <c r="E35" s="8" t="str">
        <f t="shared" si="0"/>
        <v>Significantly Different</v>
      </c>
      <c r="G35">
        <f t="shared" si="1"/>
        <v>3.9</v>
      </c>
      <c r="H35">
        <f t="shared" si="2"/>
        <v>6</v>
      </c>
      <c r="I35" t="str">
        <f t="shared" si="3"/>
        <v>+/-</v>
      </c>
      <c r="J35" t="str">
        <f t="shared" si="4"/>
        <v>0.5</v>
      </c>
      <c r="K35" s="1">
        <f t="shared" si="5"/>
        <v>0.303951367781155</v>
      </c>
      <c r="L35" s="1">
        <f t="shared" si="6"/>
        <v>3.4</v>
      </c>
      <c r="M35" s="1">
        <f t="shared" si="7"/>
        <v>0.30997079109986531</v>
      </c>
      <c r="N35" s="1">
        <f t="shared" si="8"/>
        <v>10.968775438278634</v>
      </c>
      <c r="O35" t="s">
        <v>51</v>
      </c>
    </row>
    <row r="36" spans="1:15" x14ac:dyDescent="0.35">
      <c r="A36" s="12">
        <v>26</v>
      </c>
      <c r="B36" s="11" t="s">
        <v>54</v>
      </c>
      <c r="C36" s="10">
        <v>3.8</v>
      </c>
      <c r="D36" s="9" t="s">
        <v>33</v>
      </c>
      <c r="E36" s="8" t="str">
        <f t="shared" si="0"/>
        <v>Significantly Different</v>
      </c>
      <c r="G36">
        <f t="shared" si="1"/>
        <v>3.8</v>
      </c>
      <c r="H36">
        <f t="shared" si="2"/>
        <v>6</v>
      </c>
      <c r="I36" t="str">
        <f t="shared" si="3"/>
        <v>+/-</v>
      </c>
      <c r="J36" t="str">
        <f t="shared" si="4"/>
        <v>0.1</v>
      </c>
      <c r="K36" s="1">
        <f t="shared" si="5"/>
        <v>6.0790273556231005E-2</v>
      </c>
      <c r="L36" s="1">
        <f t="shared" si="6"/>
        <v>3.5</v>
      </c>
      <c r="M36" s="1">
        <f t="shared" si="7"/>
        <v>8.5970429323592404E-2</v>
      </c>
      <c r="N36" s="1">
        <f t="shared" si="8"/>
        <v>40.711672926815474</v>
      </c>
      <c r="O36" t="s">
        <v>71</v>
      </c>
    </row>
    <row r="37" spans="1:15" x14ac:dyDescent="0.35">
      <c r="A37" s="12">
        <v>27</v>
      </c>
      <c r="B37" s="11" t="s">
        <v>26</v>
      </c>
      <c r="C37" s="10">
        <v>3.7</v>
      </c>
      <c r="D37" s="9" t="s">
        <v>25</v>
      </c>
      <c r="E37" s="8" t="str">
        <f t="shared" si="0"/>
        <v>Significantly Different</v>
      </c>
      <c r="G37">
        <f t="shared" si="1"/>
        <v>3.7</v>
      </c>
      <c r="H37">
        <f t="shared" si="2"/>
        <v>6</v>
      </c>
      <c r="I37" t="str">
        <f t="shared" si="3"/>
        <v>+/-</v>
      </c>
      <c r="J37" t="str">
        <f t="shared" si="4"/>
        <v>0.7</v>
      </c>
      <c r="K37" s="1">
        <f t="shared" si="5"/>
        <v>0.42553191489361697</v>
      </c>
      <c r="L37" s="1">
        <f t="shared" si="6"/>
        <v>3.5999999999999996</v>
      </c>
      <c r="M37" s="1">
        <f t="shared" si="7"/>
        <v>0.42985214661796195</v>
      </c>
      <c r="N37" s="1">
        <f t="shared" si="8"/>
        <v>8.3749727163734686</v>
      </c>
      <c r="O37" t="s">
        <v>69</v>
      </c>
    </row>
    <row r="38" spans="1:15" x14ac:dyDescent="0.35">
      <c r="A38" s="12">
        <v>28</v>
      </c>
      <c r="B38" s="11" t="s">
        <v>58</v>
      </c>
      <c r="C38" s="10">
        <v>3.6</v>
      </c>
      <c r="D38" s="9" t="s">
        <v>38</v>
      </c>
      <c r="E38" s="8" t="str">
        <f t="shared" si="0"/>
        <v>Significantly Different</v>
      </c>
      <c r="G38">
        <f t="shared" si="1"/>
        <v>3.6</v>
      </c>
      <c r="H38">
        <f t="shared" si="2"/>
        <v>6</v>
      </c>
      <c r="I38" t="str">
        <f t="shared" si="3"/>
        <v>+/-</v>
      </c>
      <c r="J38" t="str">
        <f t="shared" si="4"/>
        <v>0.2</v>
      </c>
      <c r="K38" s="1">
        <f t="shared" si="5"/>
        <v>0.12158054711246201</v>
      </c>
      <c r="L38" s="1">
        <f t="shared" si="6"/>
        <v>3.6999999999999997</v>
      </c>
      <c r="M38" s="1">
        <f t="shared" si="7"/>
        <v>0.1359311840425404</v>
      </c>
      <c r="N38" s="1">
        <f t="shared" si="8"/>
        <v>27.219655490104941</v>
      </c>
      <c r="O38" t="s">
        <v>68</v>
      </c>
    </row>
    <row r="39" spans="1:15" x14ac:dyDescent="0.35">
      <c r="A39" s="12">
        <v>29</v>
      </c>
      <c r="B39" s="11" t="s">
        <v>80</v>
      </c>
      <c r="C39" s="10">
        <v>3.2</v>
      </c>
      <c r="D39" s="9" t="s">
        <v>38</v>
      </c>
      <c r="E39" s="8" t="str">
        <f t="shared" si="0"/>
        <v>Significantly Different</v>
      </c>
      <c r="G39">
        <f t="shared" si="1"/>
        <v>3.2</v>
      </c>
      <c r="H39">
        <f t="shared" si="2"/>
        <v>6</v>
      </c>
      <c r="I39" t="str">
        <f t="shared" si="3"/>
        <v>+/-</v>
      </c>
      <c r="J39" t="str">
        <f t="shared" si="4"/>
        <v>0.2</v>
      </c>
      <c r="K39" s="1">
        <f t="shared" si="5"/>
        <v>0.12158054711246201</v>
      </c>
      <c r="L39" s="1">
        <f t="shared" si="6"/>
        <v>4.0999999999999996</v>
      </c>
      <c r="M39" s="1">
        <f t="shared" si="7"/>
        <v>0.1359311840425404</v>
      </c>
      <c r="N39" s="1">
        <f t="shared" si="8"/>
        <v>30.162320948494663</v>
      </c>
      <c r="O39" t="s">
        <v>44</v>
      </c>
    </row>
    <row r="40" spans="1:15" x14ac:dyDescent="0.35">
      <c r="A40" s="12">
        <v>30</v>
      </c>
      <c r="B40" s="11" t="s">
        <v>72</v>
      </c>
      <c r="C40" s="10">
        <v>3</v>
      </c>
      <c r="D40" s="9" t="s">
        <v>27</v>
      </c>
      <c r="E40" s="8" t="str">
        <f t="shared" si="0"/>
        <v>Significantly Different</v>
      </c>
      <c r="G40">
        <f t="shared" si="1"/>
        <v>3</v>
      </c>
      <c r="H40">
        <f t="shared" si="2"/>
        <v>6</v>
      </c>
      <c r="I40" t="str">
        <f t="shared" si="3"/>
        <v>+/-</v>
      </c>
      <c r="J40" t="str">
        <f t="shared" si="4"/>
        <v>0.3</v>
      </c>
      <c r="K40" s="1">
        <f t="shared" si="5"/>
        <v>0.18237082066869301</v>
      </c>
      <c r="L40" s="1">
        <f t="shared" si="6"/>
        <v>4.3</v>
      </c>
      <c r="M40" s="1">
        <f t="shared" si="7"/>
        <v>0.19223572402239389</v>
      </c>
      <c r="N40" s="1">
        <f t="shared" si="8"/>
        <v>22.368371029201029</v>
      </c>
      <c r="O40" t="s">
        <v>66</v>
      </c>
    </row>
    <row r="41" spans="1:15" x14ac:dyDescent="0.35">
      <c r="A41" s="12">
        <v>31</v>
      </c>
      <c r="B41" s="11" t="s">
        <v>74</v>
      </c>
      <c r="C41" s="10">
        <v>2.9</v>
      </c>
      <c r="D41" s="9" t="s">
        <v>38</v>
      </c>
      <c r="E41" s="8" t="str">
        <f t="shared" si="0"/>
        <v>Significantly Different</v>
      </c>
      <c r="G41">
        <f t="shared" si="1"/>
        <v>2.9</v>
      </c>
      <c r="H41">
        <f t="shared" si="2"/>
        <v>6</v>
      </c>
      <c r="I41" t="str">
        <f t="shared" si="3"/>
        <v>+/-</v>
      </c>
      <c r="J41" t="str">
        <f t="shared" si="4"/>
        <v>0.2</v>
      </c>
      <c r="K41" s="1">
        <f t="shared" si="5"/>
        <v>0.12158054711246201</v>
      </c>
      <c r="L41" s="1">
        <f t="shared" si="6"/>
        <v>4.4000000000000004</v>
      </c>
      <c r="M41" s="1">
        <f t="shared" si="7"/>
        <v>0.1359311840425404</v>
      </c>
      <c r="N41" s="1">
        <f t="shared" si="8"/>
        <v>32.369320042286958</v>
      </c>
      <c r="O41" t="s">
        <v>47</v>
      </c>
    </row>
    <row r="42" spans="1:15" x14ac:dyDescent="0.35">
      <c r="A42" s="12">
        <v>32</v>
      </c>
      <c r="B42" s="11" t="s">
        <v>50</v>
      </c>
      <c r="C42" s="10">
        <v>2.8</v>
      </c>
      <c r="D42" s="9" t="s">
        <v>38</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2.8</v>
      </c>
      <c r="H42">
        <f t="shared" ref="H42:H62" si="11">LEN(TRIM(D42))</f>
        <v>6</v>
      </c>
      <c r="I42" t="str">
        <f t="shared" ref="I42:I73" si="12">IF(H42&gt;=3,MID(TRIM(D42),1,3),"NO")</f>
        <v>+/-</v>
      </c>
      <c r="J42" t="str">
        <f t="shared" ref="J42:J73" si="13">IF(TRIM(I42)="+/-",MID(TRIM(D42),4,H42-3),D42)</f>
        <v>0.2</v>
      </c>
      <c r="K42" s="1">
        <f t="shared" ref="K42:K73" si="14">IF(TRIM(J42)="*****",0,IF(ISERROR(VALUE(J42)),"NA",VALUE(J42/$I$4)))</f>
        <v>0.12158054711246201</v>
      </c>
      <c r="L42" s="1">
        <f t="shared" ref="L42:L62" si="15">IF(AND(ISNUMBER(G42),ISNUMBER($I$6)),$I$6-G42,"N/A")</f>
        <v>4.5</v>
      </c>
      <c r="M42" s="1">
        <f t="shared" ref="M42:M62" si="16">IF(AND(ISNUMBER(K42),ISNUMBER($I$7)),SQRT(K42^2+($I$7)^2),"N/A")</f>
        <v>0.1359311840425404</v>
      </c>
      <c r="N42" s="1">
        <f t="shared" ref="N42:N73" si="17">IF(AND(ISNUMBER(L42),ISNUMBER(M42),M42&lt;&gt;0),L42/M42,"NA")</f>
        <v>33.104986406884386</v>
      </c>
      <c r="O42" t="s">
        <v>36</v>
      </c>
    </row>
    <row r="43" spans="1:15" x14ac:dyDescent="0.35">
      <c r="A43" s="12">
        <v>33</v>
      </c>
      <c r="B43" s="11" t="s">
        <v>79</v>
      </c>
      <c r="C43" s="10">
        <v>2.2999999999999998</v>
      </c>
      <c r="D43" s="9" t="s">
        <v>38</v>
      </c>
      <c r="E43" s="8" t="str">
        <f t="shared" si="9"/>
        <v>Significantly Different</v>
      </c>
      <c r="G43">
        <f t="shared" si="10"/>
        <v>2.2999999999999998</v>
      </c>
      <c r="H43">
        <f t="shared" si="11"/>
        <v>6</v>
      </c>
      <c r="I43" t="str">
        <f t="shared" si="12"/>
        <v>+/-</v>
      </c>
      <c r="J43" t="str">
        <f t="shared" si="13"/>
        <v>0.2</v>
      </c>
      <c r="K43" s="1">
        <f t="shared" si="14"/>
        <v>0.12158054711246201</v>
      </c>
      <c r="L43" s="1">
        <f t="shared" si="15"/>
        <v>5</v>
      </c>
      <c r="M43" s="1">
        <f t="shared" si="16"/>
        <v>0.1359311840425404</v>
      </c>
      <c r="N43" s="1">
        <f t="shared" si="17"/>
        <v>36.78331822987154</v>
      </c>
      <c r="O43" t="s">
        <v>49</v>
      </c>
    </row>
    <row r="44" spans="1:15" x14ac:dyDescent="0.35">
      <c r="A44" s="12">
        <v>33</v>
      </c>
      <c r="B44" s="11" t="s">
        <v>46</v>
      </c>
      <c r="C44" s="10">
        <v>2.2999999999999998</v>
      </c>
      <c r="D44" s="9" t="s">
        <v>33</v>
      </c>
      <c r="E44" s="8" t="str">
        <f t="shared" si="9"/>
        <v>Significantly Different</v>
      </c>
      <c r="G44">
        <f t="shared" si="10"/>
        <v>2.2999999999999998</v>
      </c>
      <c r="H44">
        <f t="shared" si="11"/>
        <v>6</v>
      </c>
      <c r="I44" t="str">
        <f t="shared" si="12"/>
        <v>+/-</v>
      </c>
      <c r="J44" t="str">
        <f t="shared" si="13"/>
        <v>0.1</v>
      </c>
      <c r="K44" s="1">
        <f t="shared" si="14"/>
        <v>6.0790273556231005E-2</v>
      </c>
      <c r="L44" s="1">
        <f t="shared" si="15"/>
        <v>5</v>
      </c>
      <c r="M44" s="1">
        <f t="shared" si="16"/>
        <v>8.5970429323592404E-2</v>
      </c>
      <c r="N44" s="1">
        <f t="shared" si="17"/>
        <v>58.159532752593535</v>
      </c>
      <c r="O44" t="s">
        <v>63</v>
      </c>
    </row>
    <row r="45" spans="1:15" x14ac:dyDescent="0.35">
      <c r="A45" s="12">
        <v>35</v>
      </c>
      <c r="B45" s="11" t="s">
        <v>67</v>
      </c>
      <c r="C45" s="10">
        <v>2</v>
      </c>
      <c r="D45" s="9" t="s">
        <v>38</v>
      </c>
      <c r="E45" s="8" t="str">
        <f t="shared" si="9"/>
        <v>Significantly Different</v>
      </c>
      <c r="G45">
        <f t="shared" si="10"/>
        <v>2</v>
      </c>
      <c r="H45">
        <f t="shared" si="11"/>
        <v>6</v>
      </c>
      <c r="I45" t="str">
        <f t="shared" si="12"/>
        <v>+/-</v>
      </c>
      <c r="J45" t="str">
        <f t="shared" si="13"/>
        <v>0.2</v>
      </c>
      <c r="K45" s="1">
        <f t="shared" si="14"/>
        <v>0.12158054711246201</v>
      </c>
      <c r="L45" s="1">
        <f t="shared" si="15"/>
        <v>5.3</v>
      </c>
      <c r="M45" s="1">
        <f t="shared" si="16"/>
        <v>0.1359311840425404</v>
      </c>
      <c r="N45" s="1">
        <f t="shared" si="17"/>
        <v>38.990317323663831</v>
      </c>
      <c r="O45" t="s">
        <v>62</v>
      </c>
    </row>
    <row r="46" spans="1:15" x14ac:dyDescent="0.35">
      <c r="A46" s="12">
        <v>35</v>
      </c>
      <c r="B46" s="11" t="s">
        <v>55</v>
      </c>
      <c r="C46" s="10">
        <v>2</v>
      </c>
      <c r="D46" s="9" t="s">
        <v>33</v>
      </c>
      <c r="E46" s="8" t="str">
        <f t="shared" si="9"/>
        <v>Significantly Different</v>
      </c>
      <c r="G46">
        <f t="shared" si="10"/>
        <v>2</v>
      </c>
      <c r="H46">
        <f t="shared" si="11"/>
        <v>6</v>
      </c>
      <c r="I46" t="str">
        <f t="shared" si="12"/>
        <v>+/-</v>
      </c>
      <c r="J46" t="str">
        <f t="shared" si="13"/>
        <v>0.1</v>
      </c>
      <c r="K46" s="1">
        <f t="shared" si="14"/>
        <v>6.0790273556231005E-2</v>
      </c>
      <c r="L46" s="1">
        <f t="shared" si="15"/>
        <v>5.3</v>
      </c>
      <c r="M46" s="1">
        <f t="shared" si="16"/>
        <v>8.5970429323592404E-2</v>
      </c>
      <c r="N46" s="1">
        <f t="shared" si="17"/>
        <v>61.649104717749147</v>
      </c>
      <c r="O46" t="s">
        <v>60</v>
      </c>
    </row>
    <row r="47" spans="1:15" x14ac:dyDescent="0.35">
      <c r="A47" s="12">
        <v>35</v>
      </c>
      <c r="B47" s="11" t="s">
        <v>62</v>
      </c>
      <c r="C47" s="10">
        <v>2</v>
      </c>
      <c r="D47" s="9" t="s">
        <v>43</v>
      </c>
      <c r="E47" s="8" t="str">
        <f t="shared" si="9"/>
        <v>Significantly Different</v>
      </c>
      <c r="G47">
        <f t="shared" si="10"/>
        <v>2</v>
      </c>
      <c r="H47">
        <f t="shared" si="11"/>
        <v>6</v>
      </c>
      <c r="I47" t="str">
        <f t="shared" si="12"/>
        <v>+/-</v>
      </c>
      <c r="J47" t="str">
        <f t="shared" si="13"/>
        <v>0.4</v>
      </c>
      <c r="K47" s="1">
        <f t="shared" si="14"/>
        <v>0.24316109422492402</v>
      </c>
      <c r="L47" s="1">
        <f t="shared" si="15"/>
        <v>5.3</v>
      </c>
      <c r="M47" s="1">
        <f t="shared" si="16"/>
        <v>0.25064471888253259</v>
      </c>
      <c r="N47" s="1">
        <f t="shared" si="17"/>
        <v>21.145468468792686</v>
      </c>
      <c r="O47" t="s">
        <v>58</v>
      </c>
    </row>
    <row r="48" spans="1:15" x14ac:dyDescent="0.35">
      <c r="A48" s="12">
        <v>35</v>
      </c>
      <c r="B48" s="11" t="s">
        <v>29</v>
      </c>
      <c r="C48" s="10">
        <v>2</v>
      </c>
      <c r="D48" s="9" t="s">
        <v>33</v>
      </c>
      <c r="E48" s="8" t="str">
        <f t="shared" si="9"/>
        <v>Significantly Different</v>
      </c>
      <c r="G48">
        <f t="shared" si="10"/>
        <v>2</v>
      </c>
      <c r="H48">
        <f t="shared" si="11"/>
        <v>6</v>
      </c>
      <c r="I48" t="str">
        <f t="shared" si="12"/>
        <v>+/-</v>
      </c>
      <c r="J48" t="str">
        <f t="shared" si="13"/>
        <v>0.1</v>
      </c>
      <c r="K48" s="1">
        <f t="shared" si="14"/>
        <v>6.0790273556231005E-2</v>
      </c>
      <c r="L48" s="1">
        <f t="shared" si="15"/>
        <v>5.3</v>
      </c>
      <c r="M48" s="1">
        <f t="shared" si="16"/>
        <v>8.5970429323592404E-2</v>
      </c>
      <c r="N48" s="1">
        <f t="shared" si="17"/>
        <v>61.649104717749147</v>
      </c>
      <c r="O48" t="s">
        <v>56</v>
      </c>
    </row>
    <row r="49" spans="1:15" x14ac:dyDescent="0.35">
      <c r="A49" s="12">
        <v>39</v>
      </c>
      <c r="B49" s="11" t="s">
        <v>28</v>
      </c>
      <c r="C49" s="10">
        <v>1.9</v>
      </c>
      <c r="D49" s="9" t="s">
        <v>27</v>
      </c>
      <c r="E49" s="8" t="str">
        <f t="shared" si="9"/>
        <v>Significantly Different</v>
      </c>
      <c r="G49">
        <f t="shared" si="10"/>
        <v>1.9</v>
      </c>
      <c r="H49">
        <f t="shared" si="11"/>
        <v>6</v>
      </c>
      <c r="I49" t="str">
        <f t="shared" si="12"/>
        <v>+/-</v>
      </c>
      <c r="J49" t="str">
        <f t="shared" si="13"/>
        <v>0.3</v>
      </c>
      <c r="K49" s="1">
        <f t="shared" si="14"/>
        <v>0.18237082066869301</v>
      </c>
      <c r="L49" s="1">
        <f t="shared" si="15"/>
        <v>5.4</v>
      </c>
      <c r="M49" s="1">
        <f t="shared" si="16"/>
        <v>0.19223572402239389</v>
      </c>
      <c r="N49" s="1">
        <f t="shared" si="17"/>
        <v>28.090512455275714</v>
      </c>
      <c r="O49" t="s">
        <v>54</v>
      </c>
    </row>
    <row r="50" spans="1:15" x14ac:dyDescent="0.35">
      <c r="A50" s="12">
        <v>39</v>
      </c>
      <c r="B50" s="11" t="s">
        <v>75</v>
      </c>
      <c r="C50" s="10">
        <v>1.9</v>
      </c>
      <c r="D50" s="9" t="s">
        <v>33</v>
      </c>
      <c r="E50" s="8" t="str">
        <f t="shared" si="9"/>
        <v>Significantly Different</v>
      </c>
      <c r="G50">
        <f t="shared" si="10"/>
        <v>1.9</v>
      </c>
      <c r="H50">
        <f t="shared" si="11"/>
        <v>6</v>
      </c>
      <c r="I50" t="str">
        <f t="shared" si="12"/>
        <v>+/-</v>
      </c>
      <c r="J50" t="str">
        <f t="shared" si="13"/>
        <v>0.1</v>
      </c>
      <c r="K50" s="1">
        <f t="shared" si="14"/>
        <v>6.0790273556231005E-2</v>
      </c>
      <c r="L50" s="1">
        <f t="shared" si="15"/>
        <v>5.4</v>
      </c>
      <c r="M50" s="1">
        <f t="shared" si="16"/>
        <v>8.5970429323592404E-2</v>
      </c>
      <c r="N50" s="1">
        <f t="shared" si="17"/>
        <v>62.812295372801024</v>
      </c>
      <c r="O50" t="s">
        <v>52</v>
      </c>
    </row>
    <row r="51" spans="1:15" x14ac:dyDescent="0.35">
      <c r="A51" s="12">
        <v>41</v>
      </c>
      <c r="B51" s="11" t="s">
        <v>59</v>
      </c>
      <c r="C51" s="10">
        <v>1.8</v>
      </c>
      <c r="D51" s="9" t="s">
        <v>43</v>
      </c>
      <c r="E51" s="8" t="str">
        <f t="shared" si="9"/>
        <v>Significantly Different</v>
      </c>
      <c r="G51">
        <f t="shared" si="10"/>
        <v>1.8</v>
      </c>
      <c r="H51">
        <f t="shared" si="11"/>
        <v>6</v>
      </c>
      <c r="I51" t="str">
        <f t="shared" si="12"/>
        <v>+/-</v>
      </c>
      <c r="J51" t="str">
        <f t="shared" si="13"/>
        <v>0.4</v>
      </c>
      <c r="K51" s="1">
        <f t="shared" si="14"/>
        <v>0.24316109422492402</v>
      </c>
      <c r="L51" s="1">
        <f t="shared" si="15"/>
        <v>5.5</v>
      </c>
      <c r="M51" s="1">
        <f t="shared" si="16"/>
        <v>0.25064471888253259</v>
      </c>
      <c r="N51" s="1">
        <f t="shared" si="17"/>
        <v>21.943410675162223</v>
      </c>
      <c r="O51" t="s">
        <v>50</v>
      </c>
    </row>
    <row r="52" spans="1:15" x14ac:dyDescent="0.35">
      <c r="A52" s="12">
        <v>41</v>
      </c>
      <c r="B52" s="11" t="s">
        <v>71</v>
      </c>
      <c r="C52" s="10">
        <v>1.8</v>
      </c>
      <c r="D52" s="9" t="s">
        <v>33</v>
      </c>
      <c r="E52" s="8" t="str">
        <f t="shared" si="9"/>
        <v>Significantly Different</v>
      </c>
      <c r="G52">
        <f t="shared" si="10"/>
        <v>1.8</v>
      </c>
      <c r="H52">
        <f t="shared" si="11"/>
        <v>6</v>
      </c>
      <c r="I52" t="str">
        <f t="shared" si="12"/>
        <v>+/-</v>
      </c>
      <c r="J52" t="str">
        <f t="shared" si="13"/>
        <v>0.1</v>
      </c>
      <c r="K52" s="1">
        <f t="shared" si="14"/>
        <v>6.0790273556231005E-2</v>
      </c>
      <c r="L52" s="1">
        <f t="shared" si="15"/>
        <v>5.5</v>
      </c>
      <c r="M52" s="1">
        <f t="shared" si="16"/>
        <v>8.5970429323592404E-2</v>
      </c>
      <c r="N52" s="1">
        <f t="shared" si="17"/>
        <v>63.975486027852888</v>
      </c>
      <c r="O52" t="s">
        <v>48</v>
      </c>
    </row>
    <row r="53" spans="1:15" x14ac:dyDescent="0.35">
      <c r="A53" s="12">
        <v>41</v>
      </c>
      <c r="B53" s="11" t="s">
        <v>66</v>
      </c>
      <c r="C53" s="10">
        <v>1.8</v>
      </c>
      <c r="D53" s="9" t="s">
        <v>43</v>
      </c>
      <c r="E53" s="8" t="str">
        <f t="shared" si="9"/>
        <v>Significantly Different</v>
      </c>
      <c r="G53">
        <f t="shared" si="10"/>
        <v>1.8</v>
      </c>
      <c r="H53">
        <f t="shared" si="11"/>
        <v>6</v>
      </c>
      <c r="I53" t="str">
        <f t="shared" si="12"/>
        <v>+/-</v>
      </c>
      <c r="J53" t="str">
        <f t="shared" si="13"/>
        <v>0.4</v>
      </c>
      <c r="K53" s="1">
        <f t="shared" si="14"/>
        <v>0.24316109422492402</v>
      </c>
      <c r="L53" s="1">
        <f t="shared" si="15"/>
        <v>5.5</v>
      </c>
      <c r="M53" s="1">
        <f t="shared" si="16"/>
        <v>0.25064471888253259</v>
      </c>
      <c r="N53" s="1">
        <f t="shared" si="17"/>
        <v>21.943410675162223</v>
      </c>
      <c r="O53" t="s">
        <v>46</v>
      </c>
    </row>
    <row r="54" spans="1:15" x14ac:dyDescent="0.35">
      <c r="A54" s="12">
        <v>41</v>
      </c>
      <c r="B54" s="11" t="s">
        <v>48</v>
      </c>
      <c r="C54" s="10">
        <v>1.8</v>
      </c>
      <c r="D54" s="9" t="s">
        <v>27</v>
      </c>
      <c r="E54" s="8" t="str">
        <f t="shared" si="9"/>
        <v>Significantly Different</v>
      </c>
      <c r="G54">
        <f t="shared" si="10"/>
        <v>1.8</v>
      </c>
      <c r="H54">
        <f t="shared" si="11"/>
        <v>6</v>
      </c>
      <c r="I54" t="str">
        <f t="shared" si="12"/>
        <v>+/-</v>
      </c>
      <c r="J54" t="str">
        <f t="shared" si="13"/>
        <v>0.3</v>
      </c>
      <c r="K54" s="1">
        <f t="shared" si="14"/>
        <v>0.18237082066869301</v>
      </c>
      <c r="L54" s="1">
        <f t="shared" si="15"/>
        <v>5.5</v>
      </c>
      <c r="M54" s="1">
        <f t="shared" si="16"/>
        <v>0.19223572402239389</v>
      </c>
      <c r="N54" s="1">
        <f t="shared" si="17"/>
        <v>28.61070713037341</v>
      </c>
      <c r="O54" t="s">
        <v>39</v>
      </c>
    </row>
    <row r="55" spans="1:15" x14ac:dyDescent="0.35">
      <c r="A55" s="12">
        <v>45</v>
      </c>
      <c r="B55" s="11" t="s">
        <v>51</v>
      </c>
      <c r="C55" s="10">
        <v>1.7</v>
      </c>
      <c r="D55" s="9" t="s">
        <v>38</v>
      </c>
      <c r="E55" s="8" t="str">
        <f t="shared" si="9"/>
        <v>Significantly Different</v>
      </c>
      <c r="G55">
        <f t="shared" si="10"/>
        <v>1.7</v>
      </c>
      <c r="H55">
        <f t="shared" si="11"/>
        <v>6</v>
      </c>
      <c r="I55" t="str">
        <f t="shared" si="12"/>
        <v>+/-</v>
      </c>
      <c r="J55" t="str">
        <f t="shared" si="13"/>
        <v>0.2</v>
      </c>
      <c r="K55" s="1">
        <f t="shared" si="14"/>
        <v>0.12158054711246201</v>
      </c>
      <c r="L55" s="1">
        <f t="shared" si="15"/>
        <v>5.6</v>
      </c>
      <c r="M55" s="1">
        <f t="shared" si="16"/>
        <v>0.1359311840425404</v>
      </c>
      <c r="N55" s="1">
        <f t="shared" si="17"/>
        <v>41.197316417456122</v>
      </c>
      <c r="O55" t="s">
        <v>42</v>
      </c>
    </row>
    <row r="56" spans="1:15" x14ac:dyDescent="0.35">
      <c r="A56" s="12">
        <v>45</v>
      </c>
      <c r="B56" s="11" t="s">
        <v>60</v>
      </c>
      <c r="C56" s="10">
        <v>1.7</v>
      </c>
      <c r="D56" s="9" t="s">
        <v>33</v>
      </c>
      <c r="E56" s="8" t="str">
        <f t="shared" si="9"/>
        <v>Significantly Different</v>
      </c>
      <c r="G56">
        <f t="shared" si="10"/>
        <v>1.7</v>
      </c>
      <c r="H56">
        <f t="shared" si="11"/>
        <v>6</v>
      </c>
      <c r="I56" t="str">
        <f t="shared" si="12"/>
        <v>+/-</v>
      </c>
      <c r="J56" t="str">
        <f t="shared" si="13"/>
        <v>0.1</v>
      </c>
      <c r="K56" s="1">
        <f t="shared" si="14"/>
        <v>6.0790273556231005E-2</v>
      </c>
      <c r="L56" s="1">
        <f t="shared" si="15"/>
        <v>5.6</v>
      </c>
      <c r="M56" s="1">
        <f t="shared" si="16"/>
        <v>8.5970429323592404E-2</v>
      </c>
      <c r="N56" s="1">
        <f t="shared" si="17"/>
        <v>65.138676682904759</v>
      </c>
      <c r="O56" t="s">
        <v>40</v>
      </c>
    </row>
    <row r="57" spans="1:15" x14ac:dyDescent="0.35">
      <c r="A57" s="12">
        <v>47</v>
      </c>
      <c r="B57" s="11" t="s">
        <v>78</v>
      </c>
      <c r="C57" s="10">
        <v>1.5</v>
      </c>
      <c r="D57" s="9" t="s">
        <v>33</v>
      </c>
      <c r="E57" s="8" t="str">
        <f t="shared" si="9"/>
        <v>Significantly Different</v>
      </c>
      <c r="G57">
        <f t="shared" si="10"/>
        <v>1.5</v>
      </c>
      <c r="H57">
        <f t="shared" si="11"/>
        <v>6</v>
      </c>
      <c r="I57" t="str">
        <f t="shared" si="12"/>
        <v>+/-</v>
      </c>
      <c r="J57" t="str">
        <f t="shared" si="13"/>
        <v>0.1</v>
      </c>
      <c r="K57" s="1">
        <f t="shared" si="14"/>
        <v>6.0790273556231005E-2</v>
      </c>
      <c r="L57" s="1">
        <f t="shared" si="15"/>
        <v>5.8</v>
      </c>
      <c r="M57" s="1">
        <f t="shared" si="16"/>
        <v>8.5970429323592404E-2</v>
      </c>
      <c r="N57" s="1">
        <f t="shared" si="17"/>
        <v>67.4650579930085</v>
      </c>
      <c r="O57" t="s">
        <v>37</v>
      </c>
    </row>
    <row r="58" spans="1:15" x14ac:dyDescent="0.35">
      <c r="A58" s="12">
        <v>47</v>
      </c>
      <c r="B58" s="11" t="s">
        <v>69</v>
      </c>
      <c r="C58" s="10">
        <v>1.5</v>
      </c>
      <c r="D58" s="9" t="s">
        <v>30</v>
      </c>
      <c r="E58" s="8" t="str">
        <f t="shared" si="9"/>
        <v>Significantly Different</v>
      </c>
      <c r="G58">
        <f t="shared" si="10"/>
        <v>1.5</v>
      </c>
      <c r="H58">
        <f t="shared" si="11"/>
        <v>6</v>
      </c>
      <c r="I58" t="str">
        <f t="shared" si="12"/>
        <v>+/-</v>
      </c>
      <c r="J58" t="str">
        <f t="shared" si="13"/>
        <v>0.5</v>
      </c>
      <c r="K58" s="1">
        <f t="shared" si="14"/>
        <v>0.303951367781155</v>
      </c>
      <c r="L58" s="1">
        <f t="shared" si="15"/>
        <v>5.8</v>
      </c>
      <c r="M58" s="1">
        <f t="shared" si="16"/>
        <v>0.30997079109986531</v>
      </c>
      <c r="N58" s="1">
        <f t="shared" si="17"/>
        <v>18.711440453534141</v>
      </c>
      <c r="O58" t="s">
        <v>35</v>
      </c>
    </row>
    <row r="59" spans="1:15" x14ac:dyDescent="0.35">
      <c r="A59" s="12">
        <v>49</v>
      </c>
      <c r="B59" s="11" t="s">
        <v>76</v>
      </c>
      <c r="C59" s="10">
        <v>0.6</v>
      </c>
      <c r="D59" s="9" t="s">
        <v>33</v>
      </c>
      <c r="E59" s="8" t="str">
        <f t="shared" si="9"/>
        <v>Significantly Different</v>
      </c>
      <c r="G59">
        <f t="shared" si="10"/>
        <v>0.6</v>
      </c>
      <c r="H59">
        <f t="shared" si="11"/>
        <v>6</v>
      </c>
      <c r="I59" t="str">
        <f t="shared" si="12"/>
        <v>+/-</v>
      </c>
      <c r="J59" t="str">
        <f t="shared" si="13"/>
        <v>0.1</v>
      </c>
      <c r="K59" s="1">
        <f t="shared" si="14"/>
        <v>6.0790273556231005E-2</v>
      </c>
      <c r="L59" s="1">
        <f t="shared" si="15"/>
        <v>6.7</v>
      </c>
      <c r="M59" s="1">
        <f t="shared" si="16"/>
        <v>8.5970429323592404E-2</v>
      </c>
      <c r="N59" s="1">
        <f t="shared" si="17"/>
        <v>77.933773888475343</v>
      </c>
      <c r="O59" t="s">
        <v>32</v>
      </c>
    </row>
    <row r="60" spans="1:15" x14ac:dyDescent="0.35">
      <c r="A60" s="12">
        <v>49</v>
      </c>
      <c r="B60" s="11" t="s">
        <v>40</v>
      </c>
      <c r="C60" s="10">
        <v>0.6</v>
      </c>
      <c r="D60" s="9" t="s">
        <v>38</v>
      </c>
      <c r="E60" s="8" t="str">
        <f t="shared" si="9"/>
        <v>Significantly Different</v>
      </c>
      <c r="G60">
        <f t="shared" si="10"/>
        <v>0.6</v>
      </c>
      <c r="H60">
        <f t="shared" si="11"/>
        <v>6</v>
      </c>
      <c r="I60" t="str">
        <f t="shared" si="12"/>
        <v>+/-</v>
      </c>
      <c r="J60" t="str">
        <f t="shared" si="13"/>
        <v>0.2</v>
      </c>
      <c r="K60" s="1">
        <f t="shared" si="14"/>
        <v>0.12158054711246201</v>
      </c>
      <c r="L60" s="1">
        <f t="shared" si="15"/>
        <v>6.7</v>
      </c>
      <c r="M60" s="1">
        <f t="shared" si="16"/>
        <v>0.1359311840425404</v>
      </c>
      <c r="N60" s="1">
        <f t="shared" si="17"/>
        <v>49.289646428027872</v>
      </c>
      <c r="O60" t="s">
        <v>29</v>
      </c>
    </row>
    <row r="61" spans="1:15" x14ac:dyDescent="0.35">
      <c r="A61" s="12">
        <v>49</v>
      </c>
      <c r="B61" s="11" t="s">
        <v>32</v>
      </c>
      <c r="C61" s="10">
        <v>0.6</v>
      </c>
      <c r="D61" s="9" t="s">
        <v>33</v>
      </c>
      <c r="E61" s="8" t="str">
        <f t="shared" si="9"/>
        <v>Significantly Different</v>
      </c>
      <c r="G61">
        <f t="shared" si="10"/>
        <v>0.6</v>
      </c>
      <c r="H61">
        <f t="shared" si="11"/>
        <v>6</v>
      </c>
      <c r="I61" t="str">
        <f t="shared" si="12"/>
        <v>+/-</v>
      </c>
      <c r="J61" t="str">
        <f t="shared" si="13"/>
        <v>0.1</v>
      </c>
      <c r="K61" s="1">
        <f t="shared" si="14"/>
        <v>6.0790273556231005E-2</v>
      </c>
      <c r="L61" s="1">
        <f t="shared" si="15"/>
        <v>6.7</v>
      </c>
      <c r="M61" s="1">
        <f t="shared" si="16"/>
        <v>8.5970429323592404E-2</v>
      </c>
      <c r="N61" s="1">
        <f t="shared" si="17"/>
        <v>77.933773888475343</v>
      </c>
      <c r="O61" t="s">
        <v>26</v>
      </c>
    </row>
    <row r="62" spans="1:15" ht="15" thickBot="1" x14ac:dyDescent="0.4">
      <c r="A62" s="7"/>
      <c r="B62" s="6" t="s">
        <v>24</v>
      </c>
      <c r="C62" s="5">
        <v>29.2</v>
      </c>
      <c r="D62" s="4" t="s">
        <v>25</v>
      </c>
      <c r="E62" s="3" t="str">
        <f t="shared" si="9"/>
        <v>Significantly Different</v>
      </c>
      <c r="G62">
        <f t="shared" si="10"/>
        <v>29.2</v>
      </c>
      <c r="H62">
        <f t="shared" si="11"/>
        <v>6</v>
      </c>
      <c r="I62" t="str">
        <f t="shared" si="12"/>
        <v>+/-</v>
      </c>
      <c r="J62" t="str">
        <f t="shared" si="13"/>
        <v>0.7</v>
      </c>
      <c r="K62" s="1">
        <f t="shared" si="14"/>
        <v>0.42553191489361697</v>
      </c>
      <c r="L62" s="1">
        <f t="shared" si="15"/>
        <v>-21.9</v>
      </c>
      <c r="M62" s="1">
        <f t="shared" si="16"/>
        <v>0.42985214661796195</v>
      </c>
      <c r="N62" s="1">
        <f t="shared" si="17"/>
        <v>-50.947750691271942</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419" priority="1" operator="equal">
      <formula>"OTHER ERROR"</formula>
    </cfRule>
    <cfRule type="cellIs" dxfId="418" priority="2" operator="equal">
      <formula>"Statistical Test not applicable"</formula>
    </cfRule>
    <cfRule type="cellIs" dxfId="417" priority="3" operator="equal">
      <formula>"Geography Selected"</formula>
    </cfRule>
  </conditionalFormatting>
  <conditionalFormatting sqref="E10:J62">
    <cfRule type="cellIs" dxfId="416" priority="4" operator="equal">
      <formula>"Not Significantly Different"</formula>
    </cfRule>
  </conditionalFormatting>
  <conditionalFormatting sqref="F10:J62">
    <cfRule type="cellIs" dxfId="41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643BFB16-EF80-4F79-BE93-66814ACD4014}">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E1876133-4E35-47E2-BB45-DC3C0474D1D5}"/>
    <hyperlink ref="A68" r:id="rId2" xr:uid="{DBF63A73-991F-4B74-AB53-C32443B2CC2A}"/>
    <hyperlink ref="A66" r:id="rId3" xr:uid="{1BC70CA9-3B2C-4122-87BB-3D9238974276}"/>
    <hyperlink ref="A67" r:id="rId4" xr:uid="{1080BF67-FBC6-497D-9833-76D2B913819F}"/>
  </hyperlinks>
  <pageMargins left="0.7" right="0.7" top="0.75" bottom="0.75" header="0.3" footer="0.3"/>
  <pageSetup orientation="portrait" r:id="rId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CCC9D-D4CE-4DFF-BA54-D6D8F0A98D96}">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606</v>
      </c>
    </row>
    <row r="2" spans="1:16" x14ac:dyDescent="0.35">
      <c r="A2" s="26" t="s">
        <v>106</v>
      </c>
      <c r="B2" t="s">
        <v>605</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41.3</v>
      </c>
      <c r="C6" t="s">
        <v>100</v>
      </c>
      <c r="H6" s="14" t="s">
        <v>99</v>
      </c>
      <c r="I6">
        <f>VLOOKUP($B$4,$B$9:$K$62,6,FALSE)</f>
        <v>41.3</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41.3</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41.3</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53</v>
      </c>
      <c r="C11" s="10">
        <v>90.2</v>
      </c>
      <c r="D11" s="13" t="s">
        <v>38</v>
      </c>
      <c r="E11" s="8" t="str">
        <f t="shared" si="0"/>
        <v>Significantly Different</v>
      </c>
      <c r="G11">
        <f t="shared" si="1"/>
        <v>90.2</v>
      </c>
      <c r="H11">
        <f t="shared" si="2"/>
        <v>6</v>
      </c>
      <c r="I11" t="str">
        <f t="shared" si="3"/>
        <v>+/-</v>
      </c>
      <c r="J11" t="str">
        <f t="shared" si="4"/>
        <v>0.2</v>
      </c>
      <c r="K11" s="1">
        <f t="shared" si="5"/>
        <v>0.12158054711246201</v>
      </c>
      <c r="L11" s="1">
        <f t="shared" si="6"/>
        <v>-48.900000000000006</v>
      </c>
      <c r="M11" s="1">
        <f t="shared" si="7"/>
        <v>0.1359311840425404</v>
      </c>
      <c r="N11" s="1">
        <f t="shared" si="8"/>
        <v>-359.74085228814374</v>
      </c>
      <c r="O11" t="s">
        <v>67</v>
      </c>
    </row>
    <row r="12" spans="1:16" x14ac:dyDescent="0.35">
      <c r="A12" s="12">
        <v>2</v>
      </c>
      <c r="B12" s="11" t="s">
        <v>50</v>
      </c>
      <c r="C12" s="10">
        <v>71.099999999999994</v>
      </c>
      <c r="D12" s="9" t="s">
        <v>109</v>
      </c>
      <c r="E12" s="8" t="str">
        <f t="shared" si="0"/>
        <v>Significantly Different</v>
      </c>
      <c r="G12">
        <f t="shared" si="1"/>
        <v>71.099999999999994</v>
      </c>
      <c r="H12">
        <f t="shared" si="2"/>
        <v>6</v>
      </c>
      <c r="I12" t="str">
        <f t="shared" si="3"/>
        <v>+/-</v>
      </c>
      <c r="J12" t="str">
        <f t="shared" si="4"/>
        <v>0.6</v>
      </c>
      <c r="K12" s="1">
        <f t="shared" si="5"/>
        <v>0.36474164133738601</v>
      </c>
      <c r="L12" s="1">
        <f t="shared" si="6"/>
        <v>-29.799999999999997</v>
      </c>
      <c r="M12" s="1">
        <f t="shared" si="7"/>
        <v>0.36977279819442066</v>
      </c>
      <c r="N12" s="1">
        <f t="shared" si="8"/>
        <v>-80.590027566959193</v>
      </c>
      <c r="O12" t="s">
        <v>59</v>
      </c>
    </row>
    <row r="13" spans="1:16" x14ac:dyDescent="0.35">
      <c r="A13" s="12">
        <v>3</v>
      </c>
      <c r="B13" s="11" t="s">
        <v>67</v>
      </c>
      <c r="C13" s="10">
        <v>67.7</v>
      </c>
      <c r="D13" s="9" t="s">
        <v>109</v>
      </c>
      <c r="E13" s="8" t="str">
        <f t="shared" si="0"/>
        <v>Significantly Different</v>
      </c>
      <c r="G13">
        <f t="shared" si="1"/>
        <v>67.7</v>
      </c>
      <c r="H13">
        <f t="shared" si="2"/>
        <v>6</v>
      </c>
      <c r="I13" t="str">
        <f t="shared" si="3"/>
        <v>+/-</v>
      </c>
      <c r="J13" t="str">
        <f t="shared" si="4"/>
        <v>0.6</v>
      </c>
      <c r="K13" s="1">
        <f t="shared" si="5"/>
        <v>0.36474164133738601</v>
      </c>
      <c r="L13" s="1">
        <f t="shared" si="6"/>
        <v>-26.400000000000006</v>
      </c>
      <c r="M13" s="1">
        <f t="shared" si="7"/>
        <v>0.36977279819442066</v>
      </c>
      <c r="N13" s="1">
        <f t="shared" si="8"/>
        <v>-71.395192206970577</v>
      </c>
      <c r="O13" t="s">
        <v>57</v>
      </c>
    </row>
    <row r="14" spans="1:16" x14ac:dyDescent="0.35">
      <c r="A14" s="12">
        <v>4</v>
      </c>
      <c r="B14" s="11" t="s">
        <v>63</v>
      </c>
      <c r="C14" s="10">
        <v>65.7</v>
      </c>
      <c r="D14" s="9" t="s">
        <v>43</v>
      </c>
      <c r="E14" s="8" t="str">
        <f t="shared" si="0"/>
        <v>Significantly Different</v>
      </c>
      <c r="G14">
        <f t="shared" si="1"/>
        <v>65.7</v>
      </c>
      <c r="H14">
        <f t="shared" si="2"/>
        <v>6</v>
      </c>
      <c r="I14" t="str">
        <f t="shared" si="3"/>
        <v>+/-</v>
      </c>
      <c r="J14" t="str">
        <f t="shared" si="4"/>
        <v>0.4</v>
      </c>
      <c r="K14" s="1">
        <f t="shared" si="5"/>
        <v>0.24316109422492402</v>
      </c>
      <c r="L14" s="1">
        <f t="shared" si="6"/>
        <v>-24.400000000000006</v>
      </c>
      <c r="M14" s="1">
        <f t="shared" si="7"/>
        <v>0.25064471888253259</v>
      </c>
      <c r="N14" s="1">
        <f t="shared" si="8"/>
        <v>-97.348949177083341</v>
      </c>
      <c r="O14" t="s">
        <v>72</v>
      </c>
    </row>
    <row r="15" spans="1:16" x14ac:dyDescent="0.35">
      <c r="A15" s="12">
        <v>5</v>
      </c>
      <c r="B15" s="11" t="s">
        <v>55</v>
      </c>
      <c r="C15" s="10">
        <v>64.599999999999994</v>
      </c>
      <c r="D15" s="9" t="s">
        <v>25</v>
      </c>
      <c r="E15" s="8" t="str">
        <f t="shared" si="0"/>
        <v>Significantly Different</v>
      </c>
      <c r="G15">
        <f t="shared" si="1"/>
        <v>64.599999999999994</v>
      </c>
      <c r="H15">
        <f t="shared" si="2"/>
        <v>6</v>
      </c>
      <c r="I15" t="str">
        <f t="shared" si="3"/>
        <v>+/-</v>
      </c>
      <c r="J15" t="str">
        <f t="shared" si="4"/>
        <v>0.7</v>
      </c>
      <c r="K15" s="1">
        <f t="shared" si="5"/>
        <v>0.42553191489361697</v>
      </c>
      <c r="L15" s="1">
        <f t="shared" si="6"/>
        <v>-23.299999999999997</v>
      </c>
      <c r="M15" s="1">
        <f t="shared" si="7"/>
        <v>0.42985214661796195</v>
      </c>
      <c r="N15" s="1">
        <f t="shared" si="8"/>
        <v>-54.204684525417179</v>
      </c>
      <c r="O15" t="s">
        <v>34</v>
      </c>
    </row>
    <row r="16" spans="1:16" x14ac:dyDescent="0.35">
      <c r="A16" s="12">
        <v>6</v>
      </c>
      <c r="B16" s="11" t="s">
        <v>46</v>
      </c>
      <c r="C16" s="10">
        <v>63.1</v>
      </c>
      <c r="D16" s="9" t="s">
        <v>43</v>
      </c>
      <c r="E16" s="8" t="str">
        <f t="shared" si="0"/>
        <v>Significantly Different</v>
      </c>
      <c r="G16">
        <f t="shared" si="1"/>
        <v>63.1</v>
      </c>
      <c r="H16">
        <f t="shared" si="2"/>
        <v>6</v>
      </c>
      <c r="I16" t="str">
        <f t="shared" si="3"/>
        <v>+/-</v>
      </c>
      <c r="J16" t="str">
        <f t="shared" si="4"/>
        <v>0.4</v>
      </c>
      <c r="K16" s="1">
        <f t="shared" si="5"/>
        <v>0.24316109422492402</v>
      </c>
      <c r="L16" s="1">
        <f t="shared" si="6"/>
        <v>-21.800000000000004</v>
      </c>
      <c r="M16" s="1">
        <f t="shared" si="7"/>
        <v>0.25064471888253259</v>
      </c>
      <c r="N16" s="1">
        <f t="shared" si="8"/>
        <v>-86.975700494279366</v>
      </c>
      <c r="O16" t="s">
        <v>73</v>
      </c>
    </row>
    <row r="17" spans="1:15" x14ac:dyDescent="0.35">
      <c r="A17" s="12">
        <v>7</v>
      </c>
      <c r="B17" s="11" t="s">
        <v>39</v>
      </c>
      <c r="C17" s="10">
        <v>61.5</v>
      </c>
      <c r="D17" s="9" t="s">
        <v>27</v>
      </c>
      <c r="E17" s="8" t="str">
        <f t="shared" si="0"/>
        <v>Significantly Different</v>
      </c>
      <c r="G17">
        <f t="shared" si="1"/>
        <v>61.5</v>
      </c>
      <c r="H17">
        <f t="shared" si="2"/>
        <v>6</v>
      </c>
      <c r="I17" t="str">
        <f t="shared" si="3"/>
        <v>+/-</v>
      </c>
      <c r="J17" t="str">
        <f t="shared" si="4"/>
        <v>0.3</v>
      </c>
      <c r="K17" s="1">
        <f t="shared" si="5"/>
        <v>0.18237082066869301</v>
      </c>
      <c r="L17" s="1">
        <f t="shared" si="6"/>
        <v>-20.200000000000003</v>
      </c>
      <c r="M17" s="1">
        <f t="shared" si="7"/>
        <v>0.19223572402239389</v>
      </c>
      <c r="N17" s="1">
        <f t="shared" si="8"/>
        <v>-105.07932436973509</v>
      </c>
      <c r="O17" t="s">
        <v>65</v>
      </c>
    </row>
    <row r="18" spans="1:15" x14ac:dyDescent="0.35">
      <c r="A18" s="12">
        <v>8</v>
      </c>
      <c r="B18" s="11" t="s">
        <v>57</v>
      </c>
      <c r="C18" s="10">
        <v>60.2</v>
      </c>
      <c r="D18" s="9" t="s">
        <v>43</v>
      </c>
      <c r="E18" s="8" t="str">
        <f t="shared" si="0"/>
        <v>Significantly Different</v>
      </c>
      <c r="G18">
        <f t="shared" si="1"/>
        <v>60.2</v>
      </c>
      <c r="H18">
        <f t="shared" si="2"/>
        <v>6</v>
      </c>
      <c r="I18" t="str">
        <f t="shared" si="3"/>
        <v>+/-</v>
      </c>
      <c r="J18" t="str">
        <f t="shared" si="4"/>
        <v>0.4</v>
      </c>
      <c r="K18" s="1">
        <f t="shared" si="5"/>
        <v>0.24316109422492402</v>
      </c>
      <c r="L18" s="1">
        <f t="shared" si="6"/>
        <v>-18.900000000000006</v>
      </c>
      <c r="M18" s="1">
        <f t="shared" si="7"/>
        <v>0.25064471888253259</v>
      </c>
      <c r="N18" s="1">
        <f t="shared" si="8"/>
        <v>-75.405538501921114</v>
      </c>
      <c r="O18" t="s">
        <v>61</v>
      </c>
    </row>
    <row r="19" spans="1:15" x14ac:dyDescent="0.35">
      <c r="A19" s="12">
        <v>9</v>
      </c>
      <c r="B19" s="11" t="s">
        <v>51</v>
      </c>
      <c r="C19" s="10">
        <v>59.2</v>
      </c>
      <c r="D19" s="9" t="s">
        <v>121</v>
      </c>
      <c r="E19" s="8" t="str">
        <f t="shared" si="0"/>
        <v>Significantly Different</v>
      </c>
      <c r="G19">
        <f t="shared" si="1"/>
        <v>59.2</v>
      </c>
      <c r="H19">
        <f t="shared" si="2"/>
        <v>6</v>
      </c>
      <c r="I19" t="str">
        <f t="shared" si="3"/>
        <v>+/-</v>
      </c>
      <c r="J19" t="str">
        <f t="shared" si="4"/>
        <v>0.8</v>
      </c>
      <c r="K19" s="1">
        <f t="shared" si="5"/>
        <v>0.48632218844984804</v>
      </c>
      <c r="L19" s="1">
        <f t="shared" si="6"/>
        <v>-17.900000000000006</v>
      </c>
      <c r="M19" s="1">
        <f t="shared" si="7"/>
        <v>0.49010685399991183</v>
      </c>
      <c r="N19" s="1">
        <f t="shared" si="8"/>
        <v>-36.522647773465387</v>
      </c>
      <c r="O19" t="s">
        <v>31</v>
      </c>
    </row>
    <row r="20" spans="1:15" x14ac:dyDescent="0.35">
      <c r="A20" s="12">
        <v>10</v>
      </c>
      <c r="B20" s="11" t="s">
        <v>35</v>
      </c>
      <c r="C20" s="10">
        <v>58.3</v>
      </c>
      <c r="D20" s="13" t="s">
        <v>43</v>
      </c>
      <c r="E20" s="8" t="str">
        <f t="shared" si="0"/>
        <v>Significantly Different</v>
      </c>
      <c r="G20">
        <f t="shared" si="1"/>
        <v>58.3</v>
      </c>
      <c r="H20">
        <f t="shared" si="2"/>
        <v>6</v>
      </c>
      <c r="I20" t="str">
        <f t="shared" si="3"/>
        <v>+/-</v>
      </c>
      <c r="J20" t="str">
        <f t="shared" si="4"/>
        <v>0.4</v>
      </c>
      <c r="K20" s="1">
        <f t="shared" si="5"/>
        <v>0.24316109422492402</v>
      </c>
      <c r="L20" s="1">
        <f t="shared" si="6"/>
        <v>-17</v>
      </c>
      <c r="M20" s="1">
        <f t="shared" si="7"/>
        <v>0.25064471888253259</v>
      </c>
      <c r="N20" s="1">
        <f t="shared" si="8"/>
        <v>-67.825087541410511</v>
      </c>
      <c r="O20" t="s">
        <v>53</v>
      </c>
    </row>
    <row r="21" spans="1:15" x14ac:dyDescent="0.35">
      <c r="A21" s="12">
        <v>11</v>
      </c>
      <c r="B21" s="11" t="s">
        <v>37</v>
      </c>
      <c r="C21" s="10">
        <v>57.6</v>
      </c>
      <c r="D21" s="9" t="s">
        <v>43</v>
      </c>
      <c r="E21" s="8" t="str">
        <f t="shared" si="0"/>
        <v>Significantly Different</v>
      </c>
      <c r="G21">
        <f t="shared" si="1"/>
        <v>57.6</v>
      </c>
      <c r="H21">
        <f t="shared" si="2"/>
        <v>6</v>
      </c>
      <c r="I21" t="str">
        <f t="shared" si="3"/>
        <v>+/-</v>
      </c>
      <c r="J21" t="str">
        <f t="shared" si="4"/>
        <v>0.4</v>
      </c>
      <c r="K21" s="1">
        <f t="shared" si="5"/>
        <v>0.24316109422492402</v>
      </c>
      <c r="L21" s="1">
        <f t="shared" si="6"/>
        <v>-16.300000000000004</v>
      </c>
      <c r="M21" s="1">
        <f t="shared" si="7"/>
        <v>0.25064471888253259</v>
      </c>
      <c r="N21" s="1">
        <f t="shared" si="8"/>
        <v>-65.032289819117153</v>
      </c>
      <c r="O21" t="s">
        <v>45</v>
      </c>
    </row>
    <row r="22" spans="1:15" x14ac:dyDescent="0.35">
      <c r="A22" s="12">
        <v>12</v>
      </c>
      <c r="B22" s="11" t="s">
        <v>45</v>
      </c>
      <c r="C22" s="10">
        <v>56.7</v>
      </c>
      <c r="D22" s="9" t="s">
        <v>43</v>
      </c>
      <c r="E22" s="8" t="str">
        <f t="shared" si="0"/>
        <v>Significantly Different</v>
      </c>
      <c r="G22">
        <f t="shared" si="1"/>
        <v>56.7</v>
      </c>
      <c r="H22">
        <f t="shared" si="2"/>
        <v>6</v>
      </c>
      <c r="I22" t="str">
        <f t="shared" si="3"/>
        <v>+/-</v>
      </c>
      <c r="J22" t="str">
        <f t="shared" si="4"/>
        <v>0.4</v>
      </c>
      <c r="K22" s="1">
        <f t="shared" si="5"/>
        <v>0.24316109422492402</v>
      </c>
      <c r="L22" s="1">
        <f t="shared" si="6"/>
        <v>-15.400000000000006</v>
      </c>
      <c r="M22" s="1">
        <f t="shared" si="7"/>
        <v>0.25064471888253259</v>
      </c>
      <c r="N22" s="1">
        <f t="shared" si="8"/>
        <v>-61.441549890454247</v>
      </c>
      <c r="O22" t="s">
        <v>28</v>
      </c>
    </row>
    <row r="23" spans="1:15" x14ac:dyDescent="0.35">
      <c r="A23" s="12">
        <v>13</v>
      </c>
      <c r="B23" s="11" t="s">
        <v>72</v>
      </c>
      <c r="C23" s="10">
        <v>54.7</v>
      </c>
      <c r="D23" s="9" t="s">
        <v>121</v>
      </c>
      <c r="E23" s="8" t="str">
        <f t="shared" si="0"/>
        <v>Significantly Different</v>
      </c>
      <c r="G23">
        <f t="shared" si="1"/>
        <v>54.7</v>
      </c>
      <c r="H23">
        <f t="shared" si="2"/>
        <v>6</v>
      </c>
      <c r="I23" t="str">
        <f t="shared" si="3"/>
        <v>+/-</v>
      </c>
      <c r="J23" t="str">
        <f t="shared" si="4"/>
        <v>0.8</v>
      </c>
      <c r="K23" s="1">
        <f t="shared" si="5"/>
        <v>0.48632218844984804</v>
      </c>
      <c r="L23" s="1">
        <f t="shared" si="6"/>
        <v>-13.400000000000006</v>
      </c>
      <c r="M23" s="1">
        <f t="shared" si="7"/>
        <v>0.49010685399991183</v>
      </c>
      <c r="N23" s="1">
        <f t="shared" si="8"/>
        <v>-27.340976545499231</v>
      </c>
      <c r="O23" t="s">
        <v>81</v>
      </c>
    </row>
    <row r="24" spans="1:15" x14ac:dyDescent="0.35">
      <c r="A24" s="12">
        <v>14</v>
      </c>
      <c r="B24" s="11" t="s">
        <v>78</v>
      </c>
      <c r="C24" s="10">
        <v>54.6</v>
      </c>
      <c r="D24" s="9" t="s">
        <v>109</v>
      </c>
      <c r="E24" s="8" t="str">
        <f t="shared" si="0"/>
        <v>Significantly Different</v>
      </c>
      <c r="G24">
        <f t="shared" si="1"/>
        <v>54.6</v>
      </c>
      <c r="H24">
        <f t="shared" si="2"/>
        <v>6</v>
      </c>
      <c r="I24" t="str">
        <f t="shared" si="3"/>
        <v>+/-</v>
      </c>
      <c r="J24" t="str">
        <f t="shared" si="4"/>
        <v>0.6</v>
      </c>
      <c r="K24" s="1">
        <f t="shared" si="5"/>
        <v>0.36474164133738601</v>
      </c>
      <c r="L24" s="1">
        <f t="shared" si="6"/>
        <v>-13.300000000000004</v>
      </c>
      <c r="M24" s="1">
        <f t="shared" si="7"/>
        <v>0.36977279819442066</v>
      </c>
      <c r="N24" s="1">
        <f t="shared" si="8"/>
        <v>-35.968032437602602</v>
      </c>
      <c r="O24" t="s">
        <v>64</v>
      </c>
    </row>
    <row r="25" spans="1:15" x14ac:dyDescent="0.35">
      <c r="A25" s="12">
        <v>15</v>
      </c>
      <c r="B25" s="11" t="s">
        <v>56</v>
      </c>
      <c r="C25" s="10">
        <v>53.9</v>
      </c>
      <c r="D25" s="9" t="s">
        <v>25</v>
      </c>
      <c r="E25" s="8" t="str">
        <f t="shared" si="0"/>
        <v>Significantly Different</v>
      </c>
      <c r="G25">
        <f t="shared" si="1"/>
        <v>53.9</v>
      </c>
      <c r="H25">
        <f t="shared" si="2"/>
        <v>6</v>
      </c>
      <c r="I25" t="str">
        <f t="shared" si="3"/>
        <v>+/-</v>
      </c>
      <c r="J25" t="str">
        <f t="shared" si="4"/>
        <v>0.7</v>
      </c>
      <c r="K25" s="1">
        <f t="shared" si="5"/>
        <v>0.42553191489361697</v>
      </c>
      <c r="L25" s="1">
        <f t="shared" si="6"/>
        <v>-12.600000000000001</v>
      </c>
      <c r="M25" s="1">
        <f t="shared" si="7"/>
        <v>0.42985214661796195</v>
      </c>
      <c r="N25" s="1">
        <f t="shared" si="8"/>
        <v>-29.31240450730715</v>
      </c>
      <c r="O25" t="s">
        <v>80</v>
      </c>
    </row>
    <row r="26" spans="1:15" x14ac:dyDescent="0.35">
      <c r="A26" s="12">
        <v>16</v>
      </c>
      <c r="B26" s="11" t="s">
        <v>31</v>
      </c>
      <c r="C26" s="10">
        <v>46.9</v>
      </c>
      <c r="D26" s="9" t="s">
        <v>155</v>
      </c>
      <c r="E26" s="8" t="str">
        <f t="shared" si="0"/>
        <v>Significantly Different</v>
      </c>
      <c r="G26">
        <f t="shared" si="1"/>
        <v>46.9</v>
      </c>
      <c r="H26">
        <f t="shared" si="2"/>
        <v>6</v>
      </c>
      <c r="I26" t="str">
        <f t="shared" si="3"/>
        <v>+/-</v>
      </c>
      <c r="J26" t="str">
        <f t="shared" si="4"/>
        <v>1.8</v>
      </c>
      <c r="K26" s="1">
        <f t="shared" si="5"/>
        <v>1.094224924012158</v>
      </c>
      <c r="L26" s="1">
        <f t="shared" si="6"/>
        <v>-5.6000000000000014</v>
      </c>
      <c r="M26" s="1">
        <f t="shared" si="7"/>
        <v>1.0959122417823675</v>
      </c>
      <c r="N26" s="1">
        <f t="shared" si="8"/>
        <v>-5.1098982076268129</v>
      </c>
      <c r="O26" t="s">
        <v>79</v>
      </c>
    </row>
    <row r="27" spans="1:15" x14ac:dyDescent="0.35">
      <c r="A27" s="12">
        <v>17</v>
      </c>
      <c r="B27" s="11" t="s">
        <v>32</v>
      </c>
      <c r="C27" s="10">
        <v>46.3</v>
      </c>
      <c r="D27" s="9" t="s">
        <v>118</v>
      </c>
      <c r="E27" s="8" t="str">
        <f t="shared" si="0"/>
        <v>Significantly Different</v>
      </c>
      <c r="G27">
        <f t="shared" si="1"/>
        <v>46.3</v>
      </c>
      <c r="H27">
        <f t="shared" si="2"/>
        <v>6</v>
      </c>
      <c r="I27" t="str">
        <f t="shared" si="3"/>
        <v>+/-</v>
      </c>
      <c r="J27" t="str">
        <f t="shared" si="4"/>
        <v>0.9</v>
      </c>
      <c r="K27" s="1">
        <f t="shared" si="5"/>
        <v>0.54711246200607899</v>
      </c>
      <c r="L27" s="1">
        <f t="shared" si="6"/>
        <v>-5</v>
      </c>
      <c r="M27" s="1">
        <f t="shared" si="7"/>
        <v>0.55047933970440222</v>
      </c>
      <c r="N27" s="1">
        <f t="shared" si="8"/>
        <v>-9.0829930196561293</v>
      </c>
      <c r="O27" t="s">
        <v>77</v>
      </c>
    </row>
    <row r="28" spans="1:15" x14ac:dyDescent="0.35">
      <c r="A28" s="12">
        <v>18</v>
      </c>
      <c r="B28" s="11" t="s">
        <v>41</v>
      </c>
      <c r="C28" s="10">
        <v>43.9</v>
      </c>
      <c r="D28" s="9" t="s">
        <v>30</v>
      </c>
      <c r="E28" s="8" t="str">
        <f t="shared" si="0"/>
        <v>Significantly Different</v>
      </c>
      <c r="G28">
        <f t="shared" si="1"/>
        <v>43.9</v>
      </c>
      <c r="H28">
        <f t="shared" si="2"/>
        <v>6</v>
      </c>
      <c r="I28" t="str">
        <f t="shared" si="3"/>
        <v>+/-</v>
      </c>
      <c r="J28" t="str">
        <f t="shared" si="4"/>
        <v>0.5</v>
      </c>
      <c r="K28" s="1">
        <f t="shared" si="5"/>
        <v>0.303951367781155</v>
      </c>
      <c r="L28" s="1">
        <f t="shared" si="6"/>
        <v>-2.6000000000000014</v>
      </c>
      <c r="M28" s="1">
        <f t="shared" si="7"/>
        <v>0.30997079109986531</v>
      </c>
      <c r="N28" s="1">
        <f t="shared" si="8"/>
        <v>-8.3878870998601371</v>
      </c>
      <c r="O28" t="s">
        <v>78</v>
      </c>
    </row>
    <row r="29" spans="1:15" x14ac:dyDescent="0.35">
      <c r="A29" s="12">
        <v>19</v>
      </c>
      <c r="B29" s="11" t="s">
        <v>28</v>
      </c>
      <c r="C29" s="10">
        <v>42.2</v>
      </c>
      <c r="D29" s="9" t="s">
        <v>118</v>
      </c>
      <c r="E29" s="8" t="str">
        <f t="shared" si="0"/>
        <v>Not Significantly Different</v>
      </c>
      <c r="G29">
        <f t="shared" si="1"/>
        <v>42.2</v>
      </c>
      <c r="H29">
        <f t="shared" si="2"/>
        <v>6</v>
      </c>
      <c r="I29" t="str">
        <f t="shared" si="3"/>
        <v>+/-</v>
      </c>
      <c r="J29" t="str">
        <f t="shared" si="4"/>
        <v>0.9</v>
      </c>
      <c r="K29" s="1">
        <f t="shared" si="5"/>
        <v>0.54711246200607899</v>
      </c>
      <c r="L29" s="1">
        <f t="shared" si="6"/>
        <v>-0.90000000000000568</v>
      </c>
      <c r="M29" s="1">
        <f t="shared" si="7"/>
        <v>0.55047933970440222</v>
      </c>
      <c r="N29" s="1">
        <f t="shared" si="8"/>
        <v>-1.6349387435381135</v>
      </c>
      <c r="O29" t="s">
        <v>55</v>
      </c>
    </row>
    <row r="30" spans="1:15" x14ac:dyDescent="0.35">
      <c r="A30" s="12">
        <v>20</v>
      </c>
      <c r="B30" s="11" t="s">
        <v>58</v>
      </c>
      <c r="C30" s="10">
        <v>41.9</v>
      </c>
      <c r="D30" s="9" t="s">
        <v>109</v>
      </c>
      <c r="E30" s="8" t="str">
        <f t="shared" si="0"/>
        <v>Not Significantly Different</v>
      </c>
      <c r="G30">
        <f t="shared" si="1"/>
        <v>41.9</v>
      </c>
      <c r="H30">
        <f t="shared" si="2"/>
        <v>6</v>
      </c>
      <c r="I30" t="str">
        <f t="shared" si="3"/>
        <v>+/-</v>
      </c>
      <c r="J30" t="str">
        <f t="shared" si="4"/>
        <v>0.6</v>
      </c>
      <c r="K30" s="1">
        <f t="shared" si="5"/>
        <v>0.36474164133738601</v>
      </c>
      <c r="L30" s="1">
        <f t="shared" si="6"/>
        <v>-0.60000000000000142</v>
      </c>
      <c r="M30" s="1">
        <f t="shared" si="7"/>
        <v>0.36977279819442066</v>
      </c>
      <c r="N30" s="1">
        <f t="shared" si="8"/>
        <v>-1.6226180047038803</v>
      </c>
      <c r="O30" t="s">
        <v>76</v>
      </c>
    </row>
    <row r="31" spans="1:15" x14ac:dyDescent="0.35">
      <c r="A31" s="12">
        <v>21</v>
      </c>
      <c r="B31" s="11" t="s">
        <v>71</v>
      </c>
      <c r="C31" s="10">
        <v>39.200000000000003</v>
      </c>
      <c r="D31" s="9" t="s">
        <v>30</v>
      </c>
      <c r="E31" s="8" t="str">
        <f t="shared" si="0"/>
        <v>Significantly Different</v>
      </c>
      <c r="G31">
        <f t="shared" si="1"/>
        <v>39.200000000000003</v>
      </c>
      <c r="H31">
        <f t="shared" si="2"/>
        <v>6</v>
      </c>
      <c r="I31" t="str">
        <f t="shared" si="3"/>
        <v>+/-</v>
      </c>
      <c r="J31" t="str">
        <f t="shared" si="4"/>
        <v>0.5</v>
      </c>
      <c r="K31" s="1">
        <f t="shared" si="5"/>
        <v>0.303951367781155</v>
      </c>
      <c r="L31" s="1">
        <f t="shared" si="6"/>
        <v>2.0999999999999943</v>
      </c>
      <c r="M31" s="1">
        <f t="shared" si="7"/>
        <v>0.30997079109986531</v>
      </c>
      <c r="N31" s="1">
        <f t="shared" si="8"/>
        <v>6.7748318883485501</v>
      </c>
      <c r="O31" t="s">
        <v>41</v>
      </c>
    </row>
    <row r="32" spans="1:15" x14ac:dyDescent="0.35">
      <c r="A32" s="12">
        <v>22</v>
      </c>
      <c r="B32" s="11" t="s">
        <v>62</v>
      </c>
      <c r="C32" s="10">
        <v>36.799999999999997</v>
      </c>
      <c r="D32" s="9" t="s">
        <v>135</v>
      </c>
      <c r="E32" s="8" t="str">
        <f t="shared" si="0"/>
        <v>Significantly Different</v>
      </c>
      <c r="G32">
        <f t="shared" si="1"/>
        <v>36.799999999999997</v>
      </c>
      <c r="H32">
        <f t="shared" si="2"/>
        <v>6</v>
      </c>
      <c r="I32" t="str">
        <f t="shared" si="3"/>
        <v>+/-</v>
      </c>
      <c r="J32" t="str">
        <f t="shared" si="4"/>
        <v>1.6</v>
      </c>
      <c r="K32" s="1">
        <f t="shared" si="5"/>
        <v>0.97264437689969607</v>
      </c>
      <c r="L32" s="1">
        <f t="shared" si="6"/>
        <v>4.5</v>
      </c>
      <c r="M32" s="1">
        <f t="shared" si="7"/>
        <v>0.97454222139096647</v>
      </c>
      <c r="N32" s="1">
        <f t="shared" si="8"/>
        <v>4.6175526326372385</v>
      </c>
      <c r="O32" t="s">
        <v>70</v>
      </c>
    </row>
    <row r="33" spans="1:15" x14ac:dyDescent="0.35">
      <c r="A33" s="12">
        <v>23</v>
      </c>
      <c r="B33" s="11" t="s">
        <v>81</v>
      </c>
      <c r="C33" s="10">
        <v>35.4</v>
      </c>
      <c r="D33" s="9" t="s">
        <v>118</v>
      </c>
      <c r="E33" s="8" t="str">
        <f t="shared" si="0"/>
        <v>Significantly Different</v>
      </c>
      <c r="G33">
        <f t="shared" si="1"/>
        <v>35.4</v>
      </c>
      <c r="H33">
        <f t="shared" si="2"/>
        <v>6</v>
      </c>
      <c r="I33" t="str">
        <f t="shared" si="3"/>
        <v>+/-</v>
      </c>
      <c r="J33" t="str">
        <f t="shared" si="4"/>
        <v>0.9</v>
      </c>
      <c r="K33" s="1">
        <f t="shared" si="5"/>
        <v>0.54711246200607899</v>
      </c>
      <c r="L33" s="1">
        <f t="shared" si="6"/>
        <v>5.8999999999999986</v>
      </c>
      <c r="M33" s="1">
        <f t="shared" si="7"/>
        <v>0.55047933970440222</v>
      </c>
      <c r="N33" s="1">
        <f t="shared" si="8"/>
        <v>10.71793176319423</v>
      </c>
      <c r="O33" t="s">
        <v>75</v>
      </c>
    </row>
    <row r="34" spans="1:15" x14ac:dyDescent="0.35">
      <c r="A34" s="12">
        <v>24</v>
      </c>
      <c r="B34" s="11" t="s">
        <v>61</v>
      </c>
      <c r="C34" s="10">
        <v>34.9</v>
      </c>
      <c r="D34" s="9" t="s">
        <v>133</v>
      </c>
      <c r="E34" s="8" t="str">
        <f t="shared" si="0"/>
        <v>Significantly Different</v>
      </c>
      <c r="G34">
        <f t="shared" si="1"/>
        <v>34.9</v>
      </c>
      <c r="H34">
        <f t="shared" si="2"/>
        <v>6</v>
      </c>
      <c r="I34" t="str">
        <f t="shared" si="3"/>
        <v>+/-</v>
      </c>
      <c r="J34" t="str">
        <f t="shared" si="4"/>
        <v>1.4</v>
      </c>
      <c r="K34" s="1">
        <f t="shared" si="5"/>
        <v>0.85106382978723394</v>
      </c>
      <c r="L34" s="1">
        <f t="shared" si="6"/>
        <v>6.3999999999999986</v>
      </c>
      <c r="M34" s="1">
        <f t="shared" si="7"/>
        <v>0.85323214879137987</v>
      </c>
      <c r="N34" s="1">
        <f t="shared" si="8"/>
        <v>7.5008894227271261</v>
      </c>
      <c r="O34" t="s">
        <v>74</v>
      </c>
    </row>
    <row r="35" spans="1:15" x14ac:dyDescent="0.35">
      <c r="A35" s="12">
        <v>25</v>
      </c>
      <c r="B35" s="11" t="s">
        <v>44</v>
      </c>
      <c r="C35" s="10">
        <v>34.4</v>
      </c>
      <c r="D35" s="9" t="s">
        <v>121</v>
      </c>
      <c r="E35" s="8" t="str">
        <f t="shared" si="0"/>
        <v>Significantly Different</v>
      </c>
      <c r="G35">
        <f t="shared" si="1"/>
        <v>34.4</v>
      </c>
      <c r="H35">
        <f t="shared" si="2"/>
        <v>6</v>
      </c>
      <c r="I35" t="str">
        <f t="shared" si="3"/>
        <v>+/-</v>
      </c>
      <c r="J35" t="str">
        <f t="shared" si="4"/>
        <v>0.8</v>
      </c>
      <c r="K35" s="1">
        <f t="shared" si="5"/>
        <v>0.48632218844984804</v>
      </c>
      <c r="L35" s="1">
        <f t="shared" si="6"/>
        <v>6.8999999999999986</v>
      </c>
      <c r="M35" s="1">
        <f t="shared" si="7"/>
        <v>0.49010685399991183</v>
      </c>
      <c r="N35" s="1">
        <f t="shared" si="8"/>
        <v>14.078562549548103</v>
      </c>
      <c r="O35" t="s">
        <v>51</v>
      </c>
    </row>
    <row r="36" spans="1:15" x14ac:dyDescent="0.35">
      <c r="A36" s="12">
        <v>26</v>
      </c>
      <c r="B36" s="11" t="s">
        <v>68</v>
      </c>
      <c r="C36" s="10">
        <v>31.5</v>
      </c>
      <c r="D36" s="9" t="s">
        <v>25</v>
      </c>
      <c r="E36" s="8" t="str">
        <f t="shared" si="0"/>
        <v>Significantly Different</v>
      </c>
      <c r="G36">
        <f t="shared" si="1"/>
        <v>31.5</v>
      </c>
      <c r="H36">
        <f t="shared" si="2"/>
        <v>6</v>
      </c>
      <c r="I36" t="str">
        <f t="shared" si="3"/>
        <v>+/-</v>
      </c>
      <c r="J36" t="str">
        <f t="shared" si="4"/>
        <v>0.7</v>
      </c>
      <c r="K36" s="1">
        <f t="shared" si="5"/>
        <v>0.42553191489361697</v>
      </c>
      <c r="L36" s="1">
        <f t="shared" si="6"/>
        <v>9.7999999999999972</v>
      </c>
      <c r="M36" s="1">
        <f t="shared" si="7"/>
        <v>0.42985214661796195</v>
      </c>
      <c r="N36" s="1">
        <f t="shared" si="8"/>
        <v>22.798536839016663</v>
      </c>
      <c r="O36" t="s">
        <v>71</v>
      </c>
    </row>
    <row r="37" spans="1:15" x14ac:dyDescent="0.35">
      <c r="A37" s="12">
        <v>27</v>
      </c>
      <c r="B37" s="11" t="s">
        <v>80</v>
      </c>
      <c r="C37" s="10">
        <v>31.1</v>
      </c>
      <c r="D37" s="9" t="s">
        <v>43</v>
      </c>
      <c r="E37" s="8" t="str">
        <f t="shared" si="0"/>
        <v>Significantly Different</v>
      </c>
      <c r="G37">
        <f t="shared" si="1"/>
        <v>31.1</v>
      </c>
      <c r="H37">
        <f t="shared" si="2"/>
        <v>6</v>
      </c>
      <c r="I37" t="str">
        <f t="shared" si="3"/>
        <v>+/-</v>
      </c>
      <c r="J37" t="str">
        <f t="shared" si="4"/>
        <v>0.4</v>
      </c>
      <c r="K37" s="1">
        <f t="shared" si="5"/>
        <v>0.24316109422492402</v>
      </c>
      <c r="L37" s="1">
        <f t="shared" si="6"/>
        <v>10.199999999999996</v>
      </c>
      <c r="M37" s="1">
        <f t="shared" si="7"/>
        <v>0.25064471888253259</v>
      </c>
      <c r="N37" s="1">
        <f t="shared" si="8"/>
        <v>40.69505252484629</v>
      </c>
      <c r="O37" t="s">
        <v>69</v>
      </c>
    </row>
    <row r="38" spans="1:15" x14ac:dyDescent="0.35">
      <c r="A38" s="12">
        <v>28</v>
      </c>
      <c r="B38" s="11" t="s">
        <v>48</v>
      </c>
      <c r="C38" s="10">
        <v>31</v>
      </c>
      <c r="D38" s="9" t="s">
        <v>129</v>
      </c>
      <c r="E38" s="8" t="str">
        <f t="shared" si="0"/>
        <v>Significantly Different</v>
      </c>
      <c r="G38">
        <f t="shared" si="1"/>
        <v>31</v>
      </c>
      <c r="H38">
        <f t="shared" si="2"/>
        <v>6</v>
      </c>
      <c r="I38" t="str">
        <f t="shared" si="3"/>
        <v>+/-</v>
      </c>
      <c r="J38" t="str">
        <f t="shared" si="4"/>
        <v>1.1</v>
      </c>
      <c r="K38" s="1">
        <f t="shared" si="5"/>
        <v>0.66869300911854113</v>
      </c>
      <c r="L38" s="1">
        <f t="shared" si="6"/>
        <v>10.299999999999997</v>
      </c>
      <c r="M38" s="1">
        <f t="shared" si="7"/>
        <v>0.67145051776214359</v>
      </c>
      <c r="N38" s="1">
        <f t="shared" si="8"/>
        <v>15.33992413071412</v>
      </c>
      <c r="O38" t="s">
        <v>68</v>
      </c>
    </row>
    <row r="39" spans="1:15" x14ac:dyDescent="0.35">
      <c r="A39" s="12">
        <v>29</v>
      </c>
      <c r="B39" s="11" t="s">
        <v>34</v>
      </c>
      <c r="C39" s="10">
        <v>30</v>
      </c>
      <c r="D39" s="9" t="s">
        <v>38</v>
      </c>
      <c r="E39" s="8" t="str">
        <f t="shared" si="0"/>
        <v>Significantly Different</v>
      </c>
      <c r="G39">
        <f t="shared" si="1"/>
        <v>30</v>
      </c>
      <c r="H39">
        <f t="shared" si="2"/>
        <v>6</v>
      </c>
      <c r="I39" t="str">
        <f t="shared" si="3"/>
        <v>+/-</v>
      </c>
      <c r="J39" t="str">
        <f t="shared" si="4"/>
        <v>0.2</v>
      </c>
      <c r="K39" s="1">
        <f t="shared" si="5"/>
        <v>0.12158054711246201</v>
      </c>
      <c r="L39" s="1">
        <f t="shared" si="6"/>
        <v>11.299999999999997</v>
      </c>
      <c r="M39" s="1">
        <f t="shared" si="7"/>
        <v>0.1359311840425404</v>
      </c>
      <c r="N39" s="1">
        <f t="shared" si="8"/>
        <v>83.130299199509665</v>
      </c>
      <c r="O39" t="s">
        <v>44</v>
      </c>
    </row>
    <row r="40" spans="1:15" x14ac:dyDescent="0.35">
      <c r="A40" s="12">
        <v>30</v>
      </c>
      <c r="B40" s="11" t="s">
        <v>69</v>
      </c>
      <c r="C40" s="10">
        <v>27.7</v>
      </c>
      <c r="D40" s="9" t="s">
        <v>137</v>
      </c>
      <c r="E40" s="8" t="str">
        <f t="shared" si="0"/>
        <v>Significantly Different</v>
      </c>
      <c r="G40">
        <f t="shared" si="1"/>
        <v>27.7</v>
      </c>
      <c r="H40">
        <f t="shared" si="2"/>
        <v>6</v>
      </c>
      <c r="I40" t="str">
        <f t="shared" si="3"/>
        <v>+/-</v>
      </c>
      <c r="J40" t="str">
        <f t="shared" si="4"/>
        <v>1.2</v>
      </c>
      <c r="K40" s="1">
        <f t="shared" si="5"/>
        <v>0.72948328267477203</v>
      </c>
      <c r="L40" s="1">
        <f t="shared" si="6"/>
        <v>13.599999999999998</v>
      </c>
      <c r="M40" s="1">
        <f t="shared" si="7"/>
        <v>0.73201182849801194</v>
      </c>
      <c r="N40" s="1">
        <f t="shared" si="8"/>
        <v>18.578934752878702</v>
      </c>
      <c r="O40" t="s">
        <v>66</v>
      </c>
    </row>
    <row r="41" spans="1:15" x14ac:dyDescent="0.35">
      <c r="A41" s="12">
        <v>31</v>
      </c>
      <c r="B41" s="11" t="s">
        <v>77</v>
      </c>
      <c r="C41" s="10">
        <v>26.7</v>
      </c>
      <c r="D41" s="9" t="s">
        <v>109</v>
      </c>
      <c r="E41" s="8" t="str">
        <f t="shared" si="0"/>
        <v>Significantly Different</v>
      </c>
      <c r="G41">
        <f t="shared" si="1"/>
        <v>26.7</v>
      </c>
      <c r="H41">
        <f t="shared" si="2"/>
        <v>6</v>
      </c>
      <c r="I41" t="str">
        <f t="shared" si="3"/>
        <v>+/-</v>
      </c>
      <c r="J41" t="str">
        <f t="shared" si="4"/>
        <v>0.6</v>
      </c>
      <c r="K41" s="1">
        <f t="shared" si="5"/>
        <v>0.36474164133738601</v>
      </c>
      <c r="L41" s="1">
        <f t="shared" si="6"/>
        <v>14.599999999999998</v>
      </c>
      <c r="M41" s="1">
        <f t="shared" si="7"/>
        <v>0.36977279819442066</v>
      </c>
      <c r="N41" s="1">
        <f t="shared" si="8"/>
        <v>39.483704781127656</v>
      </c>
      <c r="O41" t="s">
        <v>47</v>
      </c>
    </row>
    <row r="42" spans="1:15" x14ac:dyDescent="0.35">
      <c r="A42" s="12">
        <v>32</v>
      </c>
      <c r="B42" s="11" t="s">
        <v>73</v>
      </c>
      <c r="C42" s="10">
        <v>26.3</v>
      </c>
      <c r="D42" s="9" t="s">
        <v>30</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26.3</v>
      </c>
      <c r="H42">
        <f t="shared" ref="H42:H62" si="11">LEN(TRIM(D42))</f>
        <v>6</v>
      </c>
      <c r="I42" t="str">
        <f t="shared" ref="I42:I73" si="12">IF(H42&gt;=3,MID(TRIM(D42),1,3),"NO")</f>
        <v>+/-</v>
      </c>
      <c r="J42" t="str">
        <f t="shared" ref="J42:J73" si="13">IF(TRIM(I42)="+/-",MID(TRIM(D42),4,H42-3),D42)</f>
        <v>0.5</v>
      </c>
      <c r="K42" s="1">
        <f t="shared" ref="K42:K73" si="14">IF(TRIM(J42)="*****",0,IF(ISERROR(VALUE(J42)),"NA",VALUE(J42/$I$4)))</f>
        <v>0.303951367781155</v>
      </c>
      <c r="L42" s="1">
        <f t="shared" ref="L42:L62" si="15">IF(AND(ISNUMBER(G42),ISNUMBER($I$6)),$I$6-G42,"N/A")</f>
        <v>14.999999999999996</v>
      </c>
      <c r="M42" s="1">
        <f t="shared" ref="M42:M62" si="16">IF(AND(ISNUMBER(K42),ISNUMBER($I$7)),SQRT(K42^2+($I$7)^2),"N/A")</f>
        <v>0.30997079109986531</v>
      </c>
      <c r="N42" s="1">
        <f t="shared" ref="N42:N73" si="17">IF(AND(ISNUMBER(L42),ISNUMBER(M42),M42&lt;&gt;0),L42/M42,"NA")</f>
        <v>48.391656345346902</v>
      </c>
      <c r="O42" t="s">
        <v>36</v>
      </c>
    </row>
    <row r="43" spans="1:15" x14ac:dyDescent="0.35">
      <c r="A43" s="12">
        <v>33</v>
      </c>
      <c r="B43" s="11" t="s">
        <v>60</v>
      </c>
      <c r="C43" s="10">
        <v>26</v>
      </c>
      <c r="D43" s="9" t="s">
        <v>43</v>
      </c>
      <c r="E43" s="8" t="str">
        <f t="shared" si="9"/>
        <v>Significantly Different</v>
      </c>
      <c r="G43">
        <f t="shared" si="10"/>
        <v>26</v>
      </c>
      <c r="H43">
        <f t="shared" si="11"/>
        <v>6</v>
      </c>
      <c r="I43" t="str">
        <f t="shared" si="12"/>
        <v>+/-</v>
      </c>
      <c r="J43" t="str">
        <f t="shared" si="13"/>
        <v>0.4</v>
      </c>
      <c r="K43" s="1">
        <f t="shared" si="14"/>
        <v>0.24316109422492402</v>
      </c>
      <c r="L43" s="1">
        <f t="shared" si="15"/>
        <v>15.299999999999997</v>
      </c>
      <c r="M43" s="1">
        <f t="shared" si="16"/>
        <v>0.25064471888253259</v>
      </c>
      <c r="N43" s="1">
        <f t="shared" si="17"/>
        <v>61.042578787269441</v>
      </c>
      <c r="O43" t="s">
        <v>49</v>
      </c>
    </row>
    <row r="44" spans="1:15" x14ac:dyDescent="0.35">
      <c r="A44" s="12">
        <v>34</v>
      </c>
      <c r="B44" s="11" t="s">
        <v>54</v>
      </c>
      <c r="C44" s="10">
        <v>25.3</v>
      </c>
      <c r="D44" s="9" t="s">
        <v>43</v>
      </c>
      <c r="E44" s="8" t="str">
        <f t="shared" si="9"/>
        <v>Significantly Different</v>
      </c>
      <c r="G44">
        <f t="shared" si="10"/>
        <v>25.3</v>
      </c>
      <c r="H44">
        <f t="shared" si="11"/>
        <v>6</v>
      </c>
      <c r="I44" t="str">
        <f t="shared" si="12"/>
        <v>+/-</v>
      </c>
      <c r="J44" t="str">
        <f t="shared" si="13"/>
        <v>0.4</v>
      </c>
      <c r="K44" s="1">
        <f t="shared" si="14"/>
        <v>0.24316109422492402</v>
      </c>
      <c r="L44" s="1">
        <f t="shared" si="15"/>
        <v>15.999999999999996</v>
      </c>
      <c r="M44" s="1">
        <f t="shared" si="16"/>
        <v>0.25064471888253259</v>
      </c>
      <c r="N44" s="1">
        <f t="shared" si="17"/>
        <v>63.835376509562813</v>
      </c>
      <c r="O44" t="s">
        <v>63</v>
      </c>
    </row>
    <row r="45" spans="1:15" x14ac:dyDescent="0.35">
      <c r="A45" s="12">
        <v>35</v>
      </c>
      <c r="B45" s="11" t="s">
        <v>79</v>
      </c>
      <c r="C45" s="10">
        <v>24.4</v>
      </c>
      <c r="D45" s="9" t="s">
        <v>109</v>
      </c>
      <c r="E45" s="8" t="str">
        <f t="shared" si="9"/>
        <v>Significantly Different</v>
      </c>
      <c r="G45">
        <f t="shared" si="10"/>
        <v>24.4</v>
      </c>
      <c r="H45">
        <f t="shared" si="11"/>
        <v>6</v>
      </c>
      <c r="I45" t="str">
        <f t="shared" si="12"/>
        <v>+/-</v>
      </c>
      <c r="J45" t="str">
        <f t="shared" si="13"/>
        <v>0.6</v>
      </c>
      <c r="K45" s="1">
        <f t="shared" si="14"/>
        <v>0.36474164133738601</v>
      </c>
      <c r="L45" s="1">
        <f t="shared" si="15"/>
        <v>16.899999999999999</v>
      </c>
      <c r="M45" s="1">
        <f t="shared" si="16"/>
        <v>0.36977279819442066</v>
      </c>
      <c r="N45" s="1">
        <f t="shared" si="17"/>
        <v>45.703740465825845</v>
      </c>
      <c r="O45" t="s">
        <v>62</v>
      </c>
    </row>
    <row r="46" spans="1:15" x14ac:dyDescent="0.35">
      <c r="A46" s="12">
        <v>36</v>
      </c>
      <c r="B46" s="11" t="s">
        <v>26</v>
      </c>
      <c r="C46" s="10">
        <v>22.8</v>
      </c>
      <c r="D46" s="9" t="s">
        <v>133</v>
      </c>
      <c r="E46" s="8" t="str">
        <f t="shared" si="9"/>
        <v>Significantly Different</v>
      </c>
      <c r="G46">
        <f t="shared" si="10"/>
        <v>22.8</v>
      </c>
      <c r="H46">
        <f t="shared" si="11"/>
        <v>6</v>
      </c>
      <c r="I46" t="str">
        <f t="shared" si="12"/>
        <v>+/-</v>
      </c>
      <c r="J46" t="str">
        <f t="shared" si="13"/>
        <v>1.4</v>
      </c>
      <c r="K46" s="1">
        <f t="shared" si="14"/>
        <v>0.85106382978723394</v>
      </c>
      <c r="L46" s="1">
        <f t="shared" si="15"/>
        <v>18.499999999999996</v>
      </c>
      <c r="M46" s="1">
        <f t="shared" si="16"/>
        <v>0.85323214879137987</v>
      </c>
      <c r="N46" s="1">
        <f t="shared" si="17"/>
        <v>21.6822584875706</v>
      </c>
      <c r="O46" t="s">
        <v>60</v>
      </c>
    </row>
    <row r="47" spans="1:15" x14ac:dyDescent="0.35">
      <c r="A47" s="12">
        <v>37</v>
      </c>
      <c r="B47" s="11" t="s">
        <v>36</v>
      </c>
      <c r="C47" s="10">
        <v>21.9</v>
      </c>
      <c r="D47" s="9" t="s">
        <v>121</v>
      </c>
      <c r="E47" s="8" t="str">
        <f t="shared" si="9"/>
        <v>Significantly Different</v>
      </c>
      <c r="G47">
        <f t="shared" si="10"/>
        <v>21.9</v>
      </c>
      <c r="H47">
        <f t="shared" si="11"/>
        <v>6</v>
      </c>
      <c r="I47" t="str">
        <f t="shared" si="12"/>
        <v>+/-</v>
      </c>
      <c r="J47" t="str">
        <f t="shared" si="13"/>
        <v>0.8</v>
      </c>
      <c r="K47" s="1">
        <f t="shared" si="14"/>
        <v>0.48632218844984804</v>
      </c>
      <c r="L47" s="1">
        <f t="shared" si="15"/>
        <v>19.399999999999999</v>
      </c>
      <c r="M47" s="1">
        <f t="shared" si="16"/>
        <v>0.49010685399991183</v>
      </c>
      <c r="N47" s="1">
        <f t="shared" si="17"/>
        <v>39.583204849454091</v>
      </c>
      <c r="O47" t="s">
        <v>58</v>
      </c>
    </row>
    <row r="48" spans="1:15" x14ac:dyDescent="0.35">
      <c r="A48" s="12">
        <v>38</v>
      </c>
      <c r="B48" s="11" t="s">
        <v>64</v>
      </c>
      <c r="C48" s="10">
        <v>19</v>
      </c>
      <c r="D48" s="9" t="s">
        <v>27</v>
      </c>
      <c r="E48" s="8" t="str">
        <f t="shared" si="9"/>
        <v>Significantly Different</v>
      </c>
      <c r="G48">
        <f t="shared" si="10"/>
        <v>19</v>
      </c>
      <c r="H48">
        <f t="shared" si="11"/>
        <v>6</v>
      </c>
      <c r="I48" t="str">
        <f t="shared" si="12"/>
        <v>+/-</v>
      </c>
      <c r="J48" t="str">
        <f t="shared" si="13"/>
        <v>0.3</v>
      </c>
      <c r="K48" s="1">
        <f t="shared" si="14"/>
        <v>0.18237082066869301</v>
      </c>
      <c r="L48" s="1">
        <f t="shared" si="15"/>
        <v>22.299999999999997</v>
      </c>
      <c r="M48" s="1">
        <f t="shared" si="16"/>
        <v>0.19223572402239389</v>
      </c>
      <c r="N48" s="1">
        <f t="shared" si="17"/>
        <v>116.00341254678672</v>
      </c>
      <c r="O48" t="s">
        <v>56</v>
      </c>
    </row>
    <row r="49" spans="1:15" x14ac:dyDescent="0.35">
      <c r="A49" s="12">
        <v>39</v>
      </c>
      <c r="B49" s="11" t="s">
        <v>74</v>
      </c>
      <c r="C49" s="10">
        <v>18.7</v>
      </c>
      <c r="D49" s="9" t="s">
        <v>43</v>
      </c>
      <c r="E49" s="8" t="str">
        <f t="shared" si="9"/>
        <v>Significantly Different</v>
      </c>
      <c r="G49">
        <f t="shared" si="10"/>
        <v>18.7</v>
      </c>
      <c r="H49">
        <f t="shared" si="11"/>
        <v>6</v>
      </c>
      <c r="I49" t="str">
        <f t="shared" si="12"/>
        <v>+/-</v>
      </c>
      <c r="J49" t="str">
        <f t="shared" si="13"/>
        <v>0.4</v>
      </c>
      <c r="K49" s="1">
        <f t="shared" si="14"/>
        <v>0.24316109422492402</v>
      </c>
      <c r="L49" s="1">
        <f t="shared" si="15"/>
        <v>22.599999999999998</v>
      </c>
      <c r="M49" s="1">
        <f t="shared" si="16"/>
        <v>0.25064471888253259</v>
      </c>
      <c r="N49" s="1">
        <f t="shared" si="17"/>
        <v>90.167469319757487</v>
      </c>
      <c r="O49" t="s">
        <v>54</v>
      </c>
    </row>
    <row r="50" spans="1:15" x14ac:dyDescent="0.35">
      <c r="A50" s="12">
        <v>40</v>
      </c>
      <c r="B50" s="11" t="s">
        <v>65</v>
      </c>
      <c r="C50" s="10">
        <v>18.3</v>
      </c>
      <c r="D50" s="9" t="s">
        <v>109</v>
      </c>
      <c r="E50" s="8" t="str">
        <f t="shared" si="9"/>
        <v>Significantly Different</v>
      </c>
      <c r="G50">
        <f t="shared" si="10"/>
        <v>18.3</v>
      </c>
      <c r="H50">
        <f t="shared" si="11"/>
        <v>6</v>
      </c>
      <c r="I50" t="str">
        <f t="shared" si="12"/>
        <v>+/-</v>
      </c>
      <c r="J50" t="str">
        <f t="shared" si="13"/>
        <v>0.6</v>
      </c>
      <c r="K50" s="1">
        <f t="shared" si="14"/>
        <v>0.36474164133738601</v>
      </c>
      <c r="L50" s="1">
        <f t="shared" si="15"/>
        <v>22.999999999999996</v>
      </c>
      <c r="M50" s="1">
        <f t="shared" si="16"/>
        <v>0.36977279819442066</v>
      </c>
      <c r="N50" s="1">
        <f t="shared" si="17"/>
        <v>62.200356846981919</v>
      </c>
      <c r="O50" t="s">
        <v>52</v>
      </c>
    </row>
    <row r="51" spans="1:15" x14ac:dyDescent="0.35">
      <c r="A51" s="12">
        <v>41</v>
      </c>
      <c r="B51" s="11" t="s">
        <v>70</v>
      </c>
      <c r="C51" s="10">
        <v>18.2</v>
      </c>
      <c r="D51" s="9" t="s">
        <v>43</v>
      </c>
      <c r="E51" s="8" t="str">
        <f t="shared" si="9"/>
        <v>Significantly Different</v>
      </c>
      <c r="G51">
        <f t="shared" si="10"/>
        <v>18.2</v>
      </c>
      <c r="H51">
        <f t="shared" si="11"/>
        <v>6</v>
      </c>
      <c r="I51" t="str">
        <f t="shared" si="12"/>
        <v>+/-</v>
      </c>
      <c r="J51" t="str">
        <f t="shared" si="13"/>
        <v>0.4</v>
      </c>
      <c r="K51" s="1">
        <f t="shared" si="14"/>
        <v>0.24316109422492402</v>
      </c>
      <c r="L51" s="1">
        <f t="shared" si="15"/>
        <v>23.099999999999998</v>
      </c>
      <c r="M51" s="1">
        <f t="shared" si="16"/>
        <v>0.25064471888253259</v>
      </c>
      <c r="N51" s="1">
        <f t="shared" si="17"/>
        <v>92.162324835681332</v>
      </c>
      <c r="O51" t="s">
        <v>50</v>
      </c>
    </row>
    <row r="52" spans="1:15" x14ac:dyDescent="0.35">
      <c r="A52" s="12">
        <v>42</v>
      </c>
      <c r="B52" s="11" t="s">
        <v>29</v>
      </c>
      <c r="C52" s="10">
        <v>17.7</v>
      </c>
      <c r="D52" s="9" t="s">
        <v>43</v>
      </c>
      <c r="E52" s="8" t="str">
        <f t="shared" si="9"/>
        <v>Significantly Different</v>
      </c>
      <c r="G52">
        <f t="shared" si="10"/>
        <v>17.7</v>
      </c>
      <c r="H52">
        <f t="shared" si="11"/>
        <v>6</v>
      </c>
      <c r="I52" t="str">
        <f t="shared" si="12"/>
        <v>+/-</v>
      </c>
      <c r="J52" t="str">
        <f t="shared" si="13"/>
        <v>0.4</v>
      </c>
      <c r="K52" s="1">
        <f t="shared" si="14"/>
        <v>0.24316109422492402</v>
      </c>
      <c r="L52" s="1">
        <f t="shared" si="15"/>
        <v>23.599999999999998</v>
      </c>
      <c r="M52" s="1">
        <f t="shared" si="16"/>
        <v>0.25064471888253259</v>
      </c>
      <c r="N52" s="1">
        <f t="shared" si="17"/>
        <v>94.157180351605163</v>
      </c>
      <c r="O52" t="s">
        <v>48</v>
      </c>
    </row>
    <row r="53" spans="1:15" x14ac:dyDescent="0.35">
      <c r="A53" s="12">
        <v>43</v>
      </c>
      <c r="B53" s="11" t="s">
        <v>42</v>
      </c>
      <c r="C53" s="10">
        <v>17</v>
      </c>
      <c r="D53" s="9" t="s">
        <v>30</v>
      </c>
      <c r="E53" s="8" t="str">
        <f t="shared" si="9"/>
        <v>Significantly Different</v>
      </c>
      <c r="G53">
        <f t="shared" si="10"/>
        <v>17</v>
      </c>
      <c r="H53">
        <f t="shared" si="11"/>
        <v>6</v>
      </c>
      <c r="I53" t="str">
        <f t="shared" si="12"/>
        <v>+/-</v>
      </c>
      <c r="J53" t="str">
        <f t="shared" si="13"/>
        <v>0.5</v>
      </c>
      <c r="K53" s="1">
        <f t="shared" si="14"/>
        <v>0.303951367781155</v>
      </c>
      <c r="L53" s="1">
        <f t="shared" si="15"/>
        <v>24.299999999999997</v>
      </c>
      <c r="M53" s="1">
        <f t="shared" si="16"/>
        <v>0.30997079109986531</v>
      </c>
      <c r="N53" s="1">
        <f t="shared" si="17"/>
        <v>78.394483279461994</v>
      </c>
      <c r="O53" t="s">
        <v>46</v>
      </c>
    </row>
    <row r="54" spans="1:15" x14ac:dyDescent="0.35">
      <c r="A54" s="12">
        <v>44</v>
      </c>
      <c r="B54" s="11" t="s">
        <v>47</v>
      </c>
      <c r="C54" s="10">
        <v>16.2</v>
      </c>
      <c r="D54" s="9" t="s">
        <v>43</v>
      </c>
      <c r="E54" s="8" t="str">
        <f t="shared" si="9"/>
        <v>Significantly Different</v>
      </c>
      <c r="G54">
        <f t="shared" si="10"/>
        <v>16.2</v>
      </c>
      <c r="H54">
        <f t="shared" si="11"/>
        <v>6</v>
      </c>
      <c r="I54" t="str">
        <f t="shared" si="12"/>
        <v>+/-</v>
      </c>
      <c r="J54" t="str">
        <f t="shared" si="13"/>
        <v>0.4</v>
      </c>
      <c r="K54" s="1">
        <f t="shared" si="14"/>
        <v>0.24316109422492402</v>
      </c>
      <c r="L54" s="1">
        <f t="shared" si="15"/>
        <v>25.099999999999998</v>
      </c>
      <c r="M54" s="1">
        <f t="shared" si="16"/>
        <v>0.25064471888253259</v>
      </c>
      <c r="N54" s="1">
        <f t="shared" si="17"/>
        <v>100.14174689937668</v>
      </c>
      <c r="O54" t="s">
        <v>39</v>
      </c>
    </row>
    <row r="55" spans="1:15" x14ac:dyDescent="0.35">
      <c r="A55" s="12">
        <v>45</v>
      </c>
      <c r="B55" s="11" t="s">
        <v>59</v>
      </c>
      <c r="C55" s="10">
        <v>15.3</v>
      </c>
      <c r="D55" s="9" t="s">
        <v>137</v>
      </c>
      <c r="E55" s="8" t="str">
        <f t="shared" si="9"/>
        <v>Significantly Different</v>
      </c>
      <c r="G55">
        <f t="shared" si="10"/>
        <v>15.3</v>
      </c>
      <c r="H55">
        <f t="shared" si="11"/>
        <v>6</v>
      </c>
      <c r="I55" t="str">
        <f t="shared" si="12"/>
        <v>+/-</v>
      </c>
      <c r="J55" t="str">
        <f t="shared" si="13"/>
        <v>1.2</v>
      </c>
      <c r="K55" s="1">
        <f t="shared" si="14"/>
        <v>0.72948328267477203</v>
      </c>
      <c r="L55" s="1">
        <f t="shared" si="15"/>
        <v>25.999999999999996</v>
      </c>
      <c r="M55" s="1">
        <f t="shared" si="16"/>
        <v>0.73201182849801194</v>
      </c>
      <c r="N55" s="1">
        <f t="shared" si="17"/>
        <v>35.518551733444575</v>
      </c>
      <c r="O55" t="s">
        <v>42</v>
      </c>
    </row>
    <row r="56" spans="1:15" x14ac:dyDescent="0.35">
      <c r="A56" s="12">
        <v>45</v>
      </c>
      <c r="B56" s="11" t="s">
        <v>49</v>
      </c>
      <c r="C56" s="10">
        <v>15.3</v>
      </c>
      <c r="D56" s="9" t="s">
        <v>27</v>
      </c>
      <c r="E56" s="8" t="str">
        <f t="shared" si="9"/>
        <v>Significantly Different</v>
      </c>
      <c r="G56">
        <f t="shared" si="10"/>
        <v>15.3</v>
      </c>
      <c r="H56">
        <f t="shared" si="11"/>
        <v>6</v>
      </c>
      <c r="I56" t="str">
        <f t="shared" si="12"/>
        <v>+/-</v>
      </c>
      <c r="J56" t="str">
        <f t="shared" si="13"/>
        <v>0.3</v>
      </c>
      <c r="K56" s="1">
        <f t="shared" si="14"/>
        <v>0.18237082066869301</v>
      </c>
      <c r="L56" s="1">
        <f t="shared" si="15"/>
        <v>25.999999999999996</v>
      </c>
      <c r="M56" s="1">
        <f t="shared" si="16"/>
        <v>0.19223572402239389</v>
      </c>
      <c r="N56" s="1">
        <f t="shared" si="17"/>
        <v>135.25061552540157</v>
      </c>
      <c r="O56" t="s">
        <v>40</v>
      </c>
    </row>
    <row r="57" spans="1:15" x14ac:dyDescent="0.35">
      <c r="A57" s="12">
        <v>47</v>
      </c>
      <c r="B57" s="11" t="s">
        <v>52</v>
      </c>
      <c r="C57" s="10">
        <v>13.6</v>
      </c>
      <c r="D57" s="9" t="s">
        <v>118</v>
      </c>
      <c r="E57" s="8" t="str">
        <f t="shared" si="9"/>
        <v>Significantly Different</v>
      </c>
      <c r="G57">
        <f t="shared" si="10"/>
        <v>13.6</v>
      </c>
      <c r="H57">
        <f t="shared" si="11"/>
        <v>6</v>
      </c>
      <c r="I57" t="str">
        <f t="shared" si="12"/>
        <v>+/-</v>
      </c>
      <c r="J57" t="str">
        <f t="shared" si="13"/>
        <v>0.9</v>
      </c>
      <c r="K57" s="1">
        <f t="shared" si="14"/>
        <v>0.54711246200607899</v>
      </c>
      <c r="L57" s="1">
        <f t="shared" si="15"/>
        <v>27.699999999999996</v>
      </c>
      <c r="M57" s="1">
        <f t="shared" si="16"/>
        <v>0.55047933970440222</v>
      </c>
      <c r="N57" s="1">
        <f t="shared" si="17"/>
        <v>50.31978132889494</v>
      </c>
      <c r="O57" t="s">
        <v>37</v>
      </c>
    </row>
    <row r="58" spans="1:15" x14ac:dyDescent="0.35">
      <c r="A58" s="12">
        <v>48</v>
      </c>
      <c r="B58" s="11" t="s">
        <v>75</v>
      </c>
      <c r="C58" s="10">
        <v>12.3</v>
      </c>
      <c r="D58" s="9" t="s">
        <v>27</v>
      </c>
      <c r="E58" s="8" t="str">
        <f t="shared" si="9"/>
        <v>Significantly Different</v>
      </c>
      <c r="G58">
        <f t="shared" si="10"/>
        <v>12.3</v>
      </c>
      <c r="H58">
        <f t="shared" si="11"/>
        <v>6</v>
      </c>
      <c r="I58" t="str">
        <f t="shared" si="12"/>
        <v>+/-</v>
      </c>
      <c r="J58" t="str">
        <f t="shared" si="13"/>
        <v>0.3</v>
      </c>
      <c r="K58" s="1">
        <f t="shared" si="14"/>
        <v>0.18237082066869301</v>
      </c>
      <c r="L58" s="1">
        <f t="shared" si="15"/>
        <v>28.999999999999996</v>
      </c>
      <c r="M58" s="1">
        <f t="shared" si="16"/>
        <v>0.19223572402239389</v>
      </c>
      <c r="N58" s="1">
        <f t="shared" si="17"/>
        <v>150.8564557783325</v>
      </c>
      <c r="O58" t="s">
        <v>35</v>
      </c>
    </row>
    <row r="59" spans="1:15" x14ac:dyDescent="0.35">
      <c r="A59" s="12">
        <v>49</v>
      </c>
      <c r="B59" s="11" t="s">
        <v>66</v>
      </c>
      <c r="C59" s="10">
        <v>11</v>
      </c>
      <c r="D59" s="9" t="s">
        <v>121</v>
      </c>
      <c r="E59" s="8" t="str">
        <f t="shared" si="9"/>
        <v>Significantly Different</v>
      </c>
      <c r="G59">
        <f t="shared" si="10"/>
        <v>11</v>
      </c>
      <c r="H59">
        <f t="shared" si="11"/>
        <v>6</v>
      </c>
      <c r="I59" t="str">
        <f t="shared" si="12"/>
        <v>+/-</v>
      </c>
      <c r="J59" t="str">
        <f t="shared" si="13"/>
        <v>0.8</v>
      </c>
      <c r="K59" s="1">
        <f t="shared" si="14"/>
        <v>0.48632218844984804</v>
      </c>
      <c r="L59" s="1">
        <f t="shared" si="15"/>
        <v>30.299999999999997</v>
      </c>
      <c r="M59" s="1">
        <f t="shared" si="16"/>
        <v>0.49010685399991183</v>
      </c>
      <c r="N59" s="1">
        <f t="shared" si="17"/>
        <v>61.82325293497211</v>
      </c>
      <c r="O59" t="s">
        <v>32</v>
      </c>
    </row>
    <row r="60" spans="1:15" x14ac:dyDescent="0.35">
      <c r="A60" s="12">
        <v>50</v>
      </c>
      <c r="B60" s="11" t="s">
        <v>76</v>
      </c>
      <c r="C60" s="10">
        <v>10.6</v>
      </c>
      <c r="D60" s="9" t="s">
        <v>25</v>
      </c>
      <c r="E60" s="8" t="str">
        <f t="shared" si="9"/>
        <v>Significantly Different</v>
      </c>
      <c r="G60">
        <f t="shared" si="10"/>
        <v>10.6</v>
      </c>
      <c r="H60">
        <f t="shared" si="11"/>
        <v>6</v>
      </c>
      <c r="I60" t="str">
        <f t="shared" si="12"/>
        <v>+/-</v>
      </c>
      <c r="J60" t="str">
        <f t="shared" si="13"/>
        <v>0.7</v>
      </c>
      <c r="K60" s="1">
        <f t="shared" si="14"/>
        <v>0.42553191489361697</v>
      </c>
      <c r="L60" s="1">
        <f t="shared" si="15"/>
        <v>30.699999999999996</v>
      </c>
      <c r="M60" s="1">
        <f t="shared" si="16"/>
        <v>0.42985214661796195</v>
      </c>
      <c r="N60" s="1">
        <f t="shared" si="17"/>
        <v>71.419906220184856</v>
      </c>
      <c r="O60" t="s">
        <v>29</v>
      </c>
    </row>
    <row r="61" spans="1:15" x14ac:dyDescent="0.35">
      <c r="A61" s="12">
        <v>51</v>
      </c>
      <c r="B61" s="11" t="s">
        <v>40</v>
      </c>
      <c r="C61" s="10">
        <v>8.6999999999999993</v>
      </c>
      <c r="D61" s="9" t="s">
        <v>122</v>
      </c>
      <c r="E61" s="8" t="str">
        <f t="shared" si="9"/>
        <v>Significantly Different</v>
      </c>
      <c r="G61">
        <f t="shared" si="10"/>
        <v>8.6999999999999993</v>
      </c>
      <c r="H61">
        <f t="shared" si="11"/>
        <v>6</v>
      </c>
      <c r="I61" t="str">
        <f t="shared" si="12"/>
        <v>+/-</v>
      </c>
      <c r="J61" t="str">
        <f t="shared" si="13"/>
        <v>1.0</v>
      </c>
      <c r="K61" s="1">
        <f t="shared" si="14"/>
        <v>0.60790273556231</v>
      </c>
      <c r="L61" s="1">
        <f t="shared" si="15"/>
        <v>32.599999999999994</v>
      </c>
      <c r="M61" s="1">
        <f t="shared" si="16"/>
        <v>0.61093468821403585</v>
      </c>
      <c r="N61" s="1">
        <f t="shared" si="17"/>
        <v>53.360859399391082</v>
      </c>
      <c r="O61" t="s">
        <v>26</v>
      </c>
    </row>
    <row r="62" spans="1:15" ht="15" thickBot="1" x14ac:dyDescent="0.4">
      <c r="A62" s="7"/>
      <c r="B62" s="6" t="s">
        <v>24</v>
      </c>
      <c r="C62" s="5">
        <v>9.6</v>
      </c>
      <c r="D62" s="4" t="s">
        <v>30</v>
      </c>
      <c r="E62" s="3" t="str">
        <f t="shared" si="9"/>
        <v>Significantly Different</v>
      </c>
      <c r="G62">
        <f t="shared" si="10"/>
        <v>9.6</v>
      </c>
      <c r="H62">
        <f t="shared" si="11"/>
        <v>6</v>
      </c>
      <c r="I62" t="str">
        <f t="shared" si="12"/>
        <v>+/-</v>
      </c>
      <c r="J62" t="str">
        <f t="shared" si="13"/>
        <v>0.5</v>
      </c>
      <c r="K62" s="1">
        <f t="shared" si="14"/>
        <v>0.303951367781155</v>
      </c>
      <c r="L62" s="1">
        <f t="shared" si="15"/>
        <v>31.699999999999996</v>
      </c>
      <c r="M62" s="1">
        <f t="shared" si="16"/>
        <v>0.30997079109986531</v>
      </c>
      <c r="N62" s="1">
        <f t="shared" si="17"/>
        <v>102.26770040983314</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59" priority="1" operator="equal">
      <formula>"OTHER ERROR"</formula>
    </cfRule>
    <cfRule type="cellIs" dxfId="58" priority="2" operator="equal">
      <formula>"Statistical Test not applicable"</formula>
    </cfRule>
    <cfRule type="cellIs" dxfId="57" priority="3" operator="equal">
      <formula>"Geography Selected"</formula>
    </cfRule>
  </conditionalFormatting>
  <conditionalFormatting sqref="E10:J62">
    <cfRule type="cellIs" dxfId="56" priority="4" operator="equal">
      <formula>"Not Significantly Different"</formula>
    </cfRule>
  </conditionalFormatting>
  <conditionalFormatting sqref="F10:J62">
    <cfRule type="cellIs" dxfId="5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6069D536-1FDF-4221-9853-5853AEEF67A5}">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EB1E19F5-2034-4868-8F85-1A25C63027E0}"/>
    <hyperlink ref="A68" r:id="rId2" xr:uid="{CF26DE95-AD64-472F-973A-A2CDC0371BC4}"/>
    <hyperlink ref="A66" r:id="rId3" xr:uid="{0C5BC428-D924-4692-BD1C-BD025D2F325A}"/>
    <hyperlink ref="A67" r:id="rId4" xr:uid="{76567414-F973-455E-A144-815AD151CD74}"/>
  </hyperlinks>
  <pageMargins left="0.7" right="0.7" top="0.75" bottom="0.75" header="0.3" footer="0.3"/>
  <pageSetup orientation="portrait" r:id="rId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67455-037F-4C7A-9866-1FB90EA650FD}">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608</v>
      </c>
    </row>
    <row r="2" spans="1:16" x14ac:dyDescent="0.35">
      <c r="A2" s="26" t="s">
        <v>106</v>
      </c>
      <c r="B2" t="s">
        <v>607</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3.9</v>
      </c>
      <c r="C6" t="s">
        <v>100</v>
      </c>
      <c r="H6" s="14" t="s">
        <v>99</v>
      </c>
      <c r="I6">
        <f>VLOOKUP($B$4,$B$9:$K$62,6,FALSE)</f>
        <v>3.9</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3.9</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3.9</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76</v>
      </c>
      <c r="C11" s="10">
        <v>56.1</v>
      </c>
      <c r="D11" s="13" t="s">
        <v>122</v>
      </c>
      <c r="E11" s="8" t="str">
        <f t="shared" si="0"/>
        <v>Significantly Different</v>
      </c>
      <c r="G11">
        <f t="shared" si="1"/>
        <v>56.1</v>
      </c>
      <c r="H11">
        <f t="shared" si="2"/>
        <v>6</v>
      </c>
      <c r="I11" t="str">
        <f t="shared" si="3"/>
        <v>+/-</v>
      </c>
      <c r="J11" t="str">
        <f t="shared" si="4"/>
        <v>1.0</v>
      </c>
      <c r="K11" s="1">
        <f t="shared" si="5"/>
        <v>0.60790273556231</v>
      </c>
      <c r="L11" s="1">
        <f t="shared" si="6"/>
        <v>-52.2</v>
      </c>
      <c r="M11" s="1">
        <f t="shared" si="7"/>
        <v>0.61093468821403585</v>
      </c>
      <c r="N11" s="1">
        <f t="shared" si="8"/>
        <v>-85.442848486141571</v>
      </c>
      <c r="O11" t="s">
        <v>67</v>
      </c>
    </row>
    <row r="12" spans="1:16" x14ac:dyDescent="0.35">
      <c r="A12" s="12">
        <v>2</v>
      </c>
      <c r="B12" s="11" t="s">
        <v>66</v>
      </c>
      <c r="C12" s="10">
        <v>40.1</v>
      </c>
      <c r="D12" s="9" t="s">
        <v>129</v>
      </c>
      <c r="E12" s="8" t="str">
        <f t="shared" si="0"/>
        <v>Significantly Different</v>
      </c>
      <c r="G12">
        <f t="shared" si="1"/>
        <v>40.1</v>
      </c>
      <c r="H12">
        <f t="shared" si="2"/>
        <v>6</v>
      </c>
      <c r="I12" t="str">
        <f t="shared" si="3"/>
        <v>+/-</v>
      </c>
      <c r="J12" t="str">
        <f t="shared" si="4"/>
        <v>1.1</v>
      </c>
      <c r="K12" s="1">
        <f t="shared" si="5"/>
        <v>0.66869300911854113</v>
      </c>
      <c r="L12" s="1">
        <f t="shared" si="6"/>
        <v>-36.200000000000003</v>
      </c>
      <c r="M12" s="1">
        <f t="shared" si="7"/>
        <v>0.67145051776214359</v>
      </c>
      <c r="N12" s="1">
        <f t="shared" si="8"/>
        <v>-53.913131410859357</v>
      </c>
      <c r="O12" t="s">
        <v>59</v>
      </c>
    </row>
    <row r="13" spans="1:16" x14ac:dyDescent="0.35">
      <c r="A13" s="12">
        <v>3</v>
      </c>
      <c r="B13" s="11" t="s">
        <v>40</v>
      </c>
      <c r="C13" s="10">
        <v>38.200000000000003</v>
      </c>
      <c r="D13" s="9" t="s">
        <v>134</v>
      </c>
      <c r="E13" s="8" t="str">
        <f t="shared" si="0"/>
        <v>Significantly Different</v>
      </c>
      <c r="G13">
        <f t="shared" si="1"/>
        <v>38.200000000000003</v>
      </c>
      <c r="H13">
        <f t="shared" si="2"/>
        <v>6</v>
      </c>
      <c r="I13" t="str">
        <f t="shared" si="3"/>
        <v>+/-</v>
      </c>
      <c r="J13" t="str">
        <f t="shared" si="4"/>
        <v>1.3</v>
      </c>
      <c r="K13" s="1">
        <f t="shared" si="5"/>
        <v>0.79027355623100304</v>
      </c>
      <c r="L13" s="1">
        <f t="shared" si="6"/>
        <v>-34.300000000000004</v>
      </c>
      <c r="M13" s="1">
        <f t="shared" si="7"/>
        <v>0.79260819516141623</v>
      </c>
      <c r="N13" s="1">
        <f t="shared" si="8"/>
        <v>-43.274849048229612</v>
      </c>
      <c r="O13" t="s">
        <v>57</v>
      </c>
    </row>
    <row r="14" spans="1:16" x14ac:dyDescent="0.35">
      <c r="A14" s="12">
        <v>4</v>
      </c>
      <c r="B14" s="11" t="s">
        <v>65</v>
      </c>
      <c r="C14" s="10">
        <v>36.299999999999997</v>
      </c>
      <c r="D14" s="9" t="s">
        <v>109</v>
      </c>
      <c r="E14" s="8" t="str">
        <f t="shared" si="0"/>
        <v>Significantly Different</v>
      </c>
      <c r="G14">
        <f t="shared" si="1"/>
        <v>36.299999999999997</v>
      </c>
      <c r="H14">
        <f t="shared" si="2"/>
        <v>6</v>
      </c>
      <c r="I14" t="str">
        <f t="shared" si="3"/>
        <v>+/-</v>
      </c>
      <c r="J14" t="str">
        <f t="shared" si="4"/>
        <v>0.6</v>
      </c>
      <c r="K14" s="1">
        <f t="shared" si="5"/>
        <v>0.36474164133738601</v>
      </c>
      <c r="L14" s="1">
        <f t="shared" si="6"/>
        <v>-32.4</v>
      </c>
      <c r="M14" s="1">
        <f t="shared" si="7"/>
        <v>0.36977279819442066</v>
      </c>
      <c r="N14" s="1">
        <f t="shared" si="8"/>
        <v>-87.621372254009316</v>
      </c>
      <c r="O14" t="s">
        <v>72</v>
      </c>
    </row>
    <row r="15" spans="1:16" x14ac:dyDescent="0.35">
      <c r="A15" s="12">
        <v>5</v>
      </c>
      <c r="B15" s="11" t="s">
        <v>59</v>
      </c>
      <c r="C15" s="10">
        <v>28.1</v>
      </c>
      <c r="D15" s="9" t="s">
        <v>121</v>
      </c>
      <c r="E15" s="8" t="str">
        <f t="shared" si="0"/>
        <v>Significantly Different</v>
      </c>
      <c r="G15">
        <f t="shared" si="1"/>
        <v>28.1</v>
      </c>
      <c r="H15">
        <f t="shared" si="2"/>
        <v>6</v>
      </c>
      <c r="I15" t="str">
        <f t="shared" si="3"/>
        <v>+/-</v>
      </c>
      <c r="J15" t="str">
        <f t="shared" si="4"/>
        <v>0.8</v>
      </c>
      <c r="K15" s="1">
        <f t="shared" si="5"/>
        <v>0.48632218844984804</v>
      </c>
      <c r="L15" s="1">
        <f t="shared" si="6"/>
        <v>-24.200000000000003</v>
      </c>
      <c r="M15" s="1">
        <f t="shared" si="7"/>
        <v>0.49010685399991183</v>
      </c>
      <c r="N15" s="1">
        <f t="shared" si="8"/>
        <v>-49.376987492617999</v>
      </c>
      <c r="O15" t="s">
        <v>34</v>
      </c>
    </row>
    <row r="16" spans="1:16" x14ac:dyDescent="0.35">
      <c r="A16" s="12">
        <v>6</v>
      </c>
      <c r="B16" s="11" t="s">
        <v>52</v>
      </c>
      <c r="C16" s="10">
        <v>25.1</v>
      </c>
      <c r="D16" s="9" t="s">
        <v>137</v>
      </c>
      <c r="E16" s="8" t="str">
        <f t="shared" si="0"/>
        <v>Significantly Different</v>
      </c>
      <c r="G16">
        <f t="shared" si="1"/>
        <v>25.1</v>
      </c>
      <c r="H16">
        <f t="shared" si="2"/>
        <v>6</v>
      </c>
      <c r="I16" t="str">
        <f t="shared" si="3"/>
        <v>+/-</v>
      </c>
      <c r="J16" t="str">
        <f t="shared" si="4"/>
        <v>1.2</v>
      </c>
      <c r="K16" s="1">
        <f t="shared" si="5"/>
        <v>0.72948328267477203</v>
      </c>
      <c r="L16" s="1">
        <f t="shared" si="6"/>
        <v>-21.200000000000003</v>
      </c>
      <c r="M16" s="1">
        <f t="shared" si="7"/>
        <v>0.73201182849801194</v>
      </c>
      <c r="N16" s="1">
        <f t="shared" si="8"/>
        <v>-28.961280644193277</v>
      </c>
      <c r="O16" t="s">
        <v>73</v>
      </c>
    </row>
    <row r="17" spans="1:15" x14ac:dyDescent="0.35">
      <c r="A17" s="12">
        <v>7</v>
      </c>
      <c r="B17" s="11" t="s">
        <v>70</v>
      </c>
      <c r="C17" s="10">
        <v>22.4</v>
      </c>
      <c r="D17" s="9" t="s">
        <v>43</v>
      </c>
      <c r="E17" s="8" t="str">
        <f t="shared" si="0"/>
        <v>Significantly Different</v>
      </c>
      <c r="G17">
        <f t="shared" si="1"/>
        <v>22.4</v>
      </c>
      <c r="H17">
        <f t="shared" si="2"/>
        <v>6</v>
      </c>
      <c r="I17" t="str">
        <f t="shared" si="3"/>
        <v>+/-</v>
      </c>
      <c r="J17" t="str">
        <f t="shared" si="4"/>
        <v>0.4</v>
      </c>
      <c r="K17" s="1">
        <f t="shared" si="5"/>
        <v>0.24316109422492402</v>
      </c>
      <c r="L17" s="1">
        <f t="shared" si="6"/>
        <v>-18.5</v>
      </c>
      <c r="M17" s="1">
        <f t="shared" si="7"/>
        <v>0.25064471888253259</v>
      </c>
      <c r="N17" s="1">
        <f t="shared" si="8"/>
        <v>-73.809654089182018</v>
      </c>
      <c r="O17" t="s">
        <v>65</v>
      </c>
    </row>
    <row r="18" spans="1:15" x14ac:dyDescent="0.35">
      <c r="A18" s="12">
        <v>8</v>
      </c>
      <c r="B18" s="11" t="s">
        <v>49</v>
      </c>
      <c r="C18" s="10">
        <v>16.5</v>
      </c>
      <c r="D18" s="9" t="s">
        <v>38</v>
      </c>
      <c r="E18" s="8" t="str">
        <f t="shared" si="0"/>
        <v>Significantly Different</v>
      </c>
      <c r="G18">
        <f t="shared" si="1"/>
        <v>16.5</v>
      </c>
      <c r="H18">
        <f t="shared" si="2"/>
        <v>6</v>
      </c>
      <c r="I18" t="str">
        <f t="shared" si="3"/>
        <v>+/-</v>
      </c>
      <c r="J18" t="str">
        <f t="shared" si="4"/>
        <v>0.2</v>
      </c>
      <c r="K18" s="1">
        <f t="shared" si="5"/>
        <v>0.12158054711246201</v>
      </c>
      <c r="L18" s="1">
        <f t="shared" si="6"/>
        <v>-12.6</v>
      </c>
      <c r="M18" s="1">
        <f t="shared" si="7"/>
        <v>0.1359311840425404</v>
      </c>
      <c r="N18" s="1">
        <f t="shared" si="8"/>
        <v>-92.693961939276292</v>
      </c>
      <c r="O18" t="s">
        <v>61</v>
      </c>
    </row>
    <row r="19" spans="1:15" x14ac:dyDescent="0.35">
      <c r="A19" s="12">
        <v>9</v>
      </c>
      <c r="B19" s="11" t="s">
        <v>54</v>
      </c>
      <c r="C19" s="10">
        <v>14</v>
      </c>
      <c r="D19" s="9" t="s">
        <v>27</v>
      </c>
      <c r="E19" s="8" t="str">
        <f t="shared" si="0"/>
        <v>Significantly Different</v>
      </c>
      <c r="G19">
        <f t="shared" si="1"/>
        <v>14</v>
      </c>
      <c r="H19">
        <f t="shared" si="2"/>
        <v>6</v>
      </c>
      <c r="I19" t="str">
        <f t="shared" si="3"/>
        <v>+/-</v>
      </c>
      <c r="J19" t="str">
        <f t="shared" si="4"/>
        <v>0.3</v>
      </c>
      <c r="K19" s="1">
        <f t="shared" si="5"/>
        <v>0.18237082066869301</v>
      </c>
      <c r="L19" s="1">
        <f t="shared" si="6"/>
        <v>-10.1</v>
      </c>
      <c r="M19" s="1">
        <f t="shared" si="7"/>
        <v>0.19223572402239389</v>
      </c>
      <c r="N19" s="1">
        <f t="shared" si="8"/>
        <v>-52.539662184867531</v>
      </c>
      <c r="O19" t="s">
        <v>31</v>
      </c>
    </row>
    <row r="20" spans="1:15" x14ac:dyDescent="0.35">
      <c r="A20" s="12">
        <v>10</v>
      </c>
      <c r="B20" s="11" t="s">
        <v>61</v>
      </c>
      <c r="C20" s="10">
        <v>8.9</v>
      </c>
      <c r="D20" s="13" t="s">
        <v>25</v>
      </c>
      <c r="E20" s="8" t="str">
        <f t="shared" si="0"/>
        <v>Significantly Different</v>
      </c>
      <c r="G20">
        <f t="shared" si="1"/>
        <v>8.9</v>
      </c>
      <c r="H20">
        <f t="shared" si="2"/>
        <v>6</v>
      </c>
      <c r="I20" t="str">
        <f t="shared" si="3"/>
        <v>+/-</v>
      </c>
      <c r="J20" t="str">
        <f t="shared" si="4"/>
        <v>0.7</v>
      </c>
      <c r="K20" s="1">
        <f t="shared" si="5"/>
        <v>0.42553191489361697</v>
      </c>
      <c r="L20" s="1">
        <f t="shared" si="6"/>
        <v>-5</v>
      </c>
      <c r="M20" s="1">
        <f t="shared" si="7"/>
        <v>0.42985214661796195</v>
      </c>
      <c r="N20" s="1">
        <f t="shared" si="8"/>
        <v>-11.631906550518709</v>
      </c>
      <c r="O20" t="s">
        <v>53</v>
      </c>
    </row>
    <row r="21" spans="1:15" x14ac:dyDescent="0.35">
      <c r="A21" s="12">
        <v>11</v>
      </c>
      <c r="B21" s="11" t="s">
        <v>41</v>
      </c>
      <c r="C21" s="10">
        <v>6.6</v>
      </c>
      <c r="D21" s="9" t="s">
        <v>38</v>
      </c>
      <c r="E21" s="8" t="str">
        <f t="shared" si="0"/>
        <v>Significantly Different</v>
      </c>
      <c r="G21">
        <f t="shared" si="1"/>
        <v>6.6</v>
      </c>
      <c r="H21">
        <f t="shared" si="2"/>
        <v>6</v>
      </c>
      <c r="I21" t="str">
        <f t="shared" si="3"/>
        <v>+/-</v>
      </c>
      <c r="J21" t="str">
        <f t="shared" si="4"/>
        <v>0.2</v>
      </c>
      <c r="K21" s="1">
        <f t="shared" si="5"/>
        <v>0.12158054711246201</v>
      </c>
      <c r="L21" s="1">
        <f t="shared" si="6"/>
        <v>-2.6999999999999997</v>
      </c>
      <c r="M21" s="1">
        <f t="shared" si="7"/>
        <v>0.1359311840425404</v>
      </c>
      <c r="N21" s="1">
        <f t="shared" si="8"/>
        <v>-19.862991844130629</v>
      </c>
      <c r="O21" t="s">
        <v>45</v>
      </c>
    </row>
    <row r="22" spans="1:15" x14ac:dyDescent="0.35">
      <c r="A22" s="12">
        <v>11</v>
      </c>
      <c r="B22" s="11" t="s">
        <v>47</v>
      </c>
      <c r="C22" s="10">
        <v>6.6</v>
      </c>
      <c r="D22" s="9" t="s">
        <v>38</v>
      </c>
      <c r="E22" s="8" t="str">
        <f t="shared" si="0"/>
        <v>Significantly Different</v>
      </c>
      <c r="G22">
        <f t="shared" si="1"/>
        <v>6.6</v>
      </c>
      <c r="H22">
        <f t="shared" si="2"/>
        <v>6</v>
      </c>
      <c r="I22" t="str">
        <f t="shared" si="3"/>
        <v>+/-</v>
      </c>
      <c r="J22" t="str">
        <f t="shared" si="4"/>
        <v>0.2</v>
      </c>
      <c r="K22" s="1">
        <f t="shared" si="5"/>
        <v>0.12158054711246201</v>
      </c>
      <c r="L22" s="1">
        <f t="shared" si="6"/>
        <v>-2.6999999999999997</v>
      </c>
      <c r="M22" s="1">
        <f t="shared" si="7"/>
        <v>0.1359311840425404</v>
      </c>
      <c r="N22" s="1">
        <f t="shared" si="8"/>
        <v>-19.862991844130629</v>
      </c>
      <c r="O22" t="s">
        <v>28</v>
      </c>
    </row>
    <row r="23" spans="1:15" x14ac:dyDescent="0.35">
      <c r="A23" s="12">
        <v>13</v>
      </c>
      <c r="B23" s="11" t="s">
        <v>37</v>
      </c>
      <c r="C23" s="10">
        <v>3.1</v>
      </c>
      <c r="D23" s="9" t="s">
        <v>33</v>
      </c>
      <c r="E23" s="8" t="str">
        <f t="shared" si="0"/>
        <v>Significantly Different</v>
      </c>
      <c r="G23">
        <f t="shared" si="1"/>
        <v>3.1</v>
      </c>
      <c r="H23">
        <f t="shared" si="2"/>
        <v>6</v>
      </c>
      <c r="I23" t="str">
        <f t="shared" si="3"/>
        <v>+/-</v>
      </c>
      <c r="J23" t="str">
        <f t="shared" si="4"/>
        <v>0.1</v>
      </c>
      <c r="K23" s="1">
        <f t="shared" si="5"/>
        <v>6.0790273556231005E-2</v>
      </c>
      <c r="L23" s="1">
        <f t="shared" si="6"/>
        <v>0.79999999999999982</v>
      </c>
      <c r="M23" s="1">
        <f t="shared" si="7"/>
        <v>8.5970429323592404E-2</v>
      </c>
      <c r="N23" s="1">
        <f t="shared" si="8"/>
        <v>9.3055252404149638</v>
      </c>
      <c r="O23" t="s">
        <v>81</v>
      </c>
    </row>
    <row r="24" spans="1:15" x14ac:dyDescent="0.35">
      <c r="A24" s="12">
        <v>14</v>
      </c>
      <c r="B24" s="11" t="s">
        <v>63</v>
      </c>
      <c r="C24" s="10">
        <v>2.1</v>
      </c>
      <c r="D24" s="9" t="s">
        <v>33</v>
      </c>
      <c r="E24" s="8" t="str">
        <f t="shared" si="0"/>
        <v>Significantly Different</v>
      </c>
      <c r="G24">
        <f t="shared" si="1"/>
        <v>2.1</v>
      </c>
      <c r="H24">
        <f t="shared" si="2"/>
        <v>6</v>
      </c>
      <c r="I24" t="str">
        <f t="shared" si="3"/>
        <v>+/-</v>
      </c>
      <c r="J24" t="str">
        <f t="shared" si="4"/>
        <v>0.1</v>
      </c>
      <c r="K24" s="1">
        <f t="shared" si="5"/>
        <v>6.0790273556231005E-2</v>
      </c>
      <c r="L24" s="1">
        <f t="shared" si="6"/>
        <v>1.7999999999999998</v>
      </c>
      <c r="M24" s="1">
        <f t="shared" si="7"/>
        <v>8.5970429323592404E-2</v>
      </c>
      <c r="N24" s="1">
        <f t="shared" si="8"/>
        <v>20.937431790933669</v>
      </c>
      <c r="O24" t="s">
        <v>64</v>
      </c>
    </row>
    <row r="25" spans="1:15" x14ac:dyDescent="0.35">
      <c r="A25" s="12">
        <v>15</v>
      </c>
      <c r="B25" s="11" t="s">
        <v>32</v>
      </c>
      <c r="C25" s="10">
        <v>2</v>
      </c>
      <c r="D25" s="9" t="s">
        <v>38</v>
      </c>
      <c r="E25" s="8" t="str">
        <f t="shared" si="0"/>
        <v>Significantly Different</v>
      </c>
      <c r="G25">
        <f t="shared" si="1"/>
        <v>2</v>
      </c>
      <c r="H25">
        <f t="shared" si="2"/>
        <v>6</v>
      </c>
      <c r="I25" t="str">
        <f t="shared" si="3"/>
        <v>+/-</v>
      </c>
      <c r="J25" t="str">
        <f t="shared" si="4"/>
        <v>0.2</v>
      </c>
      <c r="K25" s="1">
        <f t="shared" si="5"/>
        <v>0.12158054711246201</v>
      </c>
      <c r="L25" s="1">
        <f t="shared" si="6"/>
        <v>1.9</v>
      </c>
      <c r="M25" s="1">
        <f t="shared" si="7"/>
        <v>0.1359311840425404</v>
      </c>
      <c r="N25" s="1">
        <f t="shared" si="8"/>
        <v>13.977660927351186</v>
      </c>
      <c r="O25" t="s">
        <v>80</v>
      </c>
    </row>
    <row r="26" spans="1:15" x14ac:dyDescent="0.35">
      <c r="A26" s="12">
        <v>16</v>
      </c>
      <c r="B26" s="11" t="s">
        <v>60</v>
      </c>
      <c r="C26" s="10">
        <v>1.8</v>
      </c>
      <c r="D26" s="9" t="s">
        <v>33</v>
      </c>
      <c r="E26" s="8" t="str">
        <f t="shared" si="0"/>
        <v>Significantly Different</v>
      </c>
      <c r="G26">
        <f t="shared" si="1"/>
        <v>1.8</v>
      </c>
      <c r="H26">
        <f t="shared" si="2"/>
        <v>6</v>
      </c>
      <c r="I26" t="str">
        <f t="shared" si="3"/>
        <v>+/-</v>
      </c>
      <c r="J26" t="str">
        <f t="shared" si="4"/>
        <v>0.1</v>
      </c>
      <c r="K26" s="1">
        <f t="shared" si="5"/>
        <v>6.0790273556231005E-2</v>
      </c>
      <c r="L26" s="1">
        <f t="shared" si="6"/>
        <v>2.0999999999999996</v>
      </c>
      <c r="M26" s="1">
        <f t="shared" si="7"/>
        <v>8.5970429323592404E-2</v>
      </c>
      <c r="N26" s="1">
        <f t="shared" si="8"/>
        <v>24.427003756089281</v>
      </c>
      <c r="O26" t="s">
        <v>79</v>
      </c>
    </row>
    <row r="27" spans="1:15" x14ac:dyDescent="0.35">
      <c r="A27" s="12">
        <v>17</v>
      </c>
      <c r="B27" s="11" t="s">
        <v>62</v>
      </c>
      <c r="C27" s="10">
        <v>1.7</v>
      </c>
      <c r="D27" s="9" t="s">
        <v>27</v>
      </c>
      <c r="E27" s="8" t="str">
        <f t="shared" si="0"/>
        <v>Significantly Different</v>
      </c>
      <c r="G27">
        <f t="shared" si="1"/>
        <v>1.7</v>
      </c>
      <c r="H27">
        <f t="shared" si="2"/>
        <v>6</v>
      </c>
      <c r="I27" t="str">
        <f t="shared" si="3"/>
        <v>+/-</v>
      </c>
      <c r="J27" t="str">
        <f t="shared" si="4"/>
        <v>0.3</v>
      </c>
      <c r="K27" s="1">
        <f t="shared" si="5"/>
        <v>0.18237082066869301</v>
      </c>
      <c r="L27" s="1">
        <f t="shared" si="6"/>
        <v>2.2000000000000002</v>
      </c>
      <c r="M27" s="1">
        <f t="shared" si="7"/>
        <v>0.19223572402239389</v>
      </c>
      <c r="N27" s="1">
        <f t="shared" si="8"/>
        <v>11.444282852149366</v>
      </c>
      <c r="O27" t="s">
        <v>77</v>
      </c>
    </row>
    <row r="28" spans="1:15" x14ac:dyDescent="0.35">
      <c r="A28" s="12">
        <v>18</v>
      </c>
      <c r="B28" s="11" t="s">
        <v>48</v>
      </c>
      <c r="C28" s="10">
        <v>1.4</v>
      </c>
      <c r="D28" s="9" t="s">
        <v>27</v>
      </c>
      <c r="E28" s="8" t="str">
        <f t="shared" si="0"/>
        <v>Significantly Different</v>
      </c>
      <c r="G28">
        <f t="shared" si="1"/>
        <v>1.4</v>
      </c>
      <c r="H28">
        <f t="shared" si="2"/>
        <v>6</v>
      </c>
      <c r="I28" t="str">
        <f t="shared" si="3"/>
        <v>+/-</v>
      </c>
      <c r="J28" t="str">
        <f t="shared" si="4"/>
        <v>0.3</v>
      </c>
      <c r="K28" s="1">
        <f t="shared" si="5"/>
        <v>0.18237082066869301</v>
      </c>
      <c r="L28" s="1">
        <f t="shared" si="6"/>
        <v>2.5</v>
      </c>
      <c r="M28" s="1">
        <f t="shared" si="7"/>
        <v>0.19223572402239389</v>
      </c>
      <c r="N28" s="1">
        <f t="shared" si="8"/>
        <v>13.00486687744246</v>
      </c>
      <c r="O28" t="s">
        <v>78</v>
      </c>
    </row>
    <row r="29" spans="1:15" x14ac:dyDescent="0.35">
      <c r="A29" s="12">
        <v>18</v>
      </c>
      <c r="B29" s="11" t="s">
        <v>29</v>
      </c>
      <c r="C29" s="10">
        <v>1.4</v>
      </c>
      <c r="D29" s="9" t="s">
        <v>33</v>
      </c>
      <c r="E29" s="8" t="str">
        <f t="shared" si="0"/>
        <v>Significantly Different</v>
      </c>
      <c r="G29">
        <f t="shared" si="1"/>
        <v>1.4</v>
      </c>
      <c r="H29">
        <f t="shared" si="2"/>
        <v>6</v>
      </c>
      <c r="I29" t="str">
        <f t="shared" si="3"/>
        <v>+/-</v>
      </c>
      <c r="J29" t="str">
        <f t="shared" si="4"/>
        <v>0.1</v>
      </c>
      <c r="K29" s="1">
        <f t="shared" si="5"/>
        <v>6.0790273556231005E-2</v>
      </c>
      <c r="L29" s="1">
        <f t="shared" si="6"/>
        <v>2.5</v>
      </c>
      <c r="M29" s="1">
        <f t="shared" si="7"/>
        <v>8.5970429323592404E-2</v>
      </c>
      <c r="N29" s="1">
        <f t="shared" si="8"/>
        <v>29.079766376296767</v>
      </c>
      <c r="O29" t="s">
        <v>55</v>
      </c>
    </row>
    <row r="30" spans="1:15" x14ac:dyDescent="0.35">
      <c r="A30" s="12">
        <v>20</v>
      </c>
      <c r="B30" s="11" t="s">
        <v>81</v>
      </c>
      <c r="C30" s="10">
        <v>1.3</v>
      </c>
      <c r="D30" s="9" t="s">
        <v>38</v>
      </c>
      <c r="E30" s="8" t="str">
        <f t="shared" si="0"/>
        <v>Significantly Different</v>
      </c>
      <c r="G30">
        <f t="shared" si="1"/>
        <v>1.3</v>
      </c>
      <c r="H30">
        <f t="shared" si="2"/>
        <v>6</v>
      </c>
      <c r="I30" t="str">
        <f t="shared" si="3"/>
        <v>+/-</v>
      </c>
      <c r="J30" t="str">
        <f t="shared" si="4"/>
        <v>0.2</v>
      </c>
      <c r="K30" s="1">
        <f t="shared" si="5"/>
        <v>0.12158054711246201</v>
      </c>
      <c r="L30" s="1">
        <f t="shared" si="6"/>
        <v>2.5999999999999996</v>
      </c>
      <c r="M30" s="1">
        <f t="shared" si="7"/>
        <v>0.1359311840425404</v>
      </c>
      <c r="N30" s="1">
        <f t="shared" si="8"/>
        <v>19.127325479533198</v>
      </c>
      <c r="O30" t="s">
        <v>76</v>
      </c>
    </row>
    <row r="31" spans="1:15" x14ac:dyDescent="0.35">
      <c r="A31" s="12">
        <v>20</v>
      </c>
      <c r="B31" s="11" t="s">
        <v>35</v>
      </c>
      <c r="C31" s="10">
        <v>1.3</v>
      </c>
      <c r="D31" s="9" t="s">
        <v>33</v>
      </c>
      <c r="E31" s="8" t="str">
        <f t="shared" si="0"/>
        <v>Significantly Different</v>
      </c>
      <c r="G31">
        <f t="shared" si="1"/>
        <v>1.3</v>
      </c>
      <c r="H31">
        <f t="shared" si="2"/>
        <v>6</v>
      </c>
      <c r="I31" t="str">
        <f t="shared" si="3"/>
        <v>+/-</v>
      </c>
      <c r="J31" t="str">
        <f t="shared" si="4"/>
        <v>0.1</v>
      </c>
      <c r="K31" s="1">
        <f t="shared" si="5"/>
        <v>6.0790273556231005E-2</v>
      </c>
      <c r="L31" s="1">
        <f t="shared" si="6"/>
        <v>2.5999999999999996</v>
      </c>
      <c r="M31" s="1">
        <f t="shared" si="7"/>
        <v>8.5970429323592404E-2</v>
      </c>
      <c r="N31" s="1">
        <f t="shared" si="8"/>
        <v>30.242957031348634</v>
      </c>
      <c r="O31" t="s">
        <v>41</v>
      </c>
    </row>
    <row r="32" spans="1:15" x14ac:dyDescent="0.35">
      <c r="A32" s="12">
        <v>22</v>
      </c>
      <c r="B32" s="11" t="s">
        <v>74</v>
      </c>
      <c r="C32" s="10">
        <v>1.2</v>
      </c>
      <c r="D32" s="9" t="s">
        <v>33</v>
      </c>
      <c r="E32" s="8" t="str">
        <f t="shared" si="0"/>
        <v>Significantly Different</v>
      </c>
      <c r="G32">
        <f t="shared" si="1"/>
        <v>1.2</v>
      </c>
      <c r="H32">
        <f t="shared" si="2"/>
        <v>6</v>
      </c>
      <c r="I32" t="str">
        <f t="shared" si="3"/>
        <v>+/-</v>
      </c>
      <c r="J32" t="str">
        <f t="shared" si="4"/>
        <v>0.1</v>
      </c>
      <c r="K32" s="1">
        <f t="shared" si="5"/>
        <v>6.0790273556231005E-2</v>
      </c>
      <c r="L32" s="1">
        <f t="shared" si="6"/>
        <v>2.7</v>
      </c>
      <c r="M32" s="1">
        <f t="shared" si="7"/>
        <v>8.5970429323592404E-2</v>
      </c>
      <c r="N32" s="1">
        <f t="shared" si="8"/>
        <v>31.406147686400512</v>
      </c>
      <c r="O32" t="s">
        <v>70</v>
      </c>
    </row>
    <row r="33" spans="1:15" x14ac:dyDescent="0.35">
      <c r="A33" s="12">
        <v>22</v>
      </c>
      <c r="B33" s="11" t="s">
        <v>56</v>
      </c>
      <c r="C33" s="10">
        <v>1.2</v>
      </c>
      <c r="D33" s="9" t="s">
        <v>33</v>
      </c>
      <c r="E33" s="8" t="str">
        <f t="shared" si="0"/>
        <v>Significantly Different</v>
      </c>
      <c r="G33">
        <f t="shared" si="1"/>
        <v>1.2</v>
      </c>
      <c r="H33">
        <f t="shared" si="2"/>
        <v>6</v>
      </c>
      <c r="I33" t="str">
        <f t="shared" si="3"/>
        <v>+/-</v>
      </c>
      <c r="J33" t="str">
        <f t="shared" si="4"/>
        <v>0.1</v>
      </c>
      <c r="K33" s="1">
        <f t="shared" si="5"/>
        <v>6.0790273556231005E-2</v>
      </c>
      <c r="L33" s="1">
        <f t="shared" si="6"/>
        <v>2.7</v>
      </c>
      <c r="M33" s="1">
        <f t="shared" si="7"/>
        <v>8.5970429323592404E-2</v>
      </c>
      <c r="N33" s="1">
        <f t="shared" si="8"/>
        <v>31.406147686400512</v>
      </c>
      <c r="O33" t="s">
        <v>75</v>
      </c>
    </row>
    <row r="34" spans="1:15" x14ac:dyDescent="0.35">
      <c r="A34" s="12">
        <v>24</v>
      </c>
      <c r="B34" s="11" t="s">
        <v>31</v>
      </c>
      <c r="C34" s="10">
        <v>0.8</v>
      </c>
      <c r="D34" s="9" t="s">
        <v>27</v>
      </c>
      <c r="E34" s="8" t="str">
        <f t="shared" si="0"/>
        <v>Significantly Different</v>
      </c>
      <c r="G34">
        <f t="shared" si="1"/>
        <v>0.8</v>
      </c>
      <c r="H34">
        <f t="shared" si="2"/>
        <v>6</v>
      </c>
      <c r="I34" t="str">
        <f t="shared" si="3"/>
        <v>+/-</v>
      </c>
      <c r="J34" t="str">
        <f t="shared" si="4"/>
        <v>0.3</v>
      </c>
      <c r="K34" s="1">
        <f t="shared" si="5"/>
        <v>0.18237082066869301</v>
      </c>
      <c r="L34" s="1">
        <f t="shared" si="6"/>
        <v>3.0999999999999996</v>
      </c>
      <c r="M34" s="1">
        <f t="shared" si="7"/>
        <v>0.19223572402239389</v>
      </c>
      <c r="N34" s="1">
        <f t="shared" si="8"/>
        <v>16.126034928028648</v>
      </c>
      <c r="O34" t="s">
        <v>74</v>
      </c>
    </row>
    <row r="35" spans="1:15" x14ac:dyDescent="0.35">
      <c r="A35" s="12">
        <v>24</v>
      </c>
      <c r="B35" s="11" t="s">
        <v>75</v>
      </c>
      <c r="C35" s="10">
        <v>0.8</v>
      </c>
      <c r="D35" s="9" t="s">
        <v>33</v>
      </c>
      <c r="E35" s="8" t="str">
        <f t="shared" si="0"/>
        <v>Significantly Different</v>
      </c>
      <c r="G35">
        <f t="shared" si="1"/>
        <v>0.8</v>
      </c>
      <c r="H35">
        <f t="shared" si="2"/>
        <v>6</v>
      </c>
      <c r="I35" t="str">
        <f t="shared" si="3"/>
        <v>+/-</v>
      </c>
      <c r="J35" t="str">
        <f t="shared" si="4"/>
        <v>0.1</v>
      </c>
      <c r="K35" s="1">
        <f t="shared" si="5"/>
        <v>6.0790273556231005E-2</v>
      </c>
      <c r="L35" s="1">
        <f t="shared" si="6"/>
        <v>3.0999999999999996</v>
      </c>
      <c r="M35" s="1">
        <f t="shared" si="7"/>
        <v>8.5970429323592404E-2</v>
      </c>
      <c r="N35" s="1">
        <f t="shared" si="8"/>
        <v>36.058910306607984</v>
      </c>
      <c r="O35" t="s">
        <v>51</v>
      </c>
    </row>
    <row r="36" spans="1:15" x14ac:dyDescent="0.35">
      <c r="A36" s="12">
        <v>26</v>
      </c>
      <c r="B36" s="11" t="s">
        <v>78</v>
      </c>
      <c r="C36" s="10">
        <v>0.7</v>
      </c>
      <c r="D36" s="9" t="s">
        <v>33</v>
      </c>
      <c r="E36" s="8" t="str">
        <f t="shared" si="0"/>
        <v>Significantly Different</v>
      </c>
      <c r="G36">
        <f t="shared" si="1"/>
        <v>0.7</v>
      </c>
      <c r="H36">
        <f t="shared" si="2"/>
        <v>6</v>
      </c>
      <c r="I36" t="str">
        <f t="shared" si="3"/>
        <v>+/-</v>
      </c>
      <c r="J36" t="str">
        <f t="shared" si="4"/>
        <v>0.1</v>
      </c>
      <c r="K36" s="1">
        <f t="shared" si="5"/>
        <v>6.0790273556231005E-2</v>
      </c>
      <c r="L36" s="1">
        <f t="shared" si="6"/>
        <v>3.2</v>
      </c>
      <c r="M36" s="1">
        <f t="shared" si="7"/>
        <v>8.5970429323592404E-2</v>
      </c>
      <c r="N36" s="1">
        <f t="shared" si="8"/>
        <v>37.222100961659862</v>
      </c>
      <c r="O36" t="s">
        <v>71</v>
      </c>
    </row>
    <row r="37" spans="1:15" x14ac:dyDescent="0.35">
      <c r="A37" s="12">
        <v>27</v>
      </c>
      <c r="B37" s="11" t="s">
        <v>80</v>
      </c>
      <c r="C37" s="10">
        <v>0.6</v>
      </c>
      <c r="D37" s="9" t="s">
        <v>33</v>
      </c>
      <c r="E37" s="8" t="str">
        <f t="shared" si="0"/>
        <v>Significantly Different</v>
      </c>
      <c r="G37">
        <f t="shared" si="1"/>
        <v>0.6</v>
      </c>
      <c r="H37">
        <f t="shared" si="2"/>
        <v>6</v>
      </c>
      <c r="I37" t="str">
        <f t="shared" si="3"/>
        <v>+/-</v>
      </c>
      <c r="J37" t="str">
        <f t="shared" si="4"/>
        <v>0.1</v>
      </c>
      <c r="K37" s="1">
        <f t="shared" si="5"/>
        <v>6.0790273556231005E-2</v>
      </c>
      <c r="L37" s="1">
        <f t="shared" si="6"/>
        <v>3.3</v>
      </c>
      <c r="M37" s="1">
        <f t="shared" si="7"/>
        <v>8.5970429323592404E-2</v>
      </c>
      <c r="N37" s="1">
        <f t="shared" si="8"/>
        <v>38.385291616711733</v>
      </c>
      <c r="O37" t="s">
        <v>69</v>
      </c>
    </row>
    <row r="38" spans="1:15" x14ac:dyDescent="0.35">
      <c r="A38" s="12">
        <v>27</v>
      </c>
      <c r="B38" s="11" t="s">
        <v>69</v>
      </c>
      <c r="C38" s="10">
        <v>0.6</v>
      </c>
      <c r="D38" s="9" t="s">
        <v>33</v>
      </c>
      <c r="E38" s="8" t="str">
        <f t="shared" si="0"/>
        <v>Significantly Different</v>
      </c>
      <c r="G38">
        <f t="shared" si="1"/>
        <v>0.6</v>
      </c>
      <c r="H38">
        <f t="shared" si="2"/>
        <v>6</v>
      </c>
      <c r="I38" t="str">
        <f t="shared" si="3"/>
        <v>+/-</v>
      </c>
      <c r="J38" t="str">
        <f t="shared" si="4"/>
        <v>0.1</v>
      </c>
      <c r="K38" s="1">
        <f t="shared" si="5"/>
        <v>6.0790273556231005E-2</v>
      </c>
      <c r="L38" s="1">
        <f t="shared" si="6"/>
        <v>3.3</v>
      </c>
      <c r="M38" s="1">
        <f t="shared" si="7"/>
        <v>8.5970429323592404E-2</v>
      </c>
      <c r="N38" s="1">
        <f t="shared" si="8"/>
        <v>38.385291616711733</v>
      </c>
      <c r="O38" t="s">
        <v>68</v>
      </c>
    </row>
    <row r="39" spans="1:15" x14ac:dyDescent="0.35">
      <c r="A39" s="12">
        <v>29</v>
      </c>
      <c r="B39" s="11" t="s">
        <v>50</v>
      </c>
      <c r="C39" s="10">
        <v>0.5</v>
      </c>
      <c r="D39" s="9" t="s">
        <v>33</v>
      </c>
      <c r="E39" s="8" t="str">
        <f t="shared" si="0"/>
        <v>Significantly Different</v>
      </c>
      <c r="G39">
        <f t="shared" si="1"/>
        <v>0.5</v>
      </c>
      <c r="H39">
        <f t="shared" si="2"/>
        <v>6</v>
      </c>
      <c r="I39" t="str">
        <f t="shared" si="3"/>
        <v>+/-</v>
      </c>
      <c r="J39" t="str">
        <f t="shared" si="4"/>
        <v>0.1</v>
      </c>
      <c r="K39" s="1">
        <f t="shared" si="5"/>
        <v>6.0790273556231005E-2</v>
      </c>
      <c r="L39" s="1">
        <f t="shared" si="6"/>
        <v>3.4</v>
      </c>
      <c r="M39" s="1">
        <f t="shared" si="7"/>
        <v>8.5970429323592404E-2</v>
      </c>
      <c r="N39" s="1">
        <f t="shared" si="8"/>
        <v>39.548482271763604</v>
      </c>
      <c r="O39" t="s">
        <v>44</v>
      </c>
    </row>
    <row r="40" spans="1:15" x14ac:dyDescent="0.35">
      <c r="A40" s="12">
        <v>30</v>
      </c>
      <c r="B40" s="11" t="s">
        <v>44</v>
      </c>
      <c r="C40" s="10">
        <v>0.4</v>
      </c>
      <c r="D40" s="9" t="s">
        <v>33</v>
      </c>
      <c r="E40" s="8" t="str">
        <f t="shared" si="0"/>
        <v>Significantly Different</v>
      </c>
      <c r="G40">
        <f t="shared" si="1"/>
        <v>0.4</v>
      </c>
      <c r="H40">
        <f t="shared" si="2"/>
        <v>6</v>
      </c>
      <c r="I40" t="str">
        <f t="shared" si="3"/>
        <v>+/-</v>
      </c>
      <c r="J40" t="str">
        <f t="shared" si="4"/>
        <v>0.1</v>
      </c>
      <c r="K40" s="1">
        <f t="shared" si="5"/>
        <v>6.0790273556231005E-2</v>
      </c>
      <c r="L40" s="1">
        <f t="shared" si="6"/>
        <v>3.5</v>
      </c>
      <c r="M40" s="1">
        <f t="shared" si="7"/>
        <v>8.5970429323592404E-2</v>
      </c>
      <c r="N40" s="1">
        <f t="shared" si="8"/>
        <v>40.711672926815474</v>
      </c>
      <c r="O40" t="s">
        <v>66</v>
      </c>
    </row>
    <row r="41" spans="1:15" x14ac:dyDescent="0.35">
      <c r="A41" s="12">
        <v>31</v>
      </c>
      <c r="B41" s="11" t="s">
        <v>79</v>
      </c>
      <c r="C41" s="10">
        <v>0.3</v>
      </c>
      <c r="D41" s="9" t="s">
        <v>33</v>
      </c>
      <c r="E41" s="8" t="str">
        <f t="shared" si="0"/>
        <v>Significantly Different</v>
      </c>
      <c r="G41">
        <f t="shared" si="1"/>
        <v>0.3</v>
      </c>
      <c r="H41">
        <f t="shared" si="2"/>
        <v>6</v>
      </c>
      <c r="I41" t="str">
        <f t="shared" si="3"/>
        <v>+/-</v>
      </c>
      <c r="J41" t="str">
        <f t="shared" si="4"/>
        <v>0.1</v>
      </c>
      <c r="K41" s="1">
        <f t="shared" si="5"/>
        <v>6.0790273556231005E-2</v>
      </c>
      <c r="L41" s="1">
        <f t="shared" si="6"/>
        <v>3.6</v>
      </c>
      <c r="M41" s="1">
        <f t="shared" si="7"/>
        <v>8.5970429323592404E-2</v>
      </c>
      <c r="N41" s="1">
        <f t="shared" si="8"/>
        <v>41.874863581867345</v>
      </c>
      <c r="O41" t="s">
        <v>47</v>
      </c>
    </row>
    <row r="42" spans="1:15" x14ac:dyDescent="0.35">
      <c r="A42" s="12">
        <v>31</v>
      </c>
      <c r="B42" s="11" t="s">
        <v>68</v>
      </c>
      <c r="C42" s="10">
        <v>0.3</v>
      </c>
      <c r="D42" s="9" t="s">
        <v>33</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0.3</v>
      </c>
      <c r="H42">
        <f t="shared" ref="H42:H62" si="11">LEN(TRIM(D42))</f>
        <v>6</v>
      </c>
      <c r="I42" t="str">
        <f t="shared" ref="I42:I73" si="12">IF(H42&gt;=3,MID(TRIM(D42),1,3),"NO")</f>
        <v>+/-</v>
      </c>
      <c r="J42" t="str">
        <f t="shared" ref="J42:J73" si="13">IF(TRIM(I42)="+/-",MID(TRIM(D42),4,H42-3),D42)</f>
        <v>0.1</v>
      </c>
      <c r="K42" s="1">
        <f t="shared" ref="K42:K73" si="14">IF(TRIM(J42)="*****",0,IF(ISERROR(VALUE(J42)),"NA",VALUE(J42/$I$4)))</f>
        <v>6.0790273556231005E-2</v>
      </c>
      <c r="L42" s="1">
        <f t="shared" ref="L42:L62" si="15">IF(AND(ISNUMBER(G42),ISNUMBER($I$6)),$I$6-G42,"N/A")</f>
        <v>3.6</v>
      </c>
      <c r="M42" s="1">
        <f t="shared" ref="M42:M62" si="16">IF(AND(ISNUMBER(K42),ISNUMBER($I$7)),SQRT(K42^2+($I$7)^2),"N/A")</f>
        <v>8.5970429323592404E-2</v>
      </c>
      <c r="N42" s="1">
        <f t="shared" ref="N42:N73" si="17">IF(AND(ISNUMBER(L42),ISNUMBER(M42),M42&lt;&gt;0),L42/M42,"NA")</f>
        <v>41.874863581867345</v>
      </c>
      <c r="O42" t="s">
        <v>36</v>
      </c>
    </row>
    <row r="43" spans="1:15" x14ac:dyDescent="0.35">
      <c r="A43" s="12">
        <v>31</v>
      </c>
      <c r="B43" s="11" t="s">
        <v>46</v>
      </c>
      <c r="C43" s="10">
        <v>0.3</v>
      </c>
      <c r="D43" s="9" t="s">
        <v>33</v>
      </c>
      <c r="E43" s="8" t="str">
        <f t="shared" si="9"/>
        <v>Significantly Different</v>
      </c>
      <c r="G43">
        <f t="shared" si="10"/>
        <v>0.3</v>
      </c>
      <c r="H43">
        <f t="shared" si="11"/>
        <v>6</v>
      </c>
      <c r="I43" t="str">
        <f t="shared" si="12"/>
        <v>+/-</v>
      </c>
      <c r="J43" t="str">
        <f t="shared" si="13"/>
        <v>0.1</v>
      </c>
      <c r="K43" s="1">
        <f t="shared" si="14"/>
        <v>6.0790273556231005E-2</v>
      </c>
      <c r="L43" s="1">
        <f t="shared" si="15"/>
        <v>3.6</v>
      </c>
      <c r="M43" s="1">
        <f t="shared" si="16"/>
        <v>8.5970429323592404E-2</v>
      </c>
      <c r="N43" s="1">
        <f t="shared" si="17"/>
        <v>41.874863581867345</v>
      </c>
      <c r="O43" t="s">
        <v>49</v>
      </c>
    </row>
    <row r="44" spans="1:15" x14ac:dyDescent="0.35">
      <c r="A44" s="12">
        <v>31</v>
      </c>
      <c r="B44" s="11" t="s">
        <v>26</v>
      </c>
      <c r="C44" s="10">
        <v>0.3</v>
      </c>
      <c r="D44" s="9" t="s">
        <v>38</v>
      </c>
      <c r="E44" s="8" t="str">
        <f t="shared" si="9"/>
        <v>Significantly Different</v>
      </c>
      <c r="G44">
        <f t="shared" si="10"/>
        <v>0.3</v>
      </c>
      <c r="H44">
        <f t="shared" si="11"/>
        <v>6</v>
      </c>
      <c r="I44" t="str">
        <f t="shared" si="12"/>
        <v>+/-</v>
      </c>
      <c r="J44" t="str">
        <f t="shared" si="13"/>
        <v>0.2</v>
      </c>
      <c r="K44" s="1">
        <f t="shared" si="14"/>
        <v>0.12158054711246201</v>
      </c>
      <c r="L44" s="1">
        <f t="shared" si="15"/>
        <v>3.6</v>
      </c>
      <c r="M44" s="1">
        <f t="shared" si="16"/>
        <v>0.1359311840425404</v>
      </c>
      <c r="N44" s="1">
        <f t="shared" si="17"/>
        <v>26.483989125507513</v>
      </c>
      <c r="O44" t="s">
        <v>63</v>
      </c>
    </row>
    <row r="45" spans="1:15" x14ac:dyDescent="0.35">
      <c r="A45" s="12">
        <v>35</v>
      </c>
      <c r="B45" s="11" t="s">
        <v>34</v>
      </c>
      <c r="C45" s="10">
        <v>0.2</v>
      </c>
      <c r="D45" s="9" t="s">
        <v>33</v>
      </c>
      <c r="E45" s="8" t="str">
        <f t="shared" si="9"/>
        <v>Significantly Different</v>
      </c>
      <c r="G45">
        <f t="shared" si="10"/>
        <v>0.2</v>
      </c>
      <c r="H45">
        <f t="shared" si="11"/>
        <v>6</v>
      </c>
      <c r="I45" t="str">
        <f t="shared" si="12"/>
        <v>+/-</v>
      </c>
      <c r="J45" t="str">
        <f t="shared" si="13"/>
        <v>0.1</v>
      </c>
      <c r="K45" s="1">
        <f t="shared" si="14"/>
        <v>6.0790273556231005E-2</v>
      </c>
      <c r="L45" s="1">
        <f t="shared" si="15"/>
        <v>3.6999999999999997</v>
      </c>
      <c r="M45" s="1">
        <f t="shared" si="16"/>
        <v>8.5970429323592404E-2</v>
      </c>
      <c r="N45" s="1">
        <f t="shared" si="17"/>
        <v>43.038054236919216</v>
      </c>
      <c r="O45" t="s">
        <v>62</v>
      </c>
    </row>
    <row r="46" spans="1:15" x14ac:dyDescent="0.35">
      <c r="A46" s="12">
        <v>35</v>
      </c>
      <c r="B46" s="11" t="s">
        <v>45</v>
      </c>
      <c r="C46" s="10">
        <v>0.2</v>
      </c>
      <c r="D46" s="9" t="s">
        <v>33</v>
      </c>
      <c r="E46" s="8" t="str">
        <f t="shared" si="9"/>
        <v>Significantly Different</v>
      </c>
      <c r="G46">
        <f t="shared" si="10"/>
        <v>0.2</v>
      </c>
      <c r="H46">
        <f t="shared" si="11"/>
        <v>6</v>
      </c>
      <c r="I46" t="str">
        <f t="shared" si="12"/>
        <v>+/-</v>
      </c>
      <c r="J46" t="str">
        <f t="shared" si="13"/>
        <v>0.1</v>
      </c>
      <c r="K46" s="1">
        <f t="shared" si="14"/>
        <v>6.0790273556231005E-2</v>
      </c>
      <c r="L46" s="1">
        <f t="shared" si="15"/>
        <v>3.6999999999999997</v>
      </c>
      <c r="M46" s="1">
        <f t="shared" si="16"/>
        <v>8.5970429323592404E-2</v>
      </c>
      <c r="N46" s="1">
        <f t="shared" si="17"/>
        <v>43.038054236919216</v>
      </c>
      <c r="O46" t="s">
        <v>60</v>
      </c>
    </row>
    <row r="47" spans="1:15" x14ac:dyDescent="0.35">
      <c r="A47" s="12">
        <v>35</v>
      </c>
      <c r="B47" s="11" t="s">
        <v>71</v>
      </c>
      <c r="C47" s="10">
        <v>0.2</v>
      </c>
      <c r="D47" s="9" t="s">
        <v>33</v>
      </c>
      <c r="E47" s="8" t="str">
        <f t="shared" si="9"/>
        <v>Significantly Different</v>
      </c>
      <c r="G47">
        <f t="shared" si="10"/>
        <v>0.2</v>
      </c>
      <c r="H47">
        <f t="shared" si="11"/>
        <v>6</v>
      </c>
      <c r="I47" t="str">
        <f t="shared" si="12"/>
        <v>+/-</v>
      </c>
      <c r="J47" t="str">
        <f t="shared" si="13"/>
        <v>0.1</v>
      </c>
      <c r="K47" s="1">
        <f t="shared" si="14"/>
        <v>6.0790273556231005E-2</v>
      </c>
      <c r="L47" s="1">
        <f t="shared" si="15"/>
        <v>3.6999999999999997</v>
      </c>
      <c r="M47" s="1">
        <f t="shared" si="16"/>
        <v>8.5970429323592404E-2</v>
      </c>
      <c r="N47" s="1">
        <f t="shared" si="17"/>
        <v>43.038054236919216</v>
      </c>
      <c r="O47" t="s">
        <v>58</v>
      </c>
    </row>
    <row r="48" spans="1:15" x14ac:dyDescent="0.35">
      <c r="A48" s="12">
        <v>35</v>
      </c>
      <c r="B48" s="11" t="s">
        <v>58</v>
      </c>
      <c r="C48" s="10">
        <v>0.2</v>
      </c>
      <c r="D48" s="9" t="s">
        <v>33</v>
      </c>
      <c r="E48" s="8" t="str">
        <f t="shared" si="9"/>
        <v>Significantly Different</v>
      </c>
      <c r="G48">
        <f t="shared" si="10"/>
        <v>0.2</v>
      </c>
      <c r="H48">
        <f t="shared" si="11"/>
        <v>6</v>
      </c>
      <c r="I48" t="str">
        <f t="shared" si="12"/>
        <v>+/-</v>
      </c>
      <c r="J48" t="str">
        <f t="shared" si="13"/>
        <v>0.1</v>
      </c>
      <c r="K48" s="1">
        <f t="shared" si="14"/>
        <v>6.0790273556231005E-2</v>
      </c>
      <c r="L48" s="1">
        <f t="shared" si="15"/>
        <v>3.6999999999999997</v>
      </c>
      <c r="M48" s="1">
        <f t="shared" si="16"/>
        <v>8.5970429323592404E-2</v>
      </c>
      <c r="N48" s="1">
        <f t="shared" si="17"/>
        <v>43.038054236919216</v>
      </c>
      <c r="O48" t="s">
        <v>56</v>
      </c>
    </row>
    <row r="49" spans="1:15" x14ac:dyDescent="0.35">
      <c r="A49" s="12">
        <v>39</v>
      </c>
      <c r="B49" s="11" t="s">
        <v>67</v>
      </c>
      <c r="C49" s="10">
        <v>0.1</v>
      </c>
      <c r="D49" s="9" t="s">
        <v>33</v>
      </c>
      <c r="E49" s="8" t="str">
        <f t="shared" si="9"/>
        <v>Significantly Different</v>
      </c>
      <c r="G49">
        <f t="shared" si="10"/>
        <v>0.1</v>
      </c>
      <c r="H49">
        <f t="shared" si="11"/>
        <v>6</v>
      </c>
      <c r="I49" t="str">
        <f t="shared" si="12"/>
        <v>+/-</v>
      </c>
      <c r="J49" t="str">
        <f t="shared" si="13"/>
        <v>0.1</v>
      </c>
      <c r="K49" s="1">
        <f t="shared" si="14"/>
        <v>6.0790273556231005E-2</v>
      </c>
      <c r="L49" s="1">
        <f t="shared" si="15"/>
        <v>3.8</v>
      </c>
      <c r="M49" s="1">
        <f t="shared" si="16"/>
        <v>8.5970429323592404E-2</v>
      </c>
      <c r="N49" s="1">
        <f t="shared" si="17"/>
        <v>44.201244891971086</v>
      </c>
      <c r="O49" t="s">
        <v>54</v>
      </c>
    </row>
    <row r="50" spans="1:15" x14ac:dyDescent="0.35">
      <c r="A50" s="12">
        <v>39</v>
      </c>
      <c r="B50" s="11" t="s">
        <v>57</v>
      </c>
      <c r="C50" s="10">
        <v>0.1</v>
      </c>
      <c r="D50" s="9" t="s">
        <v>33</v>
      </c>
      <c r="E50" s="8" t="str">
        <f t="shared" si="9"/>
        <v>Significantly Different</v>
      </c>
      <c r="G50">
        <f t="shared" si="10"/>
        <v>0.1</v>
      </c>
      <c r="H50">
        <f t="shared" si="11"/>
        <v>6</v>
      </c>
      <c r="I50" t="str">
        <f t="shared" si="12"/>
        <v>+/-</v>
      </c>
      <c r="J50" t="str">
        <f t="shared" si="13"/>
        <v>0.1</v>
      </c>
      <c r="K50" s="1">
        <f t="shared" si="14"/>
        <v>6.0790273556231005E-2</v>
      </c>
      <c r="L50" s="1">
        <f t="shared" si="15"/>
        <v>3.8</v>
      </c>
      <c r="M50" s="1">
        <f t="shared" si="16"/>
        <v>8.5970429323592404E-2</v>
      </c>
      <c r="N50" s="1">
        <f t="shared" si="17"/>
        <v>44.201244891971086</v>
      </c>
      <c r="O50" t="s">
        <v>52</v>
      </c>
    </row>
    <row r="51" spans="1:15" x14ac:dyDescent="0.35">
      <c r="A51" s="12">
        <v>39</v>
      </c>
      <c r="B51" s="11" t="s">
        <v>72</v>
      </c>
      <c r="C51" s="10">
        <v>0.1</v>
      </c>
      <c r="D51" s="9" t="s">
        <v>33</v>
      </c>
      <c r="E51" s="8" t="str">
        <f t="shared" si="9"/>
        <v>Significantly Different</v>
      </c>
      <c r="G51">
        <f t="shared" si="10"/>
        <v>0.1</v>
      </c>
      <c r="H51">
        <f t="shared" si="11"/>
        <v>6</v>
      </c>
      <c r="I51" t="str">
        <f t="shared" si="12"/>
        <v>+/-</v>
      </c>
      <c r="J51" t="str">
        <f t="shared" si="13"/>
        <v>0.1</v>
      </c>
      <c r="K51" s="1">
        <f t="shared" si="14"/>
        <v>6.0790273556231005E-2</v>
      </c>
      <c r="L51" s="1">
        <f t="shared" si="15"/>
        <v>3.8</v>
      </c>
      <c r="M51" s="1">
        <f t="shared" si="16"/>
        <v>8.5970429323592404E-2</v>
      </c>
      <c r="N51" s="1">
        <f t="shared" si="17"/>
        <v>44.201244891971086</v>
      </c>
      <c r="O51" t="s">
        <v>50</v>
      </c>
    </row>
    <row r="52" spans="1:15" x14ac:dyDescent="0.35">
      <c r="A52" s="12">
        <v>39</v>
      </c>
      <c r="B52" s="11" t="s">
        <v>73</v>
      </c>
      <c r="C52" s="10">
        <v>0.1</v>
      </c>
      <c r="D52" s="9" t="s">
        <v>33</v>
      </c>
      <c r="E52" s="8" t="str">
        <f t="shared" si="9"/>
        <v>Significantly Different</v>
      </c>
      <c r="G52">
        <f t="shared" si="10"/>
        <v>0.1</v>
      </c>
      <c r="H52">
        <f t="shared" si="11"/>
        <v>6</v>
      </c>
      <c r="I52" t="str">
        <f t="shared" si="12"/>
        <v>+/-</v>
      </c>
      <c r="J52" t="str">
        <f t="shared" si="13"/>
        <v>0.1</v>
      </c>
      <c r="K52" s="1">
        <f t="shared" si="14"/>
        <v>6.0790273556231005E-2</v>
      </c>
      <c r="L52" s="1">
        <f t="shared" si="15"/>
        <v>3.8</v>
      </c>
      <c r="M52" s="1">
        <f t="shared" si="16"/>
        <v>8.5970429323592404E-2</v>
      </c>
      <c r="N52" s="1">
        <f t="shared" si="17"/>
        <v>44.201244891971086</v>
      </c>
      <c r="O52" t="s">
        <v>48</v>
      </c>
    </row>
    <row r="53" spans="1:15" x14ac:dyDescent="0.35">
      <c r="A53" s="12">
        <v>39</v>
      </c>
      <c r="B53" s="11" t="s">
        <v>53</v>
      </c>
      <c r="C53" s="10">
        <v>0.1</v>
      </c>
      <c r="D53" s="9" t="s">
        <v>33</v>
      </c>
      <c r="E53" s="8" t="str">
        <f t="shared" si="9"/>
        <v>Significantly Different</v>
      </c>
      <c r="G53">
        <f t="shared" si="10"/>
        <v>0.1</v>
      </c>
      <c r="H53">
        <f t="shared" si="11"/>
        <v>6</v>
      </c>
      <c r="I53" t="str">
        <f t="shared" si="12"/>
        <v>+/-</v>
      </c>
      <c r="J53" t="str">
        <f t="shared" si="13"/>
        <v>0.1</v>
      </c>
      <c r="K53" s="1">
        <f t="shared" si="14"/>
        <v>6.0790273556231005E-2</v>
      </c>
      <c r="L53" s="1">
        <f t="shared" si="15"/>
        <v>3.8</v>
      </c>
      <c r="M53" s="1">
        <f t="shared" si="16"/>
        <v>8.5970429323592404E-2</v>
      </c>
      <c r="N53" s="1">
        <f t="shared" si="17"/>
        <v>44.201244891971086</v>
      </c>
      <c r="O53" t="s">
        <v>46</v>
      </c>
    </row>
    <row r="54" spans="1:15" x14ac:dyDescent="0.35">
      <c r="A54" s="12">
        <v>39</v>
      </c>
      <c r="B54" s="11" t="s">
        <v>64</v>
      </c>
      <c r="C54" s="10">
        <v>0.1</v>
      </c>
      <c r="D54" s="9" t="s">
        <v>33</v>
      </c>
      <c r="E54" s="8" t="str">
        <f t="shared" si="9"/>
        <v>Significantly Different</v>
      </c>
      <c r="G54">
        <f t="shared" si="10"/>
        <v>0.1</v>
      </c>
      <c r="H54">
        <f t="shared" si="11"/>
        <v>6</v>
      </c>
      <c r="I54" t="str">
        <f t="shared" si="12"/>
        <v>+/-</v>
      </c>
      <c r="J54" t="str">
        <f t="shared" si="13"/>
        <v>0.1</v>
      </c>
      <c r="K54" s="1">
        <f t="shared" si="14"/>
        <v>6.0790273556231005E-2</v>
      </c>
      <c r="L54" s="1">
        <f t="shared" si="15"/>
        <v>3.8</v>
      </c>
      <c r="M54" s="1">
        <f t="shared" si="16"/>
        <v>8.5970429323592404E-2</v>
      </c>
      <c r="N54" s="1">
        <f t="shared" si="17"/>
        <v>44.201244891971086</v>
      </c>
      <c r="O54" t="s">
        <v>39</v>
      </c>
    </row>
    <row r="55" spans="1:15" x14ac:dyDescent="0.35">
      <c r="A55" s="12">
        <v>39</v>
      </c>
      <c r="B55" s="11" t="s">
        <v>77</v>
      </c>
      <c r="C55" s="10">
        <v>0.1</v>
      </c>
      <c r="D55" s="9" t="s">
        <v>33</v>
      </c>
      <c r="E55" s="8" t="str">
        <f t="shared" si="9"/>
        <v>Significantly Different</v>
      </c>
      <c r="G55">
        <f t="shared" si="10"/>
        <v>0.1</v>
      </c>
      <c r="H55">
        <f t="shared" si="11"/>
        <v>6</v>
      </c>
      <c r="I55" t="str">
        <f t="shared" si="12"/>
        <v>+/-</v>
      </c>
      <c r="J55" t="str">
        <f t="shared" si="13"/>
        <v>0.1</v>
      </c>
      <c r="K55" s="1">
        <f t="shared" si="14"/>
        <v>6.0790273556231005E-2</v>
      </c>
      <c r="L55" s="1">
        <f t="shared" si="15"/>
        <v>3.8</v>
      </c>
      <c r="M55" s="1">
        <f t="shared" si="16"/>
        <v>8.5970429323592404E-2</v>
      </c>
      <c r="N55" s="1">
        <f t="shared" si="17"/>
        <v>44.201244891971086</v>
      </c>
      <c r="O55" t="s">
        <v>42</v>
      </c>
    </row>
    <row r="56" spans="1:15" x14ac:dyDescent="0.35">
      <c r="A56" s="12">
        <v>39</v>
      </c>
      <c r="B56" s="11" t="s">
        <v>55</v>
      </c>
      <c r="C56" s="10">
        <v>0.1</v>
      </c>
      <c r="D56" s="9" t="s">
        <v>33</v>
      </c>
      <c r="E56" s="8" t="str">
        <f t="shared" si="9"/>
        <v>Significantly Different</v>
      </c>
      <c r="G56">
        <f t="shared" si="10"/>
        <v>0.1</v>
      </c>
      <c r="H56">
        <f t="shared" si="11"/>
        <v>6</v>
      </c>
      <c r="I56" t="str">
        <f t="shared" si="12"/>
        <v>+/-</v>
      </c>
      <c r="J56" t="str">
        <f t="shared" si="13"/>
        <v>0.1</v>
      </c>
      <c r="K56" s="1">
        <f t="shared" si="14"/>
        <v>6.0790273556231005E-2</v>
      </c>
      <c r="L56" s="1">
        <f t="shared" si="15"/>
        <v>3.8</v>
      </c>
      <c r="M56" s="1">
        <f t="shared" si="16"/>
        <v>8.5970429323592404E-2</v>
      </c>
      <c r="N56" s="1">
        <f t="shared" si="17"/>
        <v>44.201244891971086</v>
      </c>
      <c r="O56" t="s">
        <v>40</v>
      </c>
    </row>
    <row r="57" spans="1:15" x14ac:dyDescent="0.35">
      <c r="A57" s="12">
        <v>39</v>
      </c>
      <c r="B57" s="11" t="s">
        <v>51</v>
      </c>
      <c r="C57" s="10">
        <v>0.1</v>
      </c>
      <c r="D57" s="9" t="s">
        <v>33</v>
      </c>
      <c r="E57" s="8" t="str">
        <f t="shared" si="9"/>
        <v>Significantly Different</v>
      </c>
      <c r="G57">
        <f t="shared" si="10"/>
        <v>0.1</v>
      </c>
      <c r="H57">
        <f t="shared" si="11"/>
        <v>6</v>
      </c>
      <c r="I57" t="str">
        <f t="shared" si="12"/>
        <v>+/-</v>
      </c>
      <c r="J57" t="str">
        <f t="shared" si="13"/>
        <v>0.1</v>
      </c>
      <c r="K57" s="1">
        <f t="shared" si="14"/>
        <v>6.0790273556231005E-2</v>
      </c>
      <c r="L57" s="1">
        <f t="shared" si="15"/>
        <v>3.8</v>
      </c>
      <c r="M57" s="1">
        <f t="shared" si="16"/>
        <v>8.5970429323592404E-2</v>
      </c>
      <c r="N57" s="1">
        <f t="shared" si="17"/>
        <v>44.201244891971086</v>
      </c>
      <c r="O57" t="s">
        <v>37</v>
      </c>
    </row>
    <row r="58" spans="1:15" x14ac:dyDescent="0.35">
      <c r="A58" s="12">
        <v>39</v>
      </c>
      <c r="B58" s="11" t="s">
        <v>36</v>
      </c>
      <c r="C58" s="10">
        <v>0.1</v>
      </c>
      <c r="D58" s="9" t="s">
        <v>33</v>
      </c>
      <c r="E58" s="8" t="str">
        <f t="shared" si="9"/>
        <v>Significantly Different</v>
      </c>
      <c r="G58">
        <f t="shared" si="10"/>
        <v>0.1</v>
      </c>
      <c r="H58">
        <f t="shared" si="11"/>
        <v>6</v>
      </c>
      <c r="I58" t="str">
        <f t="shared" si="12"/>
        <v>+/-</v>
      </c>
      <c r="J58" t="str">
        <f t="shared" si="13"/>
        <v>0.1</v>
      </c>
      <c r="K58" s="1">
        <f t="shared" si="14"/>
        <v>6.0790273556231005E-2</v>
      </c>
      <c r="L58" s="1">
        <f t="shared" si="15"/>
        <v>3.8</v>
      </c>
      <c r="M58" s="1">
        <f t="shared" si="16"/>
        <v>8.5970429323592404E-2</v>
      </c>
      <c r="N58" s="1">
        <f t="shared" si="17"/>
        <v>44.201244891971086</v>
      </c>
      <c r="O58" t="s">
        <v>35</v>
      </c>
    </row>
    <row r="59" spans="1:15" x14ac:dyDescent="0.35">
      <c r="A59" s="12">
        <v>39</v>
      </c>
      <c r="B59" s="11" t="s">
        <v>39</v>
      </c>
      <c r="C59" s="10">
        <v>0.1</v>
      </c>
      <c r="D59" s="9" t="s">
        <v>33</v>
      </c>
      <c r="E59" s="8" t="str">
        <f t="shared" si="9"/>
        <v>Significantly Different</v>
      </c>
      <c r="G59">
        <f t="shared" si="10"/>
        <v>0.1</v>
      </c>
      <c r="H59">
        <f t="shared" si="11"/>
        <v>6</v>
      </c>
      <c r="I59" t="str">
        <f t="shared" si="12"/>
        <v>+/-</v>
      </c>
      <c r="J59" t="str">
        <f t="shared" si="13"/>
        <v>0.1</v>
      </c>
      <c r="K59" s="1">
        <f t="shared" si="14"/>
        <v>6.0790273556231005E-2</v>
      </c>
      <c r="L59" s="1">
        <f t="shared" si="15"/>
        <v>3.8</v>
      </c>
      <c r="M59" s="1">
        <f t="shared" si="16"/>
        <v>8.5970429323592404E-2</v>
      </c>
      <c r="N59" s="1">
        <f t="shared" si="17"/>
        <v>44.201244891971086</v>
      </c>
      <c r="O59" t="s">
        <v>32</v>
      </c>
    </row>
    <row r="60" spans="1:15" x14ac:dyDescent="0.35">
      <c r="A60" s="12">
        <v>39</v>
      </c>
      <c r="B60" s="11" t="s">
        <v>42</v>
      </c>
      <c r="C60" s="10">
        <v>0.1</v>
      </c>
      <c r="D60" s="9" t="s">
        <v>33</v>
      </c>
      <c r="E60" s="8" t="str">
        <f t="shared" si="9"/>
        <v>Significantly Different</v>
      </c>
      <c r="G60">
        <f t="shared" si="10"/>
        <v>0.1</v>
      </c>
      <c r="H60">
        <f t="shared" si="11"/>
        <v>6</v>
      </c>
      <c r="I60" t="str">
        <f t="shared" si="12"/>
        <v>+/-</v>
      </c>
      <c r="J60" t="str">
        <f t="shared" si="13"/>
        <v>0.1</v>
      </c>
      <c r="K60" s="1">
        <f t="shared" si="14"/>
        <v>6.0790273556231005E-2</v>
      </c>
      <c r="L60" s="1">
        <f t="shared" si="15"/>
        <v>3.8</v>
      </c>
      <c r="M60" s="1">
        <f t="shared" si="16"/>
        <v>8.5970429323592404E-2</v>
      </c>
      <c r="N60" s="1">
        <f t="shared" si="17"/>
        <v>44.201244891971086</v>
      </c>
      <c r="O60" t="s">
        <v>29</v>
      </c>
    </row>
    <row r="61" spans="1:15" x14ac:dyDescent="0.35">
      <c r="A61" s="12">
        <v>51</v>
      </c>
      <c r="B61" s="11" t="s">
        <v>28</v>
      </c>
      <c r="C61" s="10">
        <v>0</v>
      </c>
      <c r="D61" s="9" t="s">
        <v>33</v>
      </c>
      <c r="E61" s="8" t="str">
        <f t="shared" si="9"/>
        <v>Significantly Different</v>
      </c>
      <c r="G61">
        <f t="shared" si="10"/>
        <v>0</v>
      </c>
      <c r="H61">
        <f t="shared" si="11"/>
        <v>6</v>
      </c>
      <c r="I61" t="str">
        <f t="shared" si="12"/>
        <v>+/-</v>
      </c>
      <c r="J61" t="str">
        <f t="shared" si="13"/>
        <v>0.1</v>
      </c>
      <c r="K61" s="1">
        <f t="shared" si="14"/>
        <v>6.0790273556231005E-2</v>
      </c>
      <c r="L61" s="1">
        <f t="shared" si="15"/>
        <v>3.9</v>
      </c>
      <c r="M61" s="1">
        <f t="shared" si="16"/>
        <v>8.5970429323592404E-2</v>
      </c>
      <c r="N61" s="1">
        <f t="shared" si="17"/>
        <v>45.364435547022957</v>
      </c>
      <c r="O61" t="s">
        <v>26</v>
      </c>
    </row>
    <row r="62" spans="1:15" ht="15" thickBot="1" x14ac:dyDescent="0.4">
      <c r="A62" s="7"/>
      <c r="B62" s="6" t="s">
        <v>24</v>
      </c>
      <c r="C62" s="5">
        <v>0</v>
      </c>
      <c r="D62" s="4" t="s">
        <v>33</v>
      </c>
      <c r="E62" s="3" t="str">
        <f t="shared" si="9"/>
        <v>Significantly Different</v>
      </c>
      <c r="G62">
        <f t="shared" si="10"/>
        <v>0</v>
      </c>
      <c r="H62">
        <f t="shared" si="11"/>
        <v>6</v>
      </c>
      <c r="I62" t="str">
        <f t="shared" si="12"/>
        <v>+/-</v>
      </c>
      <c r="J62" t="str">
        <f t="shared" si="13"/>
        <v>0.1</v>
      </c>
      <c r="K62" s="1">
        <f t="shared" si="14"/>
        <v>6.0790273556231005E-2</v>
      </c>
      <c r="L62" s="1">
        <f t="shared" si="15"/>
        <v>3.9</v>
      </c>
      <c r="M62" s="1">
        <f t="shared" si="16"/>
        <v>8.5970429323592404E-2</v>
      </c>
      <c r="N62" s="1">
        <f t="shared" si="17"/>
        <v>45.364435547022957</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54" priority="1" operator="equal">
      <formula>"OTHER ERROR"</formula>
    </cfRule>
    <cfRule type="cellIs" dxfId="53" priority="2" operator="equal">
      <formula>"Statistical Test not applicable"</formula>
    </cfRule>
    <cfRule type="cellIs" dxfId="52" priority="3" operator="equal">
      <formula>"Geography Selected"</formula>
    </cfRule>
  </conditionalFormatting>
  <conditionalFormatting sqref="E10:J62">
    <cfRule type="cellIs" dxfId="51" priority="4" operator="equal">
      <formula>"Not Significantly Different"</formula>
    </cfRule>
  </conditionalFormatting>
  <conditionalFormatting sqref="F10:J62">
    <cfRule type="cellIs" dxfId="5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C896D26B-9CC4-4A81-B47C-93D7B5325197}">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2058E473-06E5-4651-948A-BF3D851B5808}"/>
    <hyperlink ref="A68" r:id="rId2" xr:uid="{C40D21DD-535A-4AB0-A6DF-BDC6DED34FF6}"/>
    <hyperlink ref="A66" r:id="rId3" xr:uid="{826E8CD6-CA2E-43DC-80DA-064DD7459F2F}"/>
    <hyperlink ref="A67" r:id="rId4" xr:uid="{5474EE23-A4C5-421D-9D2B-E4A175D1D160}"/>
  </hyperlinks>
  <pageMargins left="0.7" right="0.7" top="0.75" bottom="0.75" header="0.3" footer="0.3"/>
  <pageSetup orientation="portrait" r:id="rId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967E3-CB3F-4A21-AEE2-BACAB5EE0660}">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610</v>
      </c>
    </row>
    <row r="2" spans="1:16" x14ac:dyDescent="0.35">
      <c r="A2" s="26" t="s">
        <v>106</v>
      </c>
      <c r="B2" t="s">
        <v>609</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3.4</v>
      </c>
      <c r="C6" t="s">
        <v>100</v>
      </c>
      <c r="H6" s="14" t="s">
        <v>99</v>
      </c>
      <c r="I6">
        <f>VLOOKUP($B$4,$B$9:$K$62,6,FALSE)</f>
        <v>3.4</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3.4</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3.4</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28</v>
      </c>
      <c r="C11" s="10">
        <v>8.5</v>
      </c>
      <c r="D11" s="13" t="s">
        <v>109</v>
      </c>
      <c r="E11" s="8" t="str">
        <f t="shared" si="0"/>
        <v>Significantly Different</v>
      </c>
      <c r="G11">
        <f t="shared" si="1"/>
        <v>8.5</v>
      </c>
      <c r="H11">
        <f t="shared" si="2"/>
        <v>6</v>
      </c>
      <c r="I11" t="str">
        <f t="shared" si="3"/>
        <v>+/-</v>
      </c>
      <c r="J11" t="str">
        <f t="shared" si="4"/>
        <v>0.6</v>
      </c>
      <c r="K11" s="1">
        <f t="shared" si="5"/>
        <v>0.36474164133738601</v>
      </c>
      <c r="L11" s="1">
        <f t="shared" si="6"/>
        <v>-5.0999999999999996</v>
      </c>
      <c r="M11" s="1">
        <f t="shared" si="7"/>
        <v>0.36977279819442066</v>
      </c>
      <c r="N11" s="1">
        <f t="shared" si="8"/>
        <v>-13.792253039982949</v>
      </c>
      <c r="O11" t="s">
        <v>67</v>
      </c>
    </row>
    <row r="12" spans="1:16" x14ac:dyDescent="0.35">
      <c r="A12" s="12">
        <v>2</v>
      </c>
      <c r="B12" s="11" t="s">
        <v>34</v>
      </c>
      <c r="C12" s="10">
        <v>8.1999999999999993</v>
      </c>
      <c r="D12" s="9" t="s">
        <v>33</v>
      </c>
      <c r="E12" s="8" t="str">
        <f t="shared" si="0"/>
        <v>Significantly Different</v>
      </c>
      <c r="G12">
        <f t="shared" si="1"/>
        <v>8.1999999999999993</v>
      </c>
      <c r="H12">
        <f t="shared" si="2"/>
        <v>6</v>
      </c>
      <c r="I12" t="str">
        <f t="shared" si="3"/>
        <v>+/-</v>
      </c>
      <c r="J12" t="str">
        <f t="shared" si="4"/>
        <v>0.1</v>
      </c>
      <c r="K12" s="1">
        <f t="shared" si="5"/>
        <v>6.0790273556231005E-2</v>
      </c>
      <c r="L12" s="1">
        <f t="shared" si="6"/>
        <v>-4.7999999999999989</v>
      </c>
      <c r="M12" s="1">
        <f t="shared" si="7"/>
        <v>8.5970429323592404E-2</v>
      </c>
      <c r="N12" s="1">
        <f t="shared" si="8"/>
        <v>-55.833151442489779</v>
      </c>
      <c r="O12" t="s">
        <v>59</v>
      </c>
    </row>
    <row r="13" spans="1:16" x14ac:dyDescent="0.35">
      <c r="A13" s="12">
        <v>3</v>
      </c>
      <c r="B13" s="11" t="s">
        <v>59</v>
      </c>
      <c r="C13" s="10">
        <v>6.1</v>
      </c>
      <c r="D13" s="9" t="s">
        <v>109</v>
      </c>
      <c r="E13" s="8" t="str">
        <f t="shared" si="0"/>
        <v>Significantly Different</v>
      </c>
      <c r="G13">
        <f t="shared" si="1"/>
        <v>6.1</v>
      </c>
      <c r="H13">
        <f t="shared" si="2"/>
        <v>6</v>
      </c>
      <c r="I13" t="str">
        <f t="shared" si="3"/>
        <v>+/-</v>
      </c>
      <c r="J13" t="str">
        <f t="shared" si="4"/>
        <v>0.6</v>
      </c>
      <c r="K13" s="1">
        <f t="shared" si="5"/>
        <v>0.36474164133738601</v>
      </c>
      <c r="L13" s="1">
        <f t="shared" si="6"/>
        <v>-2.6999999999999997</v>
      </c>
      <c r="M13" s="1">
        <f t="shared" si="7"/>
        <v>0.36977279819442066</v>
      </c>
      <c r="N13" s="1">
        <f t="shared" si="8"/>
        <v>-7.301781021167443</v>
      </c>
      <c r="O13" t="s">
        <v>57</v>
      </c>
    </row>
    <row r="14" spans="1:16" x14ac:dyDescent="0.35">
      <c r="A14" s="12">
        <v>4</v>
      </c>
      <c r="B14" s="11" t="s">
        <v>49</v>
      </c>
      <c r="C14" s="10">
        <v>5.3</v>
      </c>
      <c r="D14" s="9" t="s">
        <v>38</v>
      </c>
      <c r="E14" s="8" t="str">
        <f t="shared" si="0"/>
        <v>Significantly Different</v>
      </c>
      <c r="G14">
        <f t="shared" si="1"/>
        <v>5.3</v>
      </c>
      <c r="H14">
        <f t="shared" si="2"/>
        <v>6</v>
      </c>
      <c r="I14" t="str">
        <f t="shared" si="3"/>
        <v>+/-</v>
      </c>
      <c r="J14" t="str">
        <f t="shared" si="4"/>
        <v>0.2</v>
      </c>
      <c r="K14" s="1">
        <f t="shared" si="5"/>
        <v>0.12158054711246201</v>
      </c>
      <c r="L14" s="1">
        <f t="shared" si="6"/>
        <v>-1.9</v>
      </c>
      <c r="M14" s="1">
        <f t="shared" si="7"/>
        <v>0.1359311840425404</v>
      </c>
      <c r="N14" s="1">
        <f t="shared" si="8"/>
        <v>-13.977660927351186</v>
      </c>
      <c r="O14" t="s">
        <v>72</v>
      </c>
    </row>
    <row r="15" spans="1:16" x14ac:dyDescent="0.35">
      <c r="A15" s="12">
        <v>5</v>
      </c>
      <c r="B15" s="11" t="s">
        <v>39</v>
      </c>
      <c r="C15" s="10">
        <v>5.0999999999999996</v>
      </c>
      <c r="D15" s="9" t="s">
        <v>33</v>
      </c>
      <c r="E15" s="8" t="str">
        <f t="shared" si="0"/>
        <v>Significantly Different</v>
      </c>
      <c r="G15">
        <f t="shared" si="1"/>
        <v>5.0999999999999996</v>
      </c>
      <c r="H15">
        <f t="shared" si="2"/>
        <v>6</v>
      </c>
      <c r="I15" t="str">
        <f t="shared" si="3"/>
        <v>+/-</v>
      </c>
      <c r="J15" t="str">
        <f t="shared" si="4"/>
        <v>0.1</v>
      </c>
      <c r="K15" s="1">
        <f t="shared" si="5"/>
        <v>6.0790273556231005E-2</v>
      </c>
      <c r="L15" s="1">
        <f t="shared" si="6"/>
        <v>-1.6999999999999997</v>
      </c>
      <c r="M15" s="1">
        <f t="shared" si="7"/>
        <v>8.5970429323592404E-2</v>
      </c>
      <c r="N15" s="1">
        <f t="shared" si="8"/>
        <v>-19.774241135881798</v>
      </c>
      <c r="O15" t="s">
        <v>34</v>
      </c>
    </row>
    <row r="16" spans="1:16" x14ac:dyDescent="0.35">
      <c r="A16" s="12">
        <v>6</v>
      </c>
      <c r="B16" s="11" t="s">
        <v>44</v>
      </c>
      <c r="C16" s="10">
        <v>4.5999999999999996</v>
      </c>
      <c r="D16" s="9" t="s">
        <v>27</v>
      </c>
      <c r="E16" s="8" t="str">
        <f t="shared" si="0"/>
        <v>Significantly Different</v>
      </c>
      <c r="G16">
        <f t="shared" si="1"/>
        <v>4.5999999999999996</v>
      </c>
      <c r="H16">
        <f t="shared" si="2"/>
        <v>6</v>
      </c>
      <c r="I16" t="str">
        <f t="shared" si="3"/>
        <v>+/-</v>
      </c>
      <c r="J16" t="str">
        <f t="shared" si="4"/>
        <v>0.3</v>
      </c>
      <c r="K16" s="1">
        <f t="shared" si="5"/>
        <v>0.18237082066869301</v>
      </c>
      <c r="L16" s="1">
        <f t="shared" si="6"/>
        <v>-1.1999999999999997</v>
      </c>
      <c r="M16" s="1">
        <f t="shared" si="7"/>
        <v>0.19223572402239389</v>
      </c>
      <c r="N16" s="1">
        <f t="shared" si="8"/>
        <v>-6.2423361011723788</v>
      </c>
      <c r="O16" t="s">
        <v>73</v>
      </c>
    </row>
    <row r="17" spans="1:15" x14ac:dyDescent="0.35">
      <c r="A17" s="12">
        <v>7</v>
      </c>
      <c r="B17" s="11" t="s">
        <v>57</v>
      </c>
      <c r="C17" s="10">
        <v>4.5</v>
      </c>
      <c r="D17" s="9" t="s">
        <v>27</v>
      </c>
      <c r="E17" s="8" t="str">
        <f t="shared" si="0"/>
        <v>Significantly Different</v>
      </c>
      <c r="G17">
        <f t="shared" si="1"/>
        <v>4.5</v>
      </c>
      <c r="H17">
        <f t="shared" si="2"/>
        <v>6</v>
      </c>
      <c r="I17" t="str">
        <f t="shared" si="3"/>
        <v>+/-</v>
      </c>
      <c r="J17" t="str">
        <f t="shared" si="4"/>
        <v>0.3</v>
      </c>
      <c r="K17" s="1">
        <f t="shared" si="5"/>
        <v>0.18237082066869301</v>
      </c>
      <c r="L17" s="1">
        <f t="shared" si="6"/>
        <v>-1.1000000000000001</v>
      </c>
      <c r="M17" s="1">
        <f t="shared" si="7"/>
        <v>0.19223572402239389</v>
      </c>
      <c r="N17" s="1">
        <f t="shared" si="8"/>
        <v>-5.7221414260746828</v>
      </c>
      <c r="O17" t="s">
        <v>65</v>
      </c>
    </row>
    <row r="18" spans="1:15" x14ac:dyDescent="0.35">
      <c r="A18" s="12">
        <v>8</v>
      </c>
      <c r="B18" s="11" t="s">
        <v>47</v>
      </c>
      <c r="C18" s="10">
        <v>3.8</v>
      </c>
      <c r="D18" s="9" t="s">
        <v>38</v>
      </c>
      <c r="E18" s="8" t="str">
        <f t="shared" si="0"/>
        <v>Significantly Different</v>
      </c>
      <c r="G18">
        <f t="shared" si="1"/>
        <v>3.8</v>
      </c>
      <c r="H18">
        <f t="shared" si="2"/>
        <v>6</v>
      </c>
      <c r="I18" t="str">
        <f t="shared" si="3"/>
        <v>+/-</v>
      </c>
      <c r="J18" t="str">
        <f t="shared" si="4"/>
        <v>0.2</v>
      </c>
      <c r="K18" s="1">
        <f t="shared" si="5"/>
        <v>0.12158054711246201</v>
      </c>
      <c r="L18" s="1">
        <f t="shared" si="6"/>
        <v>-0.39999999999999991</v>
      </c>
      <c r="M18" s="1">
        <f t="shared" si="7"/>
        <v>0.1359311840425404</v>
      </c>
      <c r="N18" s="1">
        <f t="shared" si="8"/>
        <v>-2.9426654583897229</v>
      </c>
      <c r="O18" t="s">
        <v>61</v>
      </c>
    </row>
    <row r="19" spans="1:15" x14ac:dyDescent="0.35">
      <c r="A19" s="12">
        <v>9</v>
      </c>
      <c r="B19" s="11" t="s">
        <v>31</v>
      </c>
      <c r="C19" s="10">
        <v>3.6</v>
      </c>
      <c r="D19" s="9" t="s">
        <v>121</v>
      </c>
      <c r="E19" s="8" t="str">
        <f t="shared" si="0"/>
        <v>Not Significantly Different</v>
      </c>
      <c r="G19">
        <f t="shared" si="1"/>
        <v>3.6</v>
      </c>
      <c r="H19">
        <f t="shared" si="2"/>
        <v>6</v>
      </c>
      <c r="I19" t="str">
        <f t="shared" si="3"/>
        <v>+/-</v>
      </c>
      <c r="J19" t="str">
        <f t="shared" si="4"/>
        <v>0.8</v>
      </c>
      <c r="K19" s="1">
        <f t="shared" si="5"/>
        <v>0.48632218844984804</v>
      </c>
      <c r="L19" s="1">
        <f t="shared" si="6"/>
        <v>-0.20000000000000018</v>
      </c>
      <c r="M19" s="1">
        <f t="shared" si="7"/>
        <v>0.49010685399991183</v>
      </c>
      <c r="N19" s="1">
        <f t="shared" si="8"/>
        <v>-0.40807427679849617</v>
      </c>
      <c r="O19" t="s">
        <v>31</v>
      </c>
    </row>
    <row r="20" spans="1:15" x14ac:dyDescent="0.35">
      <c r="A20" s="12">
        <v>10</v>
      </c>
      <c r="B20" s="11" t="s">
        <v>35</v>
      </c>
      <c r="C20" s="10">
        <v>3.5</v>
      </c>
      <c r="D20" s="13" t="s">
        <v>38</v>
      </c>
      <c r="E20" s="8" t="str">
        <f t="shared" si="0"/>
        <v>Not Significantly Different</v>
      </c>
      <c r="G20">
        <f t="shared" si="1"/>
        <v>3.5</v>
      </c>
      <c r="H20">
        <f t="shared" si="2"/>
        <v>6</v>
      </c>
      <c r="I20" t="str">
        <f t="shared" si="3"/>
        <v>+/-</v>
      </c>
      <c r="J20" t="str">
        <f t="shared" si="4"/>
        <v>0.2</v>
      </c>
      <c r="K20" s="1">
        <f t="shared" si="5"/>
        <v>0.12158054711246201</v>
      </c>
      <c r="L20" s="1">
        <f t="shared" si="6"/>
        <v>-0.10000000000000009</v>
      </c>
      <c r="M20" s="1">
        <f t="shared" si="7"/>
        <v>0.1359311840425404</v>
      </c>
      <c r="N20" s="1">
        <f t="shared" si="8"/>
        <v>-0.73566636459743151</v>
      </c>
      <c r="O20" t="s">
        <v>53</v>
      </c>
    </row>
    <row r="21" spans="1:15" x14ac:dyDescent="0.35">
      <c r="A21" s="12">
        <v>11</v>
      </c>
      <c r="B21" s="11" t="s">
        <v>53</v>
      </c>
      <c r="C21" s="10">
        <v>3.3</v>
      </c>
      <c r="D21" s="9" t="s">
        <v>33</v>
      </c>
      <c r="E21" s="8" t="str">
        <f t="shared" si="0"/>
        <v>Not Significantly Different</v>
      </c>
      <c r="G21">
        <f t="shared" si="1"/>
        <v>3.3</v>
      </c>
      <c r="H21">
        <f t="shared" si="2"/>
        <v>6</v>
      </c>
      <c r="I21" t="str">
        <f t="shared" si="3"/>
        <v>+/-</v>
      </c>
      <c r="J21" t="str">
        <f t="shared" si="4"/>
        <v>0.1</v>
      </c>
      <c r="K21" s="1">
        <f t="shared" si="5"/>
        <v>6.0790273556231005E-2</v>
      </c>
      <c r="L21" s="1">
        <f t="shared" si="6"/>
        <v>0.10000000000000009</v>
      </c>
      <c r="M21" s="1">
        <f t="shared" si="7"/>
        <v>8.5970429323592404E-2</v>
      </c>
      <c r="N21" s="1">
        <f t="shared" si="8"/>
        <v>1.1631906550518718</v>
      </c>
      <c r="O21" t="s">
        <v>45</v>
      </c>
    </row>
    <row r="22" spans="1:15" x14ac:dyDescent="0.35">
      <c r="A22" s="12">
        <v>12</v>
      </c>
      <c r="B22" s="11" t="s">
        <v>81</v>
      </c>
      <c r="C22" s="10">
        <v>3.1</v>
      </c>
      <c r="D22" s="9" t="s">
        <v>27</v>
      </c>
      <c r="E22" s="8" t="str">
        <f t="shared" si="0"/>
        <v>Not Significantly Different</v>
      </c>
      <c r="G22">
        <f t="shared" si="1"/>
        <v>3.1</v>
      </c>
      <c r="H22">
        <f t="shared" si="2"/>
        <v>6</v>
      </c>
      <c r="I22" t="str">
        <f t="shared" si="3"/>
        <v>+/-</v>
      </c>
      <c r="J22" t="str">
        <f t="shared" si="4"/>
        <v>0.3</v>
      </c>
      <c r="K22" s="1">
        <f t="shared" si="5"/>
        <v>0.18237082066869301</v>
      </c>
      <c r="L22" s="1">
        <f t="shared" si="6"/>
        <v>0.29999999999999982</v>
      </c>
      <c r="M22" s="1">
        <f t="shared" si="7"/>
        <v>0.19223572402239389</v>
      </c>
      <c r="N22" s="1">
        <f t="shared" si="8"/>
        <v>1.5605840252930943</v>
      </c>
      <c r="O22" t="s">
        <v>28</v>
      </c>
    </row>
    <row r="23" spans="1:15" x14ac:dyDescent="0.35">
      <c r="A23" s="12">
        <v>12</v>
      </c>
      <c r="B23" s="11" t="s">
        <v>36</v>
      </c>
      <c r="C23" s="10">
        <v>3.1</v>
      </c>
      <c r="D23" s="9" t="s">
        <v>43</v>
      </c>
      <c r="E23" s="8" t="str">
        <f t="shared" si="0"/>
        <v>Not Significantly Different</v>
      </c>
      <c r="G23">
        <f t="shared" si="1"/>
        <v>3.1</v>
      </c>
      <c r="H23">
        <f t="shared" si="2"/>
        <v>6</v>
      </c>
      <c r="I23" t="str">
        <f t="shared" si="3"/>
        <v>+/-</v>
      </c>
      <c r="J23" t="str">
        <f t="shared" si="4"/>
        <v>0.4</v>
      </c>
      <c r="K23" s="1">
        <f t="shared" si="5"/>
        <v>0.24316109422492402</v>
      </c>
      <c r="L23" s="1">
        <f t="shared" si="6"/>
        <v>0.29999999999999982</v>
      </c>
      <c r="M23" s="1">
        <f t="shared" si="7"/>
        <v>0.25064471888253259</v>
      </c>
      <c r="N23" s="1">
        <f t="shared" si="8"/>
        <v>1.1969133095543023</v>
      </c>
      <c r="O23" t="s">
        <v>81</v>
      </c>
    </row>
    <row r="24" spans="1:15" x14ac:dyDescent="0.35">
      <c r="A24" s="12">
        <v>12</v>
      </c>
      <c r="B24" s="11" t="s">
        <v>42</v>
      </c>
      <c r="C24" s="10">
        <v>3.1</v>
      </c>
      <c r="D24" s="9" t="s">
        <v>27</v>
      </c>
      <c r="E24" s="8" t="str">
        <f t="shared" si="0"/>
        <v>Not Significantly Different</v>
      </c>
      <c r="G24">
        <f t="shared" si="1"/>
        <v>3.1</v>
      </c>
      <c r="H24">
        <f t="shared" si="2"/>
        <v>6</v>
      </c>
      <c r="I24" t="str">
        <f t="shared" si="3"/>
        <v>+/-</v>
      </c>
      <c r="J24" t="str">
        <f t="shared" si="4"/>
        <v>0.3</v>
      </c>
      <c r="K24" s="1">
        <f t="shared" si="5"/>
        <v>0.18237082066869301</v>
      </c>
      <c r="L24" s="1">
        <f t="shared" si="6"/>
        <v>0.29999999999999982</v>
      </c>
      <c r="M24" s="1">
        <f t="shared" si="7"/>
        <v>0.19223572402239389</v>
      </c>
      <c r="N24" s="1">
        <f t="shared" si="8"/>
        <v>1.5605840252930943</v>
      </c>
      <c r="O24" t="s">
        <v>64</v>
      </c>
    </row>
    <row r="25" spans="1:15" x14ac:dyDescent="0.35">
      <c r="A25" s="12">
        <v>15</v>
      </c>
      <c r="B25" s="11" t="s">
        <v>56</v>
      </c>
      <c r="C25" s="10">
        <v>3</v>
      </c>
      <c r="D25" s="9" t="s">
        <v>27</v>
      </c>
      <c r="E25" s="8" t="str">
        <f t="shared" si="0"/>
        <v>Significantly Different</v>
      </c>
      <c r="G25">
        <f t="shared" si="1"/>
        <v>3</v>
      </c>
      <c r="H25">
        <f t="shared" si="2"/>
        <v>6</v>
      </c>
      <c r="I25" t="str">
        <f t="shared" si="3"/>
        <v>+/-</v>
      </c>
      <c r="J25" t="str">
        <f t="shared" si="4"/>
        <v>0.3</v>
      </c>
      <c r="K25" s="1">
        <f t="shared" si="5"/>
        <v>0.18237082066869301</v>
      </c>
      <c r="L25" s="1">
        <f t="shared" si="6"/>
        <v>0.39999999999999991</v>
      </c>
      <c r="M25" s="1">
        <f t="shared" si="7"/>
        <v>0.19223572402239389</v>
      </c>
      <c r="N25" s="1">
        <f t="shared" si="8"/>
        <v>2.0807787003907929</v>
      </c>
      <c r="O25" t="s">
        <v>80</v>
      </c>
    </row>
    <row r="26" spans="1:15" x14ac:dyDescent="0.35">
      <c r="A26" s="12">
        <v>16</v>
      </c>
      <c r="B26" s="11" t="s">
        <v>58</v>
      </c>
      <c r="C26" s="10">
        <v>2.8</v>
      </c>
      <c r="D26" s="9" t="s">
        <v>38</v>
      </c>
      <c r="E26" s="8" t="str">
        <f t="shared" si="0"/>
        <v>Significantly Different</v>
      </c>
      <c r="G26">
        <f t="shared" si="1"/>
        <v>2.8</v>
      </c>
      <c r="H26">
        <f t="shared" si="2"/>
        <v>6</v>
      </c>
      <c r="I26" t="str">
        <f t="shared" si="3"/>
        <v>+/-</v>
      </c>
      <c r="J26" t="str">
        <f t="shared" si="4"/>
        <v>0.2</v>
      </c>
      <c r="K26" s="1">
        <f t="shared" si="5"/>
        <v>0.12158054711246201</v>
      </c>
      <c r="L26" s="1">
        <f t="shared" si="6"/>
        <v>0.60000000000000009</v>
      </c>
      <c r="M26" s="1">
        <f t="shared" si="7"/>
        <v>0.1359311840425404</v>
      </c>
      <c r="N26" s="1">
        <f t="shared" si="8"/>
        <v>4.4139981875845855</v>
      </c>
      <c r="O26" t="s">
        <v>79</v>
      </c>
    </row>
    <row r="27" spans="1:15" x14ac:dyDescent="0.35">
      <c r="A27" s="12">
        <v>17</v>
      </c>
      <c r="B27" s="11" t="s">
        <v>72</v>
      </c>
      <c r="C27" s="10">
        <v>2.7</v>
      </c>
      <c r="D27" s="9" t="s">
        <v>27</v>
      </c>
      <c r="E27" s="8" t="str">
        <f t="shared" si="0"/>
        <v>Significantly Different</v>
      </c>
      <c r="G27">
        <f t="shared" si="1"/>
        <v>2.7</v>
      </c>
      <c r="H27">
        <f t="shared" si="2"/>
        <v>6</v>
      </c>
      <c r="I27" t="str">
        <f t="shared" si="3"/>
        <v>+/-</v>
      </c>
      <c r="J27" t="str">
        <f t="shared" si="4"/>
        <v>0.3</v>
      </c>
      <c r="K27" s="1">
        <f t="shared" si="5"/>
        <v>0.18237082066869301</v>
      </c>
      <c r="L27" s="1">
        <f t="shared" si="6"/>
        <v>0.69999999999999973</v>
      </c>
      <c r="M27" s="1">
        <f t="shared" si="7"/>
        <v>0.19223572402239389</v>
      </c>
      <c r="N27" s="1">
        <f t="shared" si="8"/>
        <v>3.6413627256838872</v>
      </c>
      <c r="O27" t="s">
        <v>77</v>
      </c>
    </row>
    <row r="28" spans="1:15" x14ac:dyDescent="0.35">
      <c r="A28" s="12">
        <v>17</v>
      </c>
      <c r="B28" s="11" t="s">
        <v>41</v>
      </c>
      <c r="C28" s="10">
        <v>2.7</v>
      </c>
      <c r="D28" s="9" t="s">
        <v>38</v>
      </c>
      <c r="E28" s="8" t="str">
        <f t="shared" si="0"/>
        <v>Significantly Different</v>
      </c>
      <c r="G28">
        <f t="shared" si="1"/>
        <v>2.7</v>
      </c>
      <c r="H28">
        <f t="shared" si="2"/>
        <v>6</v>
      </c>
      <c r="I28" t="str">
        <f t="shared" si="3"/>
        <v>+/-</v>
      </c>
      <c r="J28" t="str">
        <f t="shared" si="4"/>
        <v>0.2</v>
      </c>
      <c r="K28" s="1">
        <f t="shared" si="5"/>
        <v>0.12158054711246201</v>
      </c>
      <c r="L28" s="1">
        <f t="shared" si="6"/>
        <v>0.69999999999999973</v>
      </c>
      <c r="M28" s="1">
        <f t="shared" si="7"/>
        <v>0.1359311840425404</v>
      </c>
      <c r="N28" s="1">
        <f t="shared" si="8"/>
        <v>5.1496645521820144</v>
      </c>
      <c r="O28" t="s">
        <v>78</v>
      </c>
    </row>
    <row r="29" spans="1:15" x14ac:dyDescent="0.35">
      <c r="A29" s="12">
        <v>19</v>
      </c>
      <c r="B29" s="11" t="s">
        <v>64</v>
      </c>
      <c r="C29" s="10">
        <v>2.5</v>
      </c>
      <c r="D29" s="9" t="s">
        <v>33</v>
      </c>
      <c r="E29" s="8" t="str">
        <f t="shared" si="0"/>
        <v>Significantly Different</v>
      </c>
      <c r="G29">
        <f t="shared" si="1"/>
        <v>2.5</v>
      </c>
      <c r="H29">
        <f t="shared" si="2"/>
        <v>6</v>
      </c>
      <c r="I29" t="str">
        <f t="shared" si="3"/>
        <v>+/-</v>
      </c>
      <c r="J29" t="str">
        <f t="shared" si="4"/>
        <v>0.1</v>
      </c>
      <c r="K29" s="1">
        <f t="shared" si="5"/>
        <v>6.0790273556231005E-2</v>
      </c>
      <c r="L29" s="1">
        <f t="shared" si="6"/>
        <v>0.89999999999999991</v>
      </c>
      <c r="M29" s="1">
        <f t="shared" si="7"/>
        <v>8.5970429323592404E-2</v>
      </c>
      <c r="N29" s="1">
        <f t="shared" si="8"/>
        <v>10.468715895466834</v>
      </c>
      <c r="O29" t="s">
        <v>55</v>
      </c>
    </row>
    <row r="30" spans="1:15" x14ac:dyDescent="0.35">
      <c r="A30" s="12">
        <v>20</v>
      </c>
      <c r="B30" s="11" t="s">
        <v>73</v>
      </c>
      <c r="C30" s="10">
        <v>2.4</v>
      </c>
      <c r="D30" s="9" t="s">
        <v>38</v>
      </c>
      <c r="E30" s="8" t="str">
        <f t="shared" si="0"/>
        <v>Significantly Different</v>
      </c>
      <c r="G30">
        <f t="shared" si="1"/>
        <v>2.4</v>
      </c>
      <c r="H30">
        <f t="shared" si="2"/>
        <v>6</v>
      </c>
      <c r="I30" t="str">
        <f t="shared" si="3"/>
        <v>+/-</v>
      </c>
      <c r="J30" t="str">
        <f t="shared" si="4"/>
        <v>0.2</v>
      </c>
      <c r="K30" s="1">
        <f t="shared" si="5"/>
        <v>0.12158054711246201</v>
      </c>
      <c r="L30" s="1">
        <f t="shared" si="6"/>
        <v>1</v>
      </c>
      <c r="M30" s="1">
        <f t="shared" si="7"/>
        <v>0.1359311840425404</v>
      </c>
      <c r="N30" s="1">
        <f t="shared" si="8"/>
        <v>7.3566636459743089</v>
      </c>
      <c r="O30" t="s">
        <v>76</v>
      </c>
    </row>
    <row r="31" spans="1:15" x14ac:dyDescent="0.35">
      <c r="A31" s="12">
        <v>20</v>
      </c>
      <c r="B31" s="11" t="s">
        <v>45</v>
      </c>
      <c r="C31" s="10">
        <v>2.4</v>
      </c>
      <c r="D31" s="9" t="s">
        <v>38</v>
      </c>
      <c r="E31" s="8" t="str">
        <f t="shared" si="0"/>
        <v>Significantly Different</v>
      </c>
      <c r="G31">
        <f t="shared" si="1"/>
        <v>2.4</v>
      </c>
      <c r="H31">
        <f t="shared" si="2"/>
        <v>6</v>
      </c>
      <c r="I31" t="str">
        <f t="shared" si="3"/>
        <v>+/-</v>
      </c>
      <c r="J31" t="str">
        <f t="shared" si="4"/>
        <v>0.2</v>
      </c>
      <c r="K31" s="1">
        <f t="shared" si="5"/>
        <v>0.12158054711246201</v>
      </c>
      <c r="L31" s="1">
        <f t="shared" si="6"/>
        <v>1</v>
      </c>
      <c r="M31" s="1">
        <f t="shared" si="7"/>
        <v>0.1359311840425404</v>
      </c>
      <c r="N31" s="1">
        <f t="shared" si="8"/>
        <v>7.3566636459743089</v>
      </c>
      <c r="O31" t="s">
        <v>41</v>
      </c>
    </row>
    <row r="32" spans="1:15" x14ac:dyDescent="0.35">
      <c r="A32" s="12">
        <v>20</v>
      </c>
      <c r="B32" s="11" t="s">
        <v>51</v>
      </c>
      <c r="C32" s="10">
        <v>2.4</v>
      </c>
      <c r="D32" s="9" t="s">
        <v>27</v>
      </c>
      <c r="E32" s="8" t="str">
        <f t="shared" si="0"/>
        <v>Significantly Different</v>
      </c>
      <c r="G32">
        <f t="shared" si="1"/>
        <v>2.4</v>
      </c>
      <c r="H32">
        <f t="shared" si="2"/>
        <v>6</v>
      </c>
      <c r="I32" t="str">
        <f t="shared" si="3"/>
        <v>+/-</v>
      </c>
      <c r="J32" t="str">
        <f t="shared" si="4"/>
        <v>0.3</v>
      </c>
      <c r="K32" s="1">
        <f t="shared" si="5"/>
        <v>0.18237082066869301</v>
      </c>
      <c r="L32" s="1">
        <f t="shared" si="6"/>
        <v>1</v>
      </c>
      <c r="M32" s="1">
        <f t="shared" si="7"/>
        <v>0.19223572402239389</v>
      </c>
      <c r="N32" s="1">
        <f t="shared" si="8"/>
        <v>5.2019467509769841</v>
      </c>
      <c r="O32" t="s">
        <v>70</v>
      </c>
    </row>
    <row r="33" spans="1:15" x14ac:dyDescent="0.35">
      <c r="A33" s="12">
        <v>23</v>
      </c>
      <c r="B33" s="11" t="s">
        <v>61</v>
      </c>
      <c r="C33" s="10">
        <v>2.2999999999999998</v>
      </c>
      <c r="D33" s="9" t="s">
        <v>43</v>
      </c>
      <c r="E33" s="8" t="str">
        <f t="shared" si="0"/>
        <v>Significantly Different</v>
      </c>
      <c r="G33">
        <f t="shared" si="1"/>
        <v>2.2999999999999998</v>
      </c>
      <c r="H33">
        <f t="shared" si="2"/>
        <v>6</v>
      </c>
      <c r="I33" t="str">
        <f t="shared" si="3"/>
        <v>+/-</v>
      </c>
      <c r="J33" t="str">
        <f t="shared" si="4"/>
        <v>0.4</v>
      </c>
      <c r="K33" s="1">
        <f t="shared" si="5"/>
        <v>0.24316109422492402</v>
      </c>
      <c r="L33" s="1">
        <f t="shared" si="6"/>
        <v>1.1000000000000001</v>
      </c>
      <c r="M33" s="1">
        <f t="shared" si="7"/>
        <v>0.25064471888253259</v>
      </c>
      <c r="N33" s="1">
        <f t="shared" si="8"/>
        <v>4.388682135032445</v>
      </c>
      <c r="O33" t="s">
        <v>75</v>
      </c>
    </row>
    <row r="34" spans="1:15" x14ac:dyDescent="0.35">
      <c r="A34" s="12">
        <v>23</v>
      </c>
      <c r="B34" s="11" t="s">
        <v>74</v>
      </c>
      <c r="C34" s="10">
        <v>2.2999999999999998</v>
      </c>
      <c r="D34" s="9" t="s">
        <v>38</v>
      </c>
      <c r="E34" s="8" t="str">
        <f t="shared" si="0"/>
        <v>Significantly Different</v>
      </c>
      <c r="G34">
        <f t="shared" si="1"/>
        <v>2.2999999999999998</v>
      </c>
      <c r="H34">
        <f t="shared" si="2"/>
        <v>6</v>
      </c>
      <c r="I34" t="str">
        <f t="shared" si="3"/>
        <v>+/-</v>
      </c>
      <c r="J34" t="str">
        <f t="shared" si="4"/>
        <v>0.2</v>
      </c>
      <c r="K34" s="1">
        <f t="shared" si="5"/>
        <v>0.12158054711246201</v>
      </c>
      <c r="L34" s="1">
        <f t="shared" si="6"/>
        <v>1.1000000000000001</v>
      </c>
      <c r="M34" s="1">
        <f t="shared" si="7"/>
        <v>0.1359311840425404</v>
      </c>
      <c r="N34" s="1">
        <f t="shared" si="8"/>
        <v>8.0923300105717395</v>
      </c>
      <c r="O34" t="s">
        <v>74</v>
      </c>
    </row>
    <row r="35" spans="1:15" x14ac:dyDescent="0.35">
      <c r="A35" s="12">
        <v>23</v>
      </c>
      <c r="B35" s="11" t="s">
        <v>63</v>
      </c>
      <c r="C35" s="10">
        <v>2.2999999999999998</v>
      </c>
      <c r="D35" s="9" t="s">
        <v>38</v>
      </c>
      <c r="E35" s="8" t="str">
        <f t="shared" si="0"/>
        <v>Significantly Different</v>
      </c>
      <c r="G35">
        <f t="shared" si="1"/>
        <v>2.2999999999999998</v>
      </c>
      <c r="H35">
        <f t="shared" si="2"/>
        <v>6</v>
      </c>
      <c r="I35" t="str">
        <f t="shared" si="3"/>
        <v>+/-</v>
      </c>
      <c r="J35" t="str">
        <f t="shared" si="4"/>
        <v>0.2</v>
      </c>
      <c r="K35" s="1">
        <f t="shared" si="5"/>
        <v>0.12158054711246201</v>
      </c>
      <c r="L35" s="1">
        <f t="shared" si="6"/>
        <v>1.1000000000000001</v>
      </c>
      <c r="M35" s="1">
        <f t="shared" si="7"/>
        <v>0.1359311840425404</v>
      </c>
      <c r="N35" s="1">
        <f t="shared" si="8"/>
        <v>8.0923300105717395</v>
      </c>
      <c r="O35" t="s">
        <v>51</v>
      </c>
    </row>
    <row r="36" spans="1:15" x14ac:dyDescent="0.35">
      <c r="A36" s="12">
        <v>26</v>
      </c>
      <c r="B36" s="11" t="s">
        <v>70</v>
      </c>
      <c r="C36" s="10">
        <v>2.2000000000000002</v>
      </c>
      <c r="D36" s="9" t="s">
        <v>33</v>
      </c>
      <c r="E36" s="8" t="str">
        <f t="shared" si="0"/>
        <v>Significantly Different</v>
      </c>
      <c r="G36">
        <f t="shared" si="1"/>
        <v>2.2000000000000002</v>
      </c>
      <c r="H36">
        <f t="shared" si="2"/>
        <v>6</v>
      </c>
      <c r="I36" t="str">
        <f t="shared" si="3"/>
        <v>+/-</v>
      </c>
      <c r="J36" t="str">
        <f t="shared" si="4"/>
        <v>0.1</v>
      </c>
      <c r="K36" s="1">
        <f t="shared" si="5"/>
        <v>6.0790273556231005E-2</v>
      </c>
      <c r="L36" s="1">
        <f t="shared" si="6"/>
        <v>1.1999999999999997</v>
      </c>
      <c r="M36" s="1">
        <f t="shared" si="7"/>
        <v>8.5970429323592404E-2</v>
      </c>
      <c r="N36" s="1">
        <f t="shared" si="8"/>
        <v>13.958287860622445</v>
      </c>
      <c r="O36" t="s">
        <v>71</v>
      </c>
    </row>
    <row r="37" spans="1:15" x14ac:dyDescent="0.35">
      <c r="A37" s="12">
        <v>26</v>
      </c>
      <c r="B37" s="11" t="s">
        <v>46</v>
      </c>
      <c r="C37" s="10">
        <v>2.2000000000000002</v>
      </c>
      <c r="D37" s="9" t="s">
        <v>38</v>
      </c>
      <c r="E37" s="8" t="str">
        <f t="shared" si="0"/>
        <v>Significantly Different</v>
      </c>
      <c r="G37">
        <f t="shared" si="1"/>
        <v>2.2000000000000002</v>
      </c>
      <c r="H37">
        <f t="shared" si="2"/>
        <v>6</v>
      </c>
      <c r="I37" t="str">
        <f t="shared" si="3"/>
        <v>+/-</v>
      </c>
      <c r="J37" t="str">
        <f t="shared" si="4"/>
        <v>0.2</v>
      </c>
      <c r="K37" s="1">
        <f t="shared" si="5"/>
        <v>0.12158054711246201</v>
      </c>
      <c r="L37" s="1">
        <f t="shared" si="6"/>
        <v>1.1999999999999997</v>
      </c>
      <c r="M37" s="1">
        <f t="shared" si="7"/>
        <v>0.1359311840425404</v>
      </c>
      <c r="N37" s="1">
        <f t="shared" si="8"/>
        <v>8.8279963751691675</v>
      </c>
      <c r="O37" t="s">
        <v>69</v>
      </c>
    </row>
    <row r="38" spans="1:15" x14ac:dyDescent="0.35">
      <c r="A38" s="12">
        <v>26</v>
      </c>
      <c r="B38" s="11" t="s">
        <v>37</v>
      </c>
      <c r="C38" s="10">
        <v>2.2000000000000002</v>
      </c>
      <c r="D38" s="9" t="s">
        <v>38</v>
      </c>
      <c r="E38" s="8" t="str">
        <f t="shared" si="0"/>
        <v>Significantly Different</v>
      </c>
      <c r="G38">
        <f t="shared" si="1"/>
        <v>2.2000000000000002</v>
      </c>
      <c r="H38">
        <f t="shared" si="2"/>
        <v>6</v>
      </c>
      <c r="I38" t="str">
        <f t="shared" si="3"/>
        <v>+/-</v>
      </c>
      <c r="J38" t="str">
        <f t="shared" si="4"/>
        <v>0.2</v>
      </c>
      <c r="K38" s="1">
        <f t="shared" si="5"/>
        <v>0.12158054711246201</v>
      </c>
      <c r="L38" s="1">
        <f t="shared" si="6"/>
        <v>1.1999999999999997</v>
      </c>
      <c r="M38" s="1">
        <f t="shared" si="7"/>
        <v>0.1359311840425404</v>
      </c>
      <c r="N38" s="1">
        <f t="shared" si="8"/>
        <v>8.8279963751691675</v>
      </c>
      <c r="O38" t="s">
        <v>68</v>
      </c>
    </row>
    <row r="39" spans="1:15" x14ac:dyDescent="0.35">
      <c r="A39" s="12">
        <v>29</v>
      </c>
      <c r="B39" s="11" t="s">
        <v>77</v>
      </c>
      <c r="C39" s="10">
        <v>2.1</v>
      </c>
      <c r="D39" s="9" t="s">
        <v>27</v>
      </c>
      <c r="E39" s="8" t="str">
        <f t="shared" si="0"/>
        <v>Significantly Different</v>
      </c>
      <c r="G39">
        <f t="shared" si="1"/>
        <v>2.1</v>
      </c>
      <c r="H39">
        <f t="shared" si="2"/>
        <v>6</v>
      </c>
      <c r="I39" t="str">
        <f t="shared" si="3"/>
        <v>+/-</v>
      </c>
      <c r="J39" t="str">
        <f t="shared" si="4"/>
        <v>0.3</v>
      </c>
      <c r="K39" s="1">
        <f t="shared" si="5"/>
        <v>0.18237082066869301</v>
      </c>
      <c r="L39" s="1">
        <f t="shared" si="6"/>
        <v>1.2999999999999998</v>
      </c>
      <c r="M39" s="1">
        <f t="shared" si="7"/>
        <v>0.19223572402239389</v>
      </c>
      <c r="N39" s="1">
        <f t="shared" si="8"/>
        <v>6.7625307762700784</v>
      </c>
      <c r="O39" t="s">
        <v>44</v>
      </c>
    </row>
    <row r="40" spans="1:15" x14ac:dyDescent="0.35">
      <c r="A40" s="12">
        <v>29</v>
      </c>
      <c r="B40" s="11" t="s">
        <v>48</v>
      </c>
      <c r="C40" s="10">
        <v>2.1</v>
      </c>
      <c r="D40" s="9" t="s">
        <v>27</v>
      </c>
      <c r="E40" s="8" t="str">
        <f t="shared" si="0"/>
        <v>Significantly Different</v>
      </c>
      <c r="G40">
        <f t="shared" si="1"/>
        <v>2.1</v>
      </c>
      <c r="H40">
        <f t="shared" si="2"/>
        <v>6</v>
      </c>
      <c r="I40" t="str">
        <f t="shared" si="3"/>
        <v>+/-</v>
      </c>
      <c r="J40" t="str">
        <f t="shared" si="4"/>
        <v>0.3</v>
      </c>
      <c r="K40" s="1">
        <f t="shared" si="5"/>
        <v>0.18237082066869301</v>
      </c>
      <c r="L40" s="1">
        <f t="shared" si="6"/>
        <v>1.2999999999999998</v>
      </c>
      <c r="M40" s="1">
        <f t="shared" si="7"/>
        <v>0.19223572402239389</v>
      </c>
      <c r="N40" s="1">
        <f t="shared" si="8"/>
        <v>6.7625307762700784</v>
      </c>
      <c r="O40" t="s">
        <v>66</v>
      </c>
    </row>
    <row r="41" spans="1:15" x14ac:dyDescent="0.35">
      <c r="A41" s="12">
        <v>29</v>
      </c>
      <c r="B41" s="11" t="s">
        <v>26</v>
      </c>
      <c r="C41" s="10">
        <v>2.1</v>
      </c>
      <c r="D41" s="9" t="s">
        <v>109</v>
      </c>
      <c r="E41" s="8" t="str">
        <f t="shared" si="0"/>
        <v>Significantly Different</v>
      </c>
      <c r="G41">
        <f t="shared" si="1"/>
        <v>2.1</v>
      </c>
      <c r="H41">
        <f t="shared" si="2"/>
        <v>6</v>
      </c>
      <c r="I41" t="str">
        <f t="shared" si="3"/>
        <v>+/-</v>
      </c>
      <c r="J41" t="str">
        <f t="shared" si="4"/>
        <v>0.6</v>
      </c>
      <c r="K41" s="1">
        <f t="shared" si="5"/>
        <v>0.36474164133738601</v>
      </c>
      <c r="L41" s="1">
        <f t="shared" si="6"/>
        <v>1.2999999999999998</v>
      </c>
      <c r="M41" s="1">
        <f t="shared" si="7"/>
        <v>0.36977279819442066</v>
      </c>
      <c r="N41" s="1">
        <f t="shared" si="8"/>
        <v>3.5156723435250652</v>
      </c>
      <c r="O41" t="s">
        <v>47</v>
      </c>
    </row>
    <row r="42" spans="1:15" x14ac:dyDescent="0.35">
      <c r="A42" s="12">
        <v>32</v>
      </c>
      <c r="B42" s="11" t="s">
        <v>65</v>
      </c>
      <c r="C42" s="10">
        <v>2</v>
      </c>
      <c r="D42" s="9" t="s">
        <v>38</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2</v>
      </c>
      <c r="H42">
        <f t="shared" ref="H42:H62" si="11">LEN(TRIM(D42))</f>
        <v>6</v>
      </c>
      <c r="I42" t="str">
        <f t="shared" ref="I42:I73" si="12">IF(H42&gt;=3,MID(TRIM(D42),1,3),"NO")</f>
        <v>+/-</v>
      </c>
      <c r="J42" t="str">
        <f t="shared" ref="J42:J73" si="13">IF(TRIM(I42)="+/-",MID(TRIM(D42),4,H42-3),D42)</f>
        <v>0.2</v>
      </c>
      <c r="K42" s="1">
        <f t="shared" ref="K42:K73" si="14">IF(TRIM(J42)="*****",0,IF(ISERROR(VALUE(J42)),"NA",VALUE(J42/$I$4)))</f>
        <v>0.12158054711246201</v>
      </c>
      <c r="L42" s="1">
        <f t="shared" ref="L42:L62" si="15">IF(AND(ISNUMBER(G42),ISNUMBER($I$6)),$I$6-G42,"N/A")</f>
        <v>1.4</v>
      </c>
      <c r="M42" s="1">
        <f t="shared" ref="M42:M62" si="16">IF(AND(ISNUMBER(K42),ISNUMBER($I$7)),SQRT(K42^2+($I$7)^2),"N/A")</f>
        <v>0.1359311840425404</v>
      </c>
      <c r="N42" s="1">
        <f t="shared" ref="N42:N73" si="17">IF(AND(ISNUMBER(L42),ISNUMBER(M42),M42&lt;&gt;0),L42/M42,"NA")</f>
        <v>10.29932910436403</v>
      </c>
      <c r="O42" t="s">
        <v>36</v>
      </c>
    </row>
    <row r="43" spans="1:15" x14ac:dyDescent="0.35">
      <c r="A43" s="12">
        <v>32</v>
      </c>
      <c r="B43" s="11" t="s">
        <v>55</v>
      </c>
      <c r="C43" s="10">
        <v>2</v>
      </c>
      <c r="D43" s="9" t="s">
        <v>38</v>
      </c>
      <c r="E43" s="8" t="str">
        <f t="shared" si="9"/>
        <v>Significantly Different</v>
      </c>
      <c r="G43">
        <f t="shared" si="10"/>
        <v>2</v>
      </c>
      <c r="H43">
        <f t="shared" si="11"/>
        <v>6</v>
      </c>
      <c r="I43" t="str">
        <f t="shared" si="12"/>
        <v>+/-</v>
      </c>
      <c r="J43" t="str">
        <f t="shared" si="13"/>
        <v>0.2</v>
      </c>
      <c r="K43" s="1">
        <f t="shared" si="14"/>
        <v>0.12158054711246201</v>
      </c>
      <c r="L43" s="1">
        <f t="shared" si="15"/>
        <v>1.4</v>
      </c>
      <c r="M43" s="1">
        <f t="shared" si="16"/>
        <v>0.1359311840425404</v>
      </c>
      <c r="N43" s="1">
        <f t="shared" si="17"/>
        <v>10.29932910436403</v>
      </c>
      <c r="O43" t="s">
        <v>49</v>
      </c>
    </row>
    <row r="44" spans="1:15" x14ac:dyDescent="0.35">
      <c r="A44" s="12">
        <v>32</v>
      </c>
      <c r="B44" s="11" t="s">
        <v>62</v>
      </c>
      <c r="C44" s="10">
        <v>2</v>
      </c>
      <c r="D44" s="9" t="s">
        <v>30</v>
      </c>
      <c r="E44" s="8" t="str">
        <f t="shared" si="9"/>
        <v>Significantly Different</v>
      </c>
      <c r="G44">
        <f t="shared" si="10"/>
        <v>2</v>
      </c>
      <c r="H44">
        <f t="shared" si="11"/>
        <v>6</v>
      </c>
      <c r="I44" t="str">
        <f t="shared" si="12"/>
        <v>+/-</v>
      </c>
      <c r="J44" t="str">
        <f t="shared" si="13"/>
        <v>0.5</v>
      </c>
      <c r="K44" s="1">
        <f t="shared" si="14"/>
        <v>0.303951367781155</v>
      </c>
      <c r="L44" s="1">
        <f t="shared" si="15"/>
        <v>1.4</v>
      </c>
      <c r="M44" s="1">
        <f t="shared" si="16"/>
        <v>0.30997079109986531</v>
      </c>
      <c r="N44" s="1">
        <f t="shared" si="17"/>
        <v>4.5165545922323789</v>
      </c>
      <c r="O44" t="s">
        <v>63</v>
      </c>
    </row>
    <row r="45" spans="1:15" x14ac:dyDescent="0.35">
      <c r="A45" s="12">
        <v>32</v>
      </c>
      <c r="B45" s="11" t="s">
        <v>50</v>
      </c>
      <c r="C45" s="10">
        <v>2</v>
      </c>
      <c r="D45" s="9" t="s">
        <v>38</v>
      </c>
      <c r="E45" s="8" t="str">
        <f t="shared" si="9"/>
        <v>Significantly Different</v>
      </c>
      <c r="G45">
        <f t="shared" si="10"/>
        <v>2</v>
      </c>
      <c r="H45">
        <f t="shared" si="11"/>
        <v>6</v>
      </c>
      <c r="I45" t="str">
        <f t="shared" si="12"/>
        <v>+/-</v>
      </c>
      <c r="J45" t="str">
        <f t="shared" si="13"/>
        <v>0.2</v>
      </c>
      <c r="K45" s="1">
        <f t="shared" si="14"/>
        <v>0.12158054711246201</v>
      </c>
      <c r="L45" s="1">
        <f t="shared" si="15"/>
        <v>1.4</v>
      </c>
      <c r="M45" s="1">
        <f t="shared" si="16"/>
        <v>0.1359311840425404</v>
      </c>
      <c r="N45" s="1">
        <f t="shared" si="17"/>
        <v>10.29932910436403</v>
      </c>
      <c r="O45" t="s">
        <v>62</v>
      </c>
    </row>
    <row r="46" spans="1:15" x14ac:dyDescent="0.35">
      <c r="A46" s="12">
        <v>36</v>
      </c>
      <c r="B46" s="11" t="s">
        <v>68</v>
      </c>
      <c r="C46" s="10">
        <v>1.9</v>
      </c>
      <c r="D46" s="9" t="s">
        <v>27</v>
      </c>
      <c r="E46" s="8" t="str">
        <f t="shared" si="9"/>
        <v>Significantly Different</v>
      </c>
      <c r="G46">
        <f t="shared" si="10"/>
        <v>1.9</v>
      </c>
      <c r="H46">
        <f t="shared" si="11"/>
        <v>6</v>
      </c>
      <c r="I46" t="str">
        <f t="shared" si="12"/>
        <v>+/-</v>
      </c>
      <c r="J46" t="str">
        <f t="shared" si="13"/>
        <v>0.3</v>
      </c>
      <c r="K46" s="1">
        <f t="shared" si="14"/>
        <v>0.18237082066869301</v>
      </c>
      <c r="L46" s="1">
        <f t="shared" si="15"/>
        <v>1.5</v>
      </c>
      <c r="M46" s="1">
        <f t="shared" si="16"/>
        <v>0.19223572402239389</v>
      </c>
      <c r="N46" s="1">
        <f t="shared" si="17"/>
        <v>7.8029201264654757</v>
      </c>
      <c r="O46" t="s">
        <v>60</v>
      </c>
    </row>
    <row r="47" spans="1:15" x14ac:dyDescent="0.35">
      <c r="A47" s="12">
        <v>36</v>
      </c>
      <c r="B47" s="11" t="s">
        <v>52</v>
      </c>
      <c r="C47" s="10">
        <v>1.9</v>
      </c>
      <c r="D47" s="9" t="s">
        <v>43</v>
      </c>
      <c r="E47" s="8" t="str">
        <f t="shared" si="9"/>
        <v>Significantly Different</v>
      </c>
      <c r="G47">
        <f t="shared" si="10"/>
        <v>1.9</v>
      </c>
      <c r="H47">
        <f t="shared" si="11"/>
        <v>6</v>
      </c>
      <c r="I47" t="str">
        <f t="shared" si="12"/>
        <v>+/-</v>
      </c>
      <c r="J47" t="str">
        <f t="shared" si="13"/>
        <v>0.4</v>
      </c>
      <c r="K47" s="1">
        <f t="shared" si="14"/>
        <v>0.24316109422492402</v>
      </c>
      <c r="L47" s="1">
        <f t="shared" si="15"/>
        <v>1.5</v>
      </c>
      <c r="M47" s="1">
        <f t="shared" si="16"/>
        <v>0.25064471888253259</v>
      </c>
      <c r="N47" s="1">
        <f t="shared" si="17"/>
        <v>5.9845665477715153</v>
      </c>
      <c r="O47" t="s">
        <v>58</v>
      </c>
    </row>
    <row r="48" spans="1:15" x14ac:dyDescent="0.35">
      <c r="A48" s="12">
        <v>38</v>
      </c>
      <c r="B48" s="11" t="s">
        <v>78</v>
      </c>
      <c r="C48" s="10">
        <v>1.8</v>
      </c>
      <c r="D48" s="9" t="s">
        <v>38</v>
      </c>
      <c r="E48" s="8" t="str">
        <f t="shared" si="9"/>
        <v>Significantly Different</v>
      </c>
      <c r="G48">
        <f t="shared" si="10"/>
        <v>1.8</v>
      </c>
      <c r="H48">
        <f t="shared" si="11"/>
        <v>6</v>
      </c>
      <c r="I48" t="str">
        <f t="shared" si="12"/>
        <v>+/-</v>
      </c>
      <c r="J48" t="str">
        <f t="shared" si="13"/>
        <v>0.2</v>
      </c>
      <c r="K48" s="1">
        <f t="shared" si="14"/>
        <v>0.12158054711246201</v>
      </c>
      <c r="L48" s="1">
        <f t="shared" si="15"/>
        <v>1.5999999999999999</v>
      </c>
      <c r="M48" s="1">
        <f t="shared" si="16"/>
        <v>0.1359311840425404</v>
      </c>
      <c r="N48" s="1">
        <f t="shared" si="17"/>
        <v>11.770661833558894</v>
      </c>
      <c r="O48" t="s">
        <v>56</v>
      </c>
    </row>
    <row r="49" spans="1:15" x14ac:dyDescent="0.35">
      <c r="A49" s="12">
        <v>38</v>
      </c>
      <c r="B49" s="11" t="s">
        <v>71</v>
      </c>
      <c r="C49" s="10">
        <v>1.8</v>
      </c>
      <c r="D49" s="9" t="s">
        <v>38</v>
      </c>
      <c r="E49" s="8" t="str">
        <f t="shared" si="9"/>
        <v>Significantly Different</v>
      </c>
      <c r="G49">
        <f t="shared" si="10"/>
        <v>1.8</v>
      </c>
      <c r="H49">
        <f t="shared" si="11"/>
        <v>6</v>
      </c>
      <c r="I49" t="str">
        <f t="shared" si="12"/>
        <v>+/-</v>
      </c>
      <c r="J49" t="str">
        <f t="shared" si="13"/>
        <v>0.2</v>
      </c>
      <c r="K49" s="1">
        <f t="shared" si="14"/>
        <v>0.12158054711246201</v>
      </c>
      <c r="L49" s="1">
        <f t="shared" si="15"/>
        <v>1.5999999999999999</v>
      </c>
      <c r="M49" s="1">
        <f t="shared" si="16"/>
        <v>0.1359311840425404</v>
      </c>
      <c r="N49" s="1">
        <f t="shared" si="17"/>
        <v>11.770661833558894</v>
      </c>
      <c r="O49" t="s">
        <v>54</v>
      </c>
    </row>
    <row r="50" spans="1:15" x14ac:dyDescent="0.35">
      <c r="A50" s="12">
        <v>38</v>
      </c>
      <c r="B50" s="11" t="s">
        <v>69</v>
      </c>
      <c r="C50" s="10">
        <v>1.8</v>
      </c>
      <c r="D50" s="9" t="s">
        <v>27</v>
      </c>
      <c r="E50" s="8" t="str">
        <f t="shared" si="9"/>
        <v>Significantly Different</v>
      </c>
      <c r="G50">
        <f t="shared" si="10"/>
        <v>1.8</v>
      </c>
      <c r="H50">
        <f t="shared" si="11"/>
        <v>6</v>
      </c>
      <c r="I50" t="str">
        <f t="shared" si="12"/>
        <v>+/-</v>
      </c>
      <c r="J50" t="str">
        <f t="shared" si="13"/>
        <v>0.3</v>
      </c>
      <c r="K50" s="1">
        <f t="shared" si="14"/>
        <v>0.18237082066869301</v>
      </c>
      <c r="L50" s="1">
        <f t="shared" si="15"/>
        <v>1.5999999999999999</v>
      </c>
      <c r="M50" s="1">
        <f t="shared" si="16"/>
        <v>0.19223572402239389</v>
      </c>
      <c r="N50" s="1">
        <f t="shared" si="17"/>
        <v>8.3231148015631735</v>
      </c>
      <c r="O50" t="s">
        <v>52</v>
      </c>
    </row>
    <row r="51" spans="1:15" x14ac:dyDescent="0.35">
      <c r="A51" s="12">
        <v>41</v>
      </c>
      <c r="B51" s="11" t="s">
        <v>67</v>
      </c>
      <c r="C51" s="10">
        <v>1.7</v>
      </c>
      <c r="D51" s="9" t="s">
        <v>38</v>
      </c>
      <c r="E51" s="8" t="str">
        <f t="shared" si="9"/>
        <v>Significantly Different</v>
      </c>
      <c r="G51">
        <f t="shared" si="10"/>
        <v>1.7</v>
      </c>
      <c r="H51">
        <f t="shared" si="11"/>
        <v>6</v>
      </c>
      <c r="I51" t="str">
        <f t="shared" si="12"/>
        <v>+/-</v>
      </c>
      <c r="J51" t="str">
        <f t="shared" si="13"/>
        <v>0.2</v>
      </c>
      <c r="K51" s="1">
        <f t="shared" si="14"/>
        <v>0.12158054711246201</v>
      </c>
      <c r="L51" s="1">
        <f t="shared" si="15"/>
        <v>1.7</v>
      </c>
      <c r="M51" s="1">
        <f t="shared" si="16"/>
        <v>0.1359311840425404</v>
      </c>
      <c r="N51" s="1">
        <f t="shared" si="17"/>
        <v>12.506328198156325</v>
      </c>
      <c r="O51" t="s">
        <v>50</v>
      </c>
    </row>
    <row r="52" spans="1:15" x14ac:dyDescent="0.35">
      <c r="A52" s="12">
        <v>41</v>
      </c>
      <c r="B52" s="11" t="s">
        <v>80</v>
      </c>
      <c r="C52" s="10">
        <v>1.7</v>
      </c>
      <c r="D52" s="9" t="s">
        <v>33</v>
      </c>
      <c r="E52" s="8" t="str">
        <f t="shared" si="9"/>
        <v>Significantly Different</v>
      </c>
      <c r="G52">
        <f t="shared" si="10"/>
        <v>1.7</v>
      </c>
      <c r="H52">
        <f t="shared" si="11"/>
        <v>6</v>
      </c>
      <c r="I52" t="str">
        <f t="shared" si="12"/>
        <v>+/-</v>
      </c>
      <c r="J52" t="str">
        <f t="shared" si="13"/>
        <v>0.1</v>
      </c>
      <c r="K52" s="1">
        <f t="shared" si="14"/>
        <v>6.0790273556231005E-2</v>
      </c>
      <c r="L52" s="1">
        <f t="shared" si="15"/>
        <v>1.7</v>
      </c>
      <c r="M52" s="1">
        <f t="shared" si="16"/>
        <v>8.5970429323592404E-2</v>
      </c>
      <c r="N52" s="1">
        <f t="shared" si="17"/>
        <v>19.774241135881802</v>
      </c>
      <c r="O52" t="s">
        <v>48</v>
      </c>
    </row>
    <row r="53" spans="1:15" x14ac:dyDescent="0.35">
      <c r="A53" s="12">
        <v>41</v>
      </c>
      <c r="B53" s="11" t="s">
        <v>54</v>
      </c>
      <c r="C53" s="10">
        <v>1.7</v>
      </c>
      <c r="D53" s="9" t="s">
        <v>33</v>
      </c>
      <c r="E53" s="8" t="str">
        <f t="shared" si="9"/>
        <v>Significantly Different</v>
      </c>
      <c r="G53">
        <f t="shared" si="10"/>
        <v>1.7</v>
      </c>
      <c r="H53">
        <f t="shared" si="11"/>
        <v>6</v>
      </c>
      <c r="I53" t="str">
        <f t="shared" si="12"/>
        <v>+/-</v>
      </c>
      <c r="J53" t="str">
        <f t="shared" si="13"/>
        <v>0.1</v>
      </c>
      <c r="K53" s="1">
        <f t="shared" si="14"/>
        <v>6.0790273556231005E-2</v>
      </c>
      <c r="L53" s="1">
        <f t="shared" si="15"/>
        <v>1.7</v>
      </c>
      <c r="M53" s="1">
        <f t="shared" si="16"/>
        <v>8.5970429323592404E-2</v>
      </c>
      <c r="N53" s="1">
        <f t="shared" si="17"/>
        <v>19.774241135881802</v>
      </c>
      <c r="O53" t="s">
        <v>46</v>
      </c>
    </row>
    <row r="54" spans="1:15" x14ac:dyDescent="0.35">
      <c r="A54" s="12">
        <v>41</v>
      </c>
      <c r="B54" s="11" t="s">
        <v>40</v>
      </c>
      <c r="C54" s="10">
        <v>1.7</v>
      </c>
      <c r="D54" s="9" t="s">
        <v>30</v>
      </c>
      <c r="E54" s="8" t="str">
        <f t="shared" si="9"/>
        <v>Significantly Different</v>
      </c>
      <c r="G54">
        <f t="shared" si="10"/>
        <v>1.7</v>
      </c>
      <c r="H54">
        <f t="shared" si="11"/>
        <v>6</v>
      </c>
      <c r="I54" t="str">
        <f t="shared" si="12"/>
        <v>+/-</v>
      </c>
      <c r="J54" t="str">
        <f t="shared" si="13"/>
        <v>0.5</v>
      </c>
      <c r="K54" s="1">
        <f t="shared" si="14"/>
        <v>0.303951367781155</v>
      </c>
      <c r="L54" s="1">
        <f t="shared" si="15"/>
        <v>1.7</v>
      </c>
      <c r="M54" s="1">
        <f t="shared" si="16"/>
        <v>0.30997079109986531</v>
      </c>
      <c r="N54" s="1">
        <f t="shared" si="17"/>
        <v>5.4843877191393169</v>
      </c>
      <c r="O54" t="s">
        <v>39</v>
      </c>
    </row>
    <row r="55" spans="1:15" x14ac:dyDescent="0.35">
      <c r="A55" s="12">
        <v>45</v>
      </c>
      <c r="B55" s="11" t="s">
        <v>79</v>
      </c>
      <c r="C55" s="10">
        <v>1.6</v>
      </c>
      <c r="D55" s="9" t="s">
        <v>38</v>
      </c>
      <c r="E55" s="8" t="str">
        <f t="shared" si="9"/>
        <v>Significantly Different</v>
      </c>
      <c r="G55">
        <f t="shared" si="10"/>
        <v>1.6</v>
      </c>
      <c r="H55">
        <f t="shared" si="11"/>
        <v>6</v>
      </c>
      <c r="I55" t="str">
        <f t="shared" si="12"/>
        <v>+/-</v>
      </c>
      <c r="J55" t="str">
        <f t="shared" si="13"/>
        <v>0.2</v>
      </c>
      <c r="K55" s="1">
        <f t="shared" si="14"/>
        <v>0.12158054711246201</v>
      </c>
      <c r="L55" s="1">
        <f t="shared" si="15"/>
        <v>1.7999999999999998</v>
      </c>
      <c r="M55" s="1">
        <f t="shared" si="16"/>
        <v>0.1359311840425404</v>
      </c>
      <c r="N55" s="1">
        <f t="shared" si="17"/>
        <v>13.241994562753755</v>
      </c>
      <c r="O55" t="s">
        <v>42</v>
      </c>
    </row>
    <row r="56" spans="1:15" x14ac:dyDescent="0.35">
      <c r="A56" s="12">
        <v>45</v>
      </c>
      <c r="B56" s="11" t="s">
        <v>76</v>
      </c>
      <c r="C56" s="10">
        <v>1.6</v>
      </c>
      <c r="D56" s="9" t="s">
        <v>27</v>
      </c>
      <c r="E56" s="8" t="str">
        <f t="shared" si="9"/>
        <v>Significantly Different</v>
      </c>
      <c r="G56">
        <f t="shared" si="10"/>
        <v>1.6</v>
      </c>
      <c r="H56">
        <f t="shared" si="11"/>
        <v>6</v>
      </c>
      <c r="I56" t="str">
        <f t="shared" si="12"/>
        <v>+/-</v>
      </c>
      <c r="J56" t="str">
        <f t="shared" si="13"/>
        <v>0.3</v>
      </c>
      <c r="K56" s="1">
        <f t="shared" si="14"/>
        <v>0.18237082066869301</v>
      </c>
      <c r="L56" s="1">
        <f t="shared" si="15"/>
        <v>1.7999999999999998</v>
      </c>
      <c r="M56" s="1">
        <f t="shared" si="16"/>
        <v>0.19223572402239389</v>
      </c>
      <c r="N56" s="1">
        <f t="shared" si="17"/>
        <v>9.3635041517585691</v>
      </c>
      <c r="O56" t="s">
        <v>40</v>
      </c>
    </row>
    <row r="57" spans="1:15" x14ac:dyDescent="0.35">
      <c r="A57" s="12">
        <v>45</v>
      </c>
      <c r="B57" s="11" t="s">
        <v>75</v>
      </c>
      <c r="C57" s="10">
        <v>1.6</v>
      </c>
      <c r="D57" s="9" t="s">
        <v>33</v>
      </c>
      <c r="E57" s="8" t="str">
        <f t="shared" si="9"/>
        <v>Significantly Different</v>
      </c>
      <c r="G57">
        <f t="shared" si="10"/>
        <v>1.6</v>
      </c>
      <c r="H57">
        <f t="shared" si="11"/>
        <v>6</v>
      </c>
      <c r="I57" t="str">
        <f t="shared" si="12"/>
        <v>+/-</v>
      </c>
      <c r="J57" t="str">
        <f t="shared" si="13"/>
        <v>0.1</v>
      </c>
      <c r="K57" s="1">
        <f t="shared" si="14"/>
        <v>6.0790273556231005E-2</v>
      </c>
      <c r="L57" s="1">
        <f t="shared" si="15"/>
        <v>1.7999999999999998</v>
      </c>
      <c r="M57" s="1">
        <f t="shared" si="16"/>
        <v>8.5970429323592404E-2</v>
      </c>
      <c r="N57" s="1">
        <f t="shared" si="17"/>
        <v>20.937431790933669</v>
      </c>
      <c r="O57" t="s">
        <v>37</v>
      </c>
    </row>
    <row r="58" spans="1:15" x14ac:dyDescent="0.35">
      <c r="A58" s="12">
        <v>48</v>
      </c>
      <c r="B58" s="11" t="s">
        <v>66</v>
      </c>
      <c r="C58" s="10">
        <v>1.5</v>
      </c>
      <c r="D58" s="9" t="s">
        <v>27</v>
      </c>
      <c r="E58" s="8" t="str">
        <f t="shared" si="9"/>
        <v>Significantly Different</v>
      </c>
      <c r="G58">
        <f t="shared" si="10"/>
        <v>1.5</v>
      </c>
      <c r="H58">
        <f t="shared" si="11"/>
        <v>6</v>
      </c>
      <c r="I58" t="str">
        <f t="shared" si="12"/>
        <v>+/-</v>
      </c>
      <c r="J58" t="str">
        <f t="shared" si="13"/>
        <v>0.3</v>
      </c>
      <c r="K58" s="1">
        <f t="shared" si="14"/>
        <v>0.18237082066869301</v>
      </c>
      <c r="L58" s="1">
        <f t="shared" si="15"/>
        <v>1.9</v>
      </c>
      <c r="M58" s="1">
        <f t="shared" si="16"/>
        <v>0.19223572402239389</v>
      </c>
      <c r="N58" s="1">
        <f t="shared" si="17"/>
        <v>9.8836988268562695</v>
      </c>
      <c r="O58" t="s">
        <v>35</v>
      </c>
    </row>
    <row r="59" spans="1:15" x14ac:dyDescent="0.35">
      <c r="A59" s="12">
        <v>48</v>
      </c>
      <c r="B59" s="11" t="s">
        <v>29</v>
      </c>
      <c r="C59" s="10">
        <v>1.5</v>
      </c>
      <c r="D59" s="9" t="s">
        <v>33</v>
      </c>
      <c r="E59" s="8" t="str">
        <f t="shared" si="9"/>
        <v>Significantly Different</v>
      </c>
      <c r="G59">
        <f t="shared" si="10"/>
        <v>1.5</v>
      </c>
      <c r="H59">
        <f t="shared" si="11"/>
        <v>6</v>
      </c>
      <c r="I59" t="str">
        <f t="shared" si="12"/>
        <v>+/-</v>
      </c>
      <c r="J59" t="str">
        <f t="shared" si="13"/>
        <v>0.1</v>
      </c>
      <c r="K59" s="1">
        <f t="shared" si="14"/>
        <v>6.0790273556231005E-2</v>
      </c>
      <c r="L59" s="1">
        <f t="shared" si="15"/>
        <v>1.9</v>
      </c>
      <c r="M59" s="1">
        <f t="shared" si="16"/>
        <v>8.5970429323592404E-2</v>
      </c>
      <c r="N59" s="1">
        <f t="shared" si="17"/>
        <v>22.100622445985543</v>
      </c>
      <c r="O59" t="s">
        <v>32</v>
      </c>
    </row>
    <row r="60" spans="1:15" x14ac:dyDescent="0.35">
      <c r="A60" s="12">
        <v>50</v>
      </c>
      <c r="B60" s="11" t="s">
        <v>60</v>
      </c>
      <c r="C60" s="10">
        <v>1.4</v>
      </c>
      <c r="D60" s="9" t="s">
        <v>33</v>
      </c>
      <c r="E60" s="8" t="str">
        <f t="shared" si="9"/>
        <v>Significantly Different</v>
      </c>
      <c r="G60">
        <f t="shared" si="10"/>
        <v>1.4</v>
      </c>
      <c r="H60">
        <f t="shared" si="11"/>
        <v>6</v>
      </c>
      <c r="I60" t="str">
        <f t="shared" si="12"/>
        <v>+/-</v>
      </c>
      <c r="J60" t="str">
        <f t="shared" si="13"/>
        <v>0.1</v>
      </c>
      <c r="K60" s="1">
        <f t="shared" si="14"/>
        <v>6.0790273556231005E-2</v>
      </c>
      <c r="L60" s="1">
        <f t="shared" si="15"/>
        <v>2</v>
      </c>
      <c r="M60" s="1">
        <f t="shared" si="16"/>
        <v>8.5970429323592404E-2</v>
      </c>
      <c r="N60" s="1">
        <f t="shared" si="17"/>
        <v>23.263813101037414</v>
      </c>
      <c r="O60" t="s">
        <v>29</v>
      </c>
    </row>
    <row r="61" spans="1:15" x14ac:dyDescent="0.35">
      <c r="A61" s="12">
        <v>51</v>
      </c>
      <c r="B61" s="11" t="s">
        <v>32</v>
      </c>
      <c r="C61" s="10">
        <v>1.2</v>
      </c>
      <c r="D61" s="9" t="s">
        <v>38</v>
      </c>
      <c r="E61" s="8" t="str">
        <f t="shared" si="9"/>
        <v>Significantly Different</v>
      </c>
      <c r="G61">
        <f t="shared" si="10"/>
        <v>1.2</v>
      </c>
      <c r="H61">
        <f t="shared" si="11"/>
        <v>6</v>
      </c>
      <c r="I61" t="str">
        <f t="shared" si="12"/>
        <v>+/-</v>
      </c>
      <c r="J61" t="str">
        <f t="shared" si="13"/>
        <v>0.2</v>
      </c>
      <c r="K61" s="1">
        <f t="shared" si="14"/>
        <v>0.12158054711246201</v>
      </c>
      <c r="L61" s="1">
        <f t="shared" si="15"/>
        <v>2.2000000000000002</v>
      </c>
      <c r="M61" s="1">
        <f t="shared" si="16"/>
        <v>0.1359311840425404</v>
      </c>
      <c r="N61" s="1">
        <f t="shared" si="17"/>
        <v>16.184660021143479</v>
      </c>
      <c r="O61" t="s">
        <v>26</v>
      </c>
    </row>
    <row r="62" spans="1:15" ht="15" thickBot="1" x14ac:dyDescent="0.4">
      <c r="A62" s="7"/>
      <c r="B62" s="6" t="s">
        <v>24</v>
      </c>
      <c r="C62" s="5">
        <v>2.2999999999999998</v>
      </c>
      <c r="D62" s="4" t="s">
        <v>27</v>
      </c>
      <c r="E62" s="3" t="str">
        <f t="shared" si="9"/>
        <v>Significantly Different</v>
      </c>
      <c r="G62">
        <f t="shared" si="10"/>
        <v>2.2999999999999998</v>
      </c>
      <c r="H62">
        <f t="shared" si="11"/>
        <v>6</v>
      </c>
      <c r="I62" t="str">
        <f t="shared" si="12"/>
        <v>+/-</v>
      </c>
      <c r="J62" t="str">
        <f t="shared" si="13"/>
        <v>0.3</v>
      </c>
      <c r="K62" s="1">
        <f t="shared" si="14"/>
        <v>0.18237082066869301</v>
      </c>
      <c r="L62" s="1">
        <f t="shared" si="15"/>
        <v>1.1000000000000001</v>
      </c>
      <c r="M62" s="1">
        <f t="shared" si="16"/>
        <v>0.19223572402239389</v>
      </c>
      <c r="N62" s="1">
        <f t="shared" si="17"/>
        <v>5.7221414260746828</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49" priority="1" operator="equal">
      <formula>"OTHER ERROR"</formula>
    </cfRule>
    <cfRule type="cellIs" dxfId="48" priority="2" operator="equal">
      <formula>"Statistical Test not applicable"</formula>
    </cfRule>
    <cfRule type="cellIs" dxfId="47" priority="3" operator="equal">
      <formula>"Geography Selected"</formula>
    </cfRule>
  </conditionalFormatting>
  <conditionalFormatting sqref="E10:J62">
    <cfRule type="cellIs" dxfId="46" priority="4" operator="equal">
      <formula>"Not Significantly Different"</formula>
    </cfRule>
  </conditionalFormatting>
  <conditionalFormatting sqref="F10:J62">
    <cfRule type="cellIs" dxfId="4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15C0749D-C424-4C46-90EF-DF4B0B81D7DE}">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E58B3890-F5E3-462F-BF26-283C968A9884}"/>
    <hyperlink ref="A68" r:id="rId2" xr:uid="{7A288298-A7AA-49AC-95F9-C7A724395148}"/>
    <hyperlink ref="A66" r:id="rId3" xr:uid="{C3E596CA-E2C9-4C14-95FD-A281F32251A5}"/>
    <hyperlink ref="A67" r:id="rId4" xr:uid="{479ABF6A-ECAF-4068-BFAC-95E917068074}"/>
  </hyperlinks>
  <pageMargins left="0.7" right="0.7" top="0.75" bottom="0.75" header="0.3" footer="0.3"/>
  <pageSetup orientation="portrait" r:id="rId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7B3B9-5A90-40B0-8A36-9F6D148AEC57}">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663</v>
      </c>
    </row>
    <row r="2" spans="1:16" x14ac:dyDescent="0.35">
      <c r="A2" s="26" t="s">
        <v>106</v>
      </c>
      <c r="B2" t="s">
        <v>662</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36">
        <f>VLOOKUP($B$4,$B$10:$D$62,2,FALSE)</f>
        <v>320900</v>
      </c>
      <c r="C6" t="s">
        <v>100</v>
      </c>
      <c r="H6" s="14" t="s">
        <v>99</v>
      </c>
      <c r="I6">
        <f>VLOOKUP($B$4,$B$9:$K$62,6,FALSE)</f>
        <v>320900</v>
      </c>
      <c r="K6" s="15"/>
    </row>
    <row r="7" spans="1:16" ht="15" thickBot="1" x14ac:dyDescent="0.4">
      <c r="A7" s="21" t="s">
        <v>98</v>
      </c>
      <c r="B7" s="20" t="str">
        <f>VLOOKUP($B$4,$B$10:$D$62,3,FALSE)</f>
        <v>+/-622</v>
      </c>
      <c r="C7" t="s">
        <v>97</v>
      </c>
      <c r="H7" s="14" t="s">
        <v>96</v>
      </c>
      <c r="I7" s="19">
        <f>VLOOKUP($B$4,$B$9:$K$62,10,FALSE)</f>
        <v>378.11550151975683</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35">
        <v>320900</v>
      </c>
      <c r="D10" s="9" t="s">
        <v>661</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320900</v>
      </c>
      <c r="H10">
        <f t="shared" ref="H10:H41" si="2">LEN(TRIM(D10))</f>
        <v>6</v>
      </c>
      <c r="I10" t="str">
        <f t="shared" ref="I10:I41" si="3">IF(H10&gt;=3,MID(TRIM(D10),1,3),"NO")</f>
        <v>+/-</v>
      </c>
      <c r="J10" t="str">
        <f t="shared" ref="J10:J41" si="4">IF(TRIM(I10)="+/-",MID(TRIM(D10),4,H10-3),D10)</f>
        <v>622</v>
      </c>
      <c r="K10" s="1">
        <f t="shared" ref="K10:K41" si="5">IF(TRIM(J10)="*****",0,IF(ISERROR(VALUE(J10)),"NA",VALUE(J10/$I$4)))</f>
        <v>378.11550151975683</v>
      </c>
      <c r="L10" s="1">
        <f t="shared" ref="L10:L41" si="6">IF(AND(ISNUMBER(G10),ISNUMBER($I$6)),$I$6-G10,"N/A")</f>
        <v>0</v>
      </c>
      <c r="M10" s="1">
        <f t="shared" ref="M10:M41" si="7">IF(AND(ISNUMBER(K10),ISNUMBER($I$7)),SQRT(K10^2+($I$7)^2),"N/A")</f>
        <v>534.73607039274475</v>
      </c>
      <c r="N10" s="1">
        <f t="shared" ref="N10:N41" si="8">IF(AND(ISNUMBER(L10),ISNUMBER(M10),M10&lt;&gt;0),L10/M10,"NA")</f>
        <v>0</v>
      </c>
      <c r="O10" t="s">
        <v>82</v>
      </c>
    </row>
    <row r="11" spans="1:16" x14ac:dyDescent="0.35">
      <c r="A11" s="12">
        <v>1</v>
      </c>
      <c r="B11" s="11" t="s">
        <v>28</v>
      </c>
      <c r="C11" s="35">
        <v>820100</v>
      </c>
      <c r="D11" s="13" t="s">
        <v>660</v>
      </c>
      <c r="E11" s="8" t="str">
        <f t="shared" si="0"/>
        <v>Significantly Different</v>
      </c>
      <c r="G11">
        <f t="shared" si="1"/>
        <v>820100</v>
      </c>
      <c r="H11">
        <f t="shared" si="2"/>
        <v>9</v>
      </c>
      <c r="I11" t="str">
        <f t="shared" si="3"/>
        <v>+/-</v>
      </c>
      <c r="J11" t="str">
        <f t="shared" si="4"/>
        <v>11,432</v>
      </c>
      <c r="K11" s="1">
        <f t="shared" si="5"/>
        <v>6949.544072948328</v>
      </c>
      <c r="L11" s="1">
        <f t="shared" si="6"/>
        <v>-499200</v>
      </c>
      <c r="M11" s="1">
        <f t="shared" si="7"/>
        <v>6959.8228536609158</v>
      </c>
      <c r="N11" s="1">
        <f t="shared" si="8"/>
        <v>-71.725963504576455</v>
      </c>
      <c r="O11" t="s">
        <v>67</v>
      </c>
    </row>
    <row r="12" spans="1:16" x14ac:dyDescent="0.35">
      <c r="A12" s="12">
        <v>2</v>
      </c>
      <c r="B12" s="11" t="s">
        <v>34</v>
      </c>
      <c r="C12" s="35">
        <v>715900</v>
      </c>
      <c r="D12" s="9" t="s">
        <v>659</v>
      </c>
      <c r="E12" s="8" t="str">
        <f t="shared" si="0"/>
        <v>Significantly Different</v>
      </c>
      <c r="G12">
        <f t="shared" si="1"/>
        <v>715900</v>
      </c>
      <c r="H12">
        <f t="shared" si="2"/>
        <v>8</v>
      </c>
      <c r="I12" t="str">
        <f t="shared" si="3"/>
        <v>+/-</v>
      </c>
      <c r="J12" t="str">
        <f t="shared" si="4"/>
        <v>2,271</v>
      </c>
      <c r="K12" s="1">
        <f t="shared" si="5"/>
        <v>1380.547112462006</v>
      </c>
      <c r="L12" s="1">
        <f t="shared" si="6"/>
        <v>-395000</v>
      </c>
      <c r="M12" s="1">
        <f t="shared" si="7"/>
        <v>1431.3915125557787</v>
      </c>
      <c r="N12" s="1">
        <f t="shared" si="8"/>
        <v>-275.95524811707139</v>
      </c>
      <c r="O12" t="s">
        <v>59</v>
      </c>
    </row>
    <row r="13" spans="1:16" x14ac:dyDescent="0.35">
      <c r="A13" s="12">
        <v>3</v>
      </c>
      <c r="B13" s="11" t="s">
        <v>31</v>
      </c>
      <c r="C13" s="35">
        <v>711100</v>
      </c>
      <c r="D13" s="9" t="s">
        <v>658</v>
      </c>
      <c r="E13" s="8" t="str">
        <f t="shared" si="0"/>
        <v>Significantly Different</v>
      </c>
      <c r="G13">
        <f t="shared" si="1"/>
        <v>711100</v>
      </c>
      <c r="H13">
        <f t="shared" si="2"/>
        <v>9</v>
      </c>
      <c r="I13" t="str">
        <f t="shared" si="3"/>
        <v>+/-</v>
      </c>
      <c r="J13" t="str">
        <f t="shared" si="4"/>
        <v>21,101</v>
      </c>
      <c r="K13" s="1">
        <f t="shared" si="5"/>
        <v>12827.355623100304</v>
      </c>
      <c r="L13" s="1">
        <f t="shared" si="6"/>
        <v>-390200</v>
      </c>
      <c r="M13" s="1">
        <f t="shared" si="7"/>
        <v>12832.927320528725</v>
      </c>
      <c r="N13" s="1">
        <f t="shared" si="8"/>
        <v>-30.406156775765446</v>
      </c>
      <c r="O13" t="s">
        <v>57</v>
      </c>
    </row>
    <row r="14" spans="1:16" x14ac:dyDescent="0.35">
      <c r="A14" s="12">
        <v>4</v>
      </c>
      <c r="B14" s="11" t="s">
        <v>35</v>
      </c>
      <c r="C14" s="35">
        <v>569500</v>
      </c>
      <c r="D14" s="9" t="s">
        <v>657</v>
      </c>
      <c r="E14" s="8" t="str">
        <f t="shared" si="0"/>
        <v>Significantly Different</v>
      </c>
      <c r="G14">
        <f t="shared" si="1"/>
        <v>569500</v>
      </c>
      <c r="H14">
        <f t="shared" si="2"/>
        <v>8</v>
      </c>
      <c r="I14" t="str">
        <f t="shared" si="3"/>
        <v>+/-</v>
      </c>
      <c r="J14" t="str">
        <f t="shared" si="4"/>
        <v>4,606</v>
      </c>
      <c r="K14" s="1">
        <f t="shared" si="5"/>
        <v>2800</v>
      </c>
      <c r="L14" s="1">
        <f t="shared" si="6"/>
        <v>-248600</v>
      </c>
      <c r="M14" s="1">
        <f t="shared" si="7"/>
        <v>2825.4152495676699</v>
      </c>
      <c r="N14" s="1">
        <f t="shared" si="8"/>
        <v>-87.98706669330798</v>
      </c>
      <c r="O14" t="s">
        <v>72</v>
      </c>
    </row>
    <row r="15" spans="1:16" x14ac:dyDescent="0.35">
      <c r="A15" s="12">
        <v>5</v>
      </c>
      <c r="B15" s="11" t="s">
        <v>70</v>
      </c>
      <c r="C15" s="35">
        <v>534700</v>
      </c>
      <c r="D15" s="9" t="s">
        <v>656</v>
      </c>
      <c r="E15" s="8" t="str">
        <f t="shared" si="0"/>
        <v>Significantly Different</v>
      </c>
      <c r="G15">
        <f t="shared" si="1"/>
        <v>534700</v>
      </c>
      <c r="H15">
        <f t="shared" si="2"/>
        <v>8</v>
      </c>
      <c r="I15" t="str">
        <f t="shared" si="3"/>
        <v>+/-</v>
      </c>
      <c r="J15" t="str">
        <f t="shared" si="4"/>
        <v>4,603</v>
      </c>
      <c r="K15" s="1">
        <f t="shared" si="5"/>
        <v>2798.1762917933129</v>
      </c>
      <c r="L15" s="1">
        <f t="shared" si="6"/>
        <v>-213800</v>
      </c>
      <c r="M15" s="1">
        <f t="shared" si="7"/>
        <v>2823.6079565767823</v>
      </c>
      <c r="N15" s="1">
        <f t="shared" si="8"/>
        <v>-75.718726993247913</v>
      </c>
      <c r="O15" t="s">
        <v>34</v>
      </c>
    </row>
    <row r="16" spans="1:16" x14ac:dyDescent="0.35">
      <c r="A16" s="12">
        <v>6</v>
      </c>
      <c r="B16" s="11" t="s">
        <v>73</v>
      </c>
      <c r="C16" s="35">
        <v>531100</v>
      </c>
      <c r="D16" s="9" t="s">
        <v>655</v>
      </c>
      <c r="E16" s="8" t="str">
        <f t="shared" si="0"/>
        <v>Significantly Different</v>
      </c>
      <c r="G16">
        <f t="shared" si="1"/>
        <v>531100</v>
      </c>
      <c r="H16">
        <f t="shared" si="2"/>
        <v>8</v>
      </c>
      <c r="I16" t="str">
        <f t="shared" si="3"/>
        <v>+/-</v>
      </c>
      <c r="J16" t="str">
        <f t="shared" si="4"/>
        <v>4,869</v>
      </c>
      <c r="K16" s="1">
        <f t="shared" si="5"/>
        <v>2959.8784194528876</v>
      </c>
      <c r="L16" s="1">
        <f t="shared" si="6"/>
        <v>-210200</v>
      </c>
      <c r="M16" s="1">
        <f t="shared" si="7"/>
        <v>2983.9322362333332</v>
      </c>
      <c r="N16" s="1">
        <f t="shared" si="8"/>
        <v>-70.443958963806409</v>
      </c>
      <c r="O16" t="s">
        <v>73</v>
      </c>
    </row>
    <row r="17" spans="1:15" x14ac:dyDescent="0.35">
      <c r="A17" s="12">
        <v>7</v>
      </c>
      <c r="B17" s="11" t="s">
        <v>42</v>
      </c>
      <c r="C17" s="35">
        <v>499500</v>
      </c>
      <c r="D17" s="9" t="s">
        <v>654</v>
      </c>
      <c r="E17" s="8" t="str">
        <f t="shared" si="0"/>
        <v>Significantly Different</v>
      </c>
      <c r="G17">
        <f t="shared" si="1"/>
        <v>499500</v>
      </c>
      <c r="H17">
        <f t="shared" si="2"/>
        <v>8</v>
      </c>
      <c r="I17" t="str">
        <f t="shared" si="3"/>
        <v>+/-</v>
      </c>
      <c r="J17" t="str">
        <f t="shared" si="4"/>
        <v>4,485</v>
      </c>
      <c r="K17" s="1">
        <f t="shared" si="5"/>
        <v>2726.4437689969604</v>
      </c>
      <c r="L17" s="1">
        <f t="shared" si="6"/>
        <v>-178600</v>
      </c>
      <c r="M17" s="1">
        <f t="shared" si="7"/>
        <v>2752.538275481721</v>
      </c>
      <c r="N17" s="1">
        <f t="shared" si="8"/>
        <v>-64.885564568123314</v>
      </c>
      <c r="O17" t="s">
        <v>65</v>
      </c>
    </row>
    <row r="18" spans="1:15" x14ac:dyDescent="0.35">
      <c r="A18" s="12">
        <v>8</v>
      </c>
      <c r="B18" s="11" t="s">
        <v>56</v>
      </c>
      <c r="C18" s="35">
        <v>475600</v>
      </c>
      <c r="D18" s="9" t="s">
        <v>653</v>
      </c>
      <c r="E18" s="8" t="str">
        <f t="shared" si="0"/>
        <v>Significantly Different</v>
      </c>
      <c r="G18">
        <f t="shared" si="1"/>
        <v>475600</v>
      </c>
      <c r="H18">
        <f t="shared" si="2"/>
        <v>8</v>
      </c>
      <c r="I18" t="str">
        <f t="shared" si="3"/>
        <v>+/-</v>
      </c>
      <c r="J18" t="str">
        <f t="shared" si="4"/>
        <v>3,783</v>
      </c>
      <c r="K18" s="1">
        <f t="shared" si="5"/>
        <v>2299.6960486322187</v>
      </c>
      <c r="L18" s="1">
        <f t="shared" si="6"/>
        <v>-154700</v>
      </c>
      <c r="M18" s="1">
        <f t="shared" si="7"/>
        <v>2330.5735878929413</v>
      </c>
      <c r="N18" s="1">
        <f t="shared" si="8"/>
        <v>-66.378509051869685</v>
      </c>
      <c r="O18" t="s">
        <v>61</v>
      </c>
    </row>
    <row r="19" spans="1:15" x14ac:dyDescent="0.35">
      <c r="A19" s="12">
        <v>9</v>
      </c>
      <c r="B19" s="11" t="s">
        <v>44</v>
      </c>
      <c r="C19" s="35">
        <v>434700</v>
      </c>
      <c r="D19" s="9" t="s">
        <v>652</v>
      </c>
      <c r="E19" s="8" t="str">
        <f t="shared" si="0"/>
        <v>Significantly Different</v>
      </c>
      <c r="G19">
        <f t="shared" si="1"/>
        <v>434700</v>
      </c>
      <c r="H19">
        <f t="shared" si="2"/>
        <v>8</v>
      </c>
      <c r="I19" t="str">
        <f t="shared" si="3"/>
        <v>+/-</v>
      </c>
      <c r="J19" t="str">
        <f t="shared" si="4"/>
        <v>3,727</v>
      </c>
      <c r="K19" s="1">
        <f t="shared" si="5"/>
        <v>2265.6534954407293</v>
      </c>
      <c r="L19" s="1">
        <f t="shared" si="6"/>
        <v>-113800</v>
      </c>
      <c r="M19" s="1">
        <f t="shared" si="7"/>
        <v>2296.9887012983613</v>
      </c>
      <c r="N19" s="1">
        <f t="shared" si="8"/>
        <v>-49.543125717455695</v>
      </c>
      <c r="O19" t="s">
        <v>31</v>
      </c>
    </row>
    <row r="20" spans="1:15" x14ac:dyDescent="0.35">
      <c r="A20" s="12">
        <v>10</v>
      </c>
      <c r="B20" s="11" t="s">
        <v>81</v>
      </c>
      <c r="C20" s="35">
        <v>432500</v>
      </c>
      <c r="D20" s="13" t="s">
        <v>651</v>
      </c>
      <c r="E20" s="8" t="str">
        <f t="shared" si="0"/>
        <v>Significantly Different</v>
      </c>
      <c r="G20">
        <f t="shared" si="1"/>
        <v>432500</v>
      </c>
      <c r="H20">
        <f t="shared" si="2"/>
        <v>8</v>
      </c>
      <c r="I20" t="str">
        <f t="shared" si="3"/>
        <v>+/-</v>
      </c>
      <c r="J20" t="str">
        <f t="shared" si="4"/>
        <v>4,757</v>
      </c>
      <c r="K20" s="1">
        <f t="shared" si="5"/>
        <v>2891.7933130699089</v>
      </c>
      <c r="L20" s="1">
        <f t="shared" si="6"/>
        <v>-111600</v>
      </c>
      <c r="M20" s="1">
        <f t="shared" si="7"/>
        <v>2916.4087330148664</v>
      </c>
      <c r="N20" s="1">
        <f t="shared" si="8"/>
        <v>-38.266241194742413</v>
      </c>
      <c r="O20" t="s">
        <v>53</v>
      </c>
    </row>
    <row r="21" spans="1:15" x14ac:dyDescent="0.35">
      <c r="A21" s="12">
        <v>11</v>
      </c>
      <c r="B21" s="11" t="s">
        <v>47</v>
      </c>
      <c r="C21" s="35">
        <v>428900</v>
      </c>
      <c r="D21" s="9" t="s">
        <v>650</v>
      </c>
      <c r="E21" s="8" t="str">
        <f t="shared" si="0"/>
        <v>Significantly Different</v>
      </c>
      <c r="G21">
        <f t="shared" si="1"/>
        <v>428900</v>
      </c>
      <c r="H21">
        <f t="shared" si="2"/>
        <v>8</v>
      </c>
      <c r="I21" t="str">
        <f t="shared" si="3"/>
        <v>+/-</v>
      </c>
      <c r="J21" t="str">
        <f t="shared" si="4"/>
        <v>2,759</v>
      </c>
      <c r="K21" s="1">
        <f t="shared" si="5"/>
        <v>1677.2036474164133</v>
      </c>
      <c r="L21" s="1">
        <f t="shared" si="6"/>
        <v>-108000</v>
      </c>
      <c r="M21" s="1">
        <f t="shared" si="7"/>
        <v>1719.2973586312687</v>
      </c>
      <c r="N21" s="1">
        <f t="shared" si="8"/>
        <v>-62.816358937454957</v>
      </c>
      <c r="O21" t="s">
        <v>45</v>
      </c>
    </row>
    <row r="22" spans="1:15" x14ac:dyDescent="0.35">
      <c r="A22" s="12">
        <v>12</v>
      </c>
      <c r="B22" s="11" t="s">
        <v>57</v>
      </c>
      <c r="C22" s="35">
        <v>402800</v>
      </c>
      <c r="D22" s="9" t="s">
        <v>649</v>
      </c>
      <c r="E22" s="8" t="str">
        <f t="shared" si="0"/>
        <v>Significantly Different</v>
      </c>
      <c r="G22">
        <f t="shared" si="1"/>
        <v>402800</v>
      </c>
      <c r="H22">
        <f t="shared" si="2"/>
        <v>8</v>
      </c>
      <c r="I22" t="str">
        <f t="shared" si="3"/>
        <v>+/-</v>
      </c>
      <c r="J22" t="str">
        <f t="shared" si="4"/>
        <v>3,573</v>
      </c>
      <c r="K22" s="1">
        <f t="shared" si="5"/>
        <v>2172.0364741641338</v>
      </c>
      <c r="L22" s="1">
        <f t="shared" si="6"/>
        <v>-81900</v>
      </c>
      <c r="M22" s="1">
        <f t="shared" si="7"/>
        <v>2204.7026506059497</v>
      </c>
      <c r="N22" s="1">
        <f t="shared" si="8"/>
        <v>-37.147866619333115</v>
      </c>
      <c r="O22" t="s">
        <v>28</v>
      </c>
    </row>
    <row r="23" spans="1:15" x14ac:dyDescent="0.35">
      <c r="A23" s="12">
        <v>13</v>
      </c>
      <c r="B23" s="11" t="s">
        <v>49</v>
      </c>
      <c r="C23" s="35">
        <v>400400</v>
      </c>
      <c r="D23" s="9" t="s">
        <v>648</v>
      </c>
      <c r="E23" s="8" t="str">
        <f t="shared" si="0"/>
        <v>Significantly Different</v>
      </c>
      <c r="G23">
        <f t="shared" si="1"/>
        <v>400400</v>
      </c>
      <c r="H23">
        <f t="shared" si="2"/>
        <v>8</v>
      </c>
      <c r="I23" t="str">
        <f t="shared" si="3"/>
        <v>+/-</v>
      </c>
      <c r="J23" t="str">
        <f t="shared" si="4"/>
        <v>3,138</v>
      </c>
      <c r="K23" s="1">
        <f t="shared" si="5"/>
        <v>1907.5987841945289</v>
      </c>
      <c r="L23" s="1">
        <f t="shared" si="6"/>
        <v>-79500</v>
      </c>
      <c r="M23" s="1">
        <f t="shared" si="7"/>
        <v>1944.7119205553254</v>
      </c>
      <c r="N23" s="1">
        <f t="shared" si="8"/>
        <v>-40.880090855461127</v>
      </c>
      <c r="O23" t="s">
        <v>81</v>
      </c>
    </row>
    <row r="24" spans="1:15" x14ac:dyDescent="0.35">
      <c r="A24" s="12">
        <v>14</v>
      </c>
      <c r="B24" s="11" t="s">
        <v>41</v>
      </c>
      <c r="C24" s="35">
        <v>398100</v>
      </c>
      <c r="D24" s="9" t="s">
        <v>647</v>
      </c>
      <c r="E24" s="8" t="str">
        <f t="shared" si="0"/>
        <v>Significantly Different</v>
      </c>
      <c r="G24">
        <f t="shared" si="1"/>
        <v>398100</v>
      </c>
      <c r="H24">
        <f t="shared" si="2"/>
        <v>8</v>
      </c>
      <c r="I24" t="str">
        <f t="shared" si="3"/>
        <v>+/-</v>
      </c>
      <c r="J24" t="str">
        <f t="shared" si="4"/>
        <v>3,070</v>
      </c>
      <c r="K24" s="1">
        <f t="shared" si="5"/>
        <v>1866.2613981762918</v>
      </c>
      <c r="L24" s="1">
        <f t="shared" si="6"/>
        <v>-77200</v>
      </c>
      <c r="M24" s="1">
        <f t="shared" si="7"/>
        <v>1904.1803850508661</v>
      </c>
      <c r="N24" s="1">
        <f t="shared" si="8"/>
        <v>-40.542377500615714</v>
      </c>
      <c r="O24" t="s">
        <v>64</v>
      </c>
    </row>
    <row r="25" spans="1:15" x14ac:dyDescent="0.35">
      <c r="A25" s="12">
        <v>15</v>
      </c>
      <c r="B25" s="11" t="s">
        <v>66</v>
      </c>
      <c r="C25" s="35">
        <v>384700</v>
      </c>
      <c r="D25" s="9" t="s">
        <v>646</v>
      </c>
      <c r="E25" s="8" t="str">
        <f t="shared" si="0"/>
        <v>Significantly Different</v>
      </c>
      <c r="G25">
        <f t="shared" si="1"/>
        <v>384700</v>
      </c>
      <c r="H25">
        <f t="shared" si="2"/>
        <v>8</v>
      </c>
      <c r="I25" t="str">
        <f t="shared" si="3"/>
        <v>+/-</v>
      </c>
      <c r="J25" t="str">
        <f t="shared" si="4"/>
        <v>4,378</v>
      </c>
      <c r="K25" s="1">
        <f t="shared" si="5"/>
        <v>2661.3981762917933</v>
      </c>
      <c r="L25" s="1">
        <f t="shared" si="6"/>
        <v>-63800</v>
      </c>
      <c r="M25" s="1">
        <f t="shared" si="7"/>
        <v>2688.1241759373434</v>
      </c>
      <c r="N25" s="1">
        <f t="shared" si="8"/>
        <v>-23.734022621091555</v>
      </c>
      <c r="O25" t="s">
        <v>80</v>
      </c>
    </row>
    <row r="26" spans="1:15" x14ac:dyDescent="0.35">
      <c r="A26" s="12">
        <v>16</v>
      </c>
      <c r="B26" s="11" t="s">
        <v>52</v>
      </c>
      <c r="C26" s="35">
        <v>383900</v>
      </c>
      <c r="D26" s="9" t="s">
        <v>645</v>
      </c>
      <c r="E26" s="8" t="str">
        <f t="shared" si="0"/>
        <v>Significantly Different</v>
      </c>
      <c r="G26">
        <f t="shared" si="1"/>
        <v>383900</v>
      </c>
      <c r="H26">
        <f t="shared" si="2"/>
        <v>8</v>
      </c>
      <c r="I26" t="str">
        <f t="shared" si="3"/>
        <v>+/-</v>
      </c>
      <c r="J26" t="str">
        <f t="shared" si="4"/>
        <v>4,796</v>
      </c>
      <c r="K26" s="1">
        <f t="shared" si="5"/>
        <v>2915.5015197568387</v>
      </c>
      <c r="L26" s="1">
        <f t="shared" si="6"/>
        <v>-63000</v>
      </c>
      <c r="M26" s="1">
        <f t="shared" si="7"/>
        <v>2939.9184417588817</v>
      </c>
      <c r="N26" s="1">
        <f t="shared" si="8"/>
        <v>-21.429165892883965</v>
      </c>
      <c r="O26" t="s">
        <v>79</v>
      </c>
    </row>
    <row r="27" spans="1:15" x14ac:dyDescent="0.35">
      <c r="A27" s="12">
        <v>17</v>
      </c>
      <c r="B27" s="11" t="s">
        <v>69</v>
      </c>
      <c r="C27" s="35">
        <v>366400</v>
      </c>
      <c r="D27" s="9" t="s">
        <v>644</v>
      </c>
      <c r="E27" s="8" t="str">
        <f t="shared" si="0"/>
        <v>Significantly Different</v>
      </c>
      <c r="G27">
        <f t="shared" si="1"/>
        <v>366400</v>
      </c>
      <c r="H27">
        <f t="shared" si="2"/>
        <v>8</v>
      </c>
      <c r="I27" t="str">
        <f t="shared" si="3"/>
        <v>+/-</v>
      </c>
      <c r="J27" t="str">
        <f t="shared" si="4"/>
        <v>6,114</v>
      </c>
      <c r="K27" s="1">
        <f t="shared" si="5"/>
        <v>3716.7173252279636</v>
      </c>
      <c r="L27" s="1">
        <f t="shared" si="6"/>
        <v>-45500</v>
      </c>
      <c r="M27" s="1">
        <f t="shared" si="7"/>
        <v>3735.9013648836135</v>
      </c>
      <c r="N27" s="1">
        <f t="shared" si="8"/>
        <v>-12.179122400737549</v>
      </c>
      <c r="O27" t="s">
        <v>77</v>
      </c>
    </row>
    <row r="28" spans="1:15" x14ac:dyDescent="0.35">
      <c r="A28" s="12">
        <v>18</v>
      </c>
      <c r="B28" s="11" t="s">
        <v>37</v>
      </c>
      <c r="C28" s="35">
        <v>365700</v>
      </c>
      <c r="D28" s="9" t="s">
        <v>643</v>
      </c>
      <c r="E28" s="8" t="str">
        <f t="shared" si="0"/>
        <v>Significantly Different</v>
      </c>
      <c r="G28">
        <f t="shared" si="1"/>
        <v>365700</v>
      </c>
      <c r="H28">
        <f t="shared" si="2"/>
        <v>8</v>
      </c>
      <c r="I28" t="str">
        <f t="shared" si="3"/>
        <v>+/-</v>
      </c>
      <c r="J28" t="str">
        <f t="shared" si="4"/>
        <v>3,008</v>
      </c>
      <c r="K28" s="1">
        <f t="shared" si="5"/>
        <v>1828.5714285714284</v>
      </c>
      <c r="L28" s="1">
        <f t="shared" si="6"/>
        <v>-44800</v>
      </c>
      <c r="M28" s="1">
        <f t="shared" si="7"/>
        <v>1867.2559551055908</v>
      </c>
      <c r="N28" s="1">
        <f t="shared" si="8"/>
        <v>-23.992425825449633</v>
      </c>
      <c r="O28" t="s">
        <v>78</v>
      </c>
    </row>
    <row r="29" spans="1:15" x14ac:dyDescent="0.35">
      <c r="A29" s="12">
        <v>19</v>
      </c>
      <c r="B29" s="11" t="s">
        <v>53</v>
      </c>
      <c r="C29" s="35">
        <v>354100</v>
      </c>
      <c r="D29" s="9" t="s">
        <v>642</v>
      </c>
      <c r="E29" s="8" t="str">
        <f t="shared" si="0"/>
        <v>Significantly Different</v>
      </c>
      <c r="G29">
        <f t="shared" si="1"/>
        <v>354100</v>
      </c>
      <c r="H29">
        <f t="shared" si="2"/>
        <v>8</v>
      </c>
      <c r="I29" t="str">
        <f t="shared" si="3"/>
        <v>+/-</v>
      </c>
      <c r="J29" t="str">
        <f t="shared" si="4"/>
        <v>1,592</v>
      </c>
      <c r="K29" s="1">
        <f t="shared" si="5"/>
        <v>967.78115501519756</v>
      </c>
      <c r="L29" s="1">
        <f t="shared" si="6"/>
        <v>-33200</v>
      </c>
      <c r="M29" s="1">
        <f t="shared" si="7"/>
        <v>1039.0243964855142</v>
      </c>
      <c r="N29" s="1">
        <f t="shared" si="8"/>
        <v>-31.953051451244594</v>
      </c>
      <c r="O29" t="s">
        <v>55</v>
      </c>
    </row>
    <row r="30" spans="1:15" x14ac:dyDescent="0.35">
      <c r="A30" s="12">
        <v>20</v>
      </c>
      <c r="B30" s="11" t="s">
        <v>65</v>
      </c>
      <c r="C30" s="35">
        <v>347200</v>
      </c>
      <c r="D30" s="9" t="s">
        <v>641</v>
      </c>
      <c r="E30" s="8" t="str">
        <f t="shared" si="0"/>
        <v>Significantly Different</v>
      </c>
      <c r="G30">
        <f t="shared" si="1"/>
        <v>347200</v>
      </c>
      <c r="H30">
        <f t="shared" si="2"/>
        <v>8</v>
      </c>
      <c r="I30" t="str">
        <f t="shared" si="3"/>
        <v>+/-</v>
      </c>
      <c r="J30" t="str">
        <f t="shared" si="4"/>
        <v>3,892</v>
      </c>
      <c r="K30" s="1">
        <f t="shared" si="5"/>
        <v>2365.9574468085107</v>
      </c>
      <c r="L30" s="1">
        <f t="shared" si="6"/>
        <v>-26300</v>
      </c>
      <c r="M30" s="1">
        <f t="shared" si="7"/>
        <v>2395.9812129059328</v>
      </c>
      <c r="N30" s="1">
        <f t="shared" si="8"/>
        <v>-10.97671378153354</v>
      </c>
      <c r="O30" t="s">
        <v>76</v>
      </c>
    </row>
    <row r="31" spans="1:15" x14ac:dyDescent="0.35">
      <c r="A31" s="12">
        <v>21</v>
      </c>
      <c r="B31" s="11" t="s">
        <v>61</v>
      </c>
      <c r="C31" s="35">
        <v>337200</v>
      </c>
      <c r="D31" s="9" t="s">
        <v>640</v>
      </c>
      <c r="E31" s="8" t="str">
        <f t="shared" si="0"/>
        <v>Significantly Different</v>
      </c>
      <c r="G31">
        <f t="shared" si="1"/>
        <v>337200</v>
      </c>
      <c r="H31">
        <f t="shared" si="2"/>
        <v>8</v>
      </c>
      <c r="I31" t="str">
        <f t="shared" si="3"/>
        <v>+/-</v>
      </c>
      <c r="J31" t="str">
        <f t="shared" si="4"/>
        <v>4,487</v>
      </c>
      <c r="K31" s="1">
        <f t="shared" si="5"/>
        <v>2727.6595744680849</v>
      </c>
      <c r="L31" s="1">
        <f t="shared" si="6"/>
        <v>-16300</v>
      </c>
      <c r="M31" s="1">
        <f t="shared" si="7"/>
        <v>2753.7425599857643</v>
      </c>
      <c r="N31" s="1">
        <f t="shared" si="8"/>
        <v>-5.9192170818191023</v>
      </c>
      <c r="O31" t="s">
        <v>41</v>
      </c>
    </row>
    <row r="32" spans="1:15" x14ac:dyDescent="0.35">
      <c r="A32" s="12">
        <v>22</v>
      </c>
      <c r="B32" s="11" t="s">
        <v>59</v>
      </c>
      <c r="C32" s="35">
        <v>336900</v>
      </c>
      <c r="D32" s="9" t="s">
        <v>639</v>
      </c>
      <c r="E32" s="8" t="str">
        <f t="shared" si="0"/>
        <v>Significantly Different</v>
      </c>
      <c r="G32">
        <f t="shared" si="1"/>
        <v>336900</v>
      </c>
      <c r="H32">
        <f t="shared" si="2"/>
        <v>8</v>
      </c>
      <c r="I32" t="str">
        <f t="shared" si="3"/>
        <v>+/-</v>
      </c>
      <c r="J32" t="str">
        <f t="shared" si="4"/>
        <v>6,274</v>
      </c>
      <c r="K32" s="1">
        <f t="shared" si="5"/>
        <v>3813.9817629179329</v>
      </c>
      <c r="L32" s="1">
        <f t="shared" si="6"/>
        <v>-16000</v>
      </c>
      <c r="M32" s="1">
        <f t="shared" si="7"/>
        <v>3832.6789873872976</v>
      </c>
      <c r="N32" s="1">
        <f t="shared" si="8"/>
        <v>-4.1746256476614167</v>
      </c>
      <c r="O32" t="s">
        <v>70</v>
      </c>
    </row>
    <row r="33" spans="1:15" x14ac:dyDescent="0.35">
      <c r="A33" s="12">
        <v>23</v>
      </c>
      <c r="B33" s="11" t="s">
        <v>74</v>
      </c>
      <c r="C33" s="35">
        <v>314600</v>
      </c>
      <c r="D33" s="9" t="s">
        <v>638</v>
      </c>
      <c r="E33" s="8" t="str">
        <f t="shared" si="0"/>
        <v>Significantly Different</v>
      </c>
      <c r="G33">
        <f t="shared" si="1"/>
        <v>314600</v>
      </c>
      <c r="H33">
        <f t="shared" si="2"/>
        <v>8</v>
      </c>
      <c r="I33" t="str">
        <f t="shared" si="3"/>
        <v>+/-</v>
      </c>
      <c r="J33" t="str">
        <f t="shared" si="4"/>
        <v>2,081</v>
      </c>
      <c r="K33" s="1">
        <f t="shared" si="5"/>
        <v>1265.0455927051671</v>
      </c>
      <c r="L33" s="1">
        <f t="shared" si="6"/>
        <v>6300</v>
      </c>
      <c r="M33" s="1">
        <f t="shared" si="7"/>
        <v>1320.3452897300406</v>
      </c>
      <c r="N33" s="1">
        <f t="shared" si="8"/>
        <v>4.771479134286233</v>
      </c>
      <c r="O33" t="s">
        <v>75</v>
      </c>
    </row>
    <row r="34" spans="1:15" x14ac:dyDescent="0.35">
      <c r="A34" s="12">
        <v>24</v>
      </c>
      <c r="B34" s="11" t="s">
        <v>40</v>
      </c>
      <c r="C34" s="35">
        <v>304700</v>
      </c>
      <c r="D34" s="9" t="s">
        <v>637</v>
      </c>
      <c r="E34" s="8" t="str">
        <f t="shared" si="0"/>
        <v>Significantly Different</v>
      </c>
      <c r="G34">
        <f t="shared" si="1"/>
        <v>304700</v>
      </c>
      <c r="H34">
        <f t="shared" si="2"/>
        <v>8</v>
      </c>
      <c r="I34" t="str">
        <f t="shared" si="3"/>
        <v>+/-</v>
      </c>
      <c r="J34" t="str">
        <f t="shared" si="4"/>
        <v>7,556</v>
      </c>
      <c r="K34" s="1">
        <f t="shared" si="5"/>
        <v>4593.3130699088142</v>
      </c>
      <c r="L34" s="1">
        <f t="shared" si="6"/>
        <v>16200</v>
      </c>
      <c r="M34" s="1">
        <f t="shared" si="7"/>
        <v>4608.8497795745825</v>
      </c>
      <c r="N34" s="1">
        <f t="shared" si="8"/>
        <v>3.5149767891752228</v>
      </c>
      <c r="O34" t="s">
        <v>74</v>
      </c>
    </row>
    <row r="35" spans="1:15" x14ac:dyDescent="0.35">
      <c r="A35" s="12">
        <v>25</v>
      </c>
      <c r="B35" s="11" t="s">
        <v>45</v>
      </c>
      <c r="C35" s="35">
        <v>297400</v>
      </c>
      <c r="D35" s="9" t="s">
        <v>636</v>
      </c>
      <c r="E35" s="8" t="str">
        <f t="shared" si="0"/>
        <v>Significantly Different</v>
      </c>
      <c r="G35">
        <f t="shared" si="1"/>
        <v>297400</v>
      </c>
      <c r="H35">
        <f t="shared" si="2"/>
        <v>8</v>
      </c>
      <c r="I35" t="str">
        <f t="shared" si="3"/>
        <v>+/-</v>
      </c>
      <c r="J35" t="str">
        <f t="shared" si="4"/>
        <v>1,891</v>
      </c>
      <c r="K35" s="1">
        <f t="shared" si="5"/>
        <v>1149.5440729483282</v>
      </c>
      <c r="L35" s="1">
        <f t="shared" si="6"/>
        <v>23500</v>
      </c>
      <c r="M35" s="1">
        <f t="shared" si="7"/>
        <v>1210.1334257593949</v>
      </c>
      <c r="N35" s="1">
        <f t="shared" si="8"/>
        <v>19.419346247090935</v>
      </c>
      <c r="O35" t="s">
        <v>51</v>
      </c>
    </row>
    <row r="36" spans="1:15" x14ac:dyDescent="0.35">
      <c r="A36" s="12">
        <v>26</v>
      </c>
      <c r="B36" s="11" t="s">
        <v>26</v>
      </c>
      <c r="C36" s="35">
        <v>292300</v>
      </c>
      <c r="D36" s="9" t="s">
        <v>635</v>
      </c>
      <c r="E36" s="8" t="str">
        <f t="shared" si="0"/>
        <v>Significantly Different</v>
      </c>
      <c r="G36">
        <f t="shared" si="1"/>
        <v>292300</v>
      </c>
      <c r="H36">
        <f t="shared" si="2"/>
        <v>8</v>
      </c>
      <c r="I36" t="str">
        <f t="shared" si="3"/>
        <v>+/-</v>
      </c>
      <c r="J36" t="str">
        <f t="shared" si="4"/>
        <v>7,001</v>
      </c>
      <c r="K36" s="1">
        <f t="shared" si="5"/>
        <v>4255.9270516717324</v>
      </c>
      <c r="L36" s="1">
        <f t="shared" si="6"/>
        <v>28600</v>
      </c>
      <c r="M36" s="1">
        <f t="shared" si="7"/>
        <v>4272.6907683145973</v>
      </c>
      <c r="N36" s="1">
        <f t="shared" si="8"/>
        <v>6.6936742092574928</v>
      </c>
      <c r="O36" t="s">
        <v>71</v>
      </c>
    </row>
    <row r="37" spans="1:15" x14ac:dyDescent="0.35">
      <c r="A37" s="12">
        <v>27</v>
      </c>
      <c r="B37" s="11" t="s">
        <v>76</v>
      </c>
      <c r="C37" s="35">
        <v>290600</v>
      </c>
      <c r="D37" s="9" t="s">
        <v>634</v>
      </c>
      <c r="E37" s="8" t="str">
        <f t="shared" si="0"/>
        <v>Significantly Different</v>
      </c>
      <c r="G37">
        <f t="shared" si="1"/>
        <v>290600</v>
      </c>
      <c r="H37">
        <f t="shared" si="2"/>
        <v>8</v>
      </c>
      <c r="I37" t="str">
        <f t="shared" si="3"/>
        <v>+/-</v>
      </c>
      <c r="J37" t="str">
        <f t="shared" si="4"/>
        <v>4,893</v>
      </c>
      <c r="K37" s="1">
        <f t="shared" si="5"/>
        <v>2974.4680851063831</v>
      </c>
      <c r="L37" s="1">
        <f t="shared" si="6"/>
        <v>30300</v>
      </c>
      <c r="M37" s="1">
        <f t="shared" si="7"/>
        <v>2998.4048628905957</v>
      </c>
      <c r="N37" s="1">
        <f t="shared" si="8"/>
        <v>10.105373151906328</v>
      </c>
      <c r="O37" t="s">
        <v>69</v>
      </c>
    </row>
    <row r="38" spans="1:15" x14ac:dyDescent="0.35">
      <c r="A38" s="12">
        <v>28</v>
      </c>
      <c r="B38" s="11" t="s">
        <v>46</v>
      </c>
      <c r="C38" s="35">
        <v>284800</v>
      </c>
      <c r="D38" s="9" t="s">
        <v>633</v>
      </c>
      <c r="E38" s="8" t="str">
        <f t="shared" si="0"/>
        <v>Significantly Different</v>
      </c>
      <c r="G38">
        <f t="shared" si="1"/>
        <v>284800</v>
      </c>
      <c r="H38">
        <f t="shared" si="2"/>
        <v>8</v>
      </c>
      <c r="I38" t="str">
        <f t="shared" si="3"/>
        <v>+/-</v>
      </c>
      <c r="J38" t="str">
        <f t="shared" si="4"/>
        <v>2,559</v>
      </c>
      <c r="K38" s="1">
        <f t="shared" si="5"/>
        <v>1555.6231003039513</v>
      </c>
      <c r="L38" s="1">
        <f t="shared" si="6"/>
        <v>36100</v>
      </c>
      <c r="M38" s="1">
        <f t="shared" si="7"/>
        <v>1600.9167881838252</v>
      </c>
      <c r="N38" s="1">
        <f t="shared" si="8"/>
        <v>22.549579257616493</v>
      </c>
      <c r="O38" t="s">
        <v>68</v>
      </c>
    </row>
    <row r="39" spans="1:15" x14ac:dyDescent="0.35">
      <c r="A39" s="12">
        <v>29</v>
      </c>
      <c r="B39" s="11" t="s">
        <v>63</v>
      </c>
      <c r="C39" s="35">
        <v>280600</v>
      </c>
      <c r="D39" s="9" t="s">
        <v>632</v>
      </c>
      <c r="E39" s="8" t="str">
        <f t="shared" si="0"/>
        <v>Significantly Different</v>
      </c>
      <c r="G39">
        <f t="shared" si="1"/>
        <v>280600</v>
      </c>
      <c r="H39">
        <f t="shared" si="2"/>
        <v>8</v>
      </c>
      <c r="I39" t="str">
        <f t="shared" si="3"/>
        <v>+/-</v>
      </c>
      <c r="J39" t="str">
        <f t="shared" si="4"/>
        <v>2,083</v>
      </c>
      <c r="K39" s="1">
        <f t="shared" si="5"/>
        <v>1266.2613981762918</v>
      </c>
      <c r="L39" s="1">
        <f t="shared" si="6"/>
        <v>40300</v>
      </c>
      <c r="M39" s="1">
        <f t="shared" si="7"/>
        <v>1321.5102197867843</v>
      </c>
      <c r="N39" s="1">
        <f t="shared" si="8"/>
        <v>30.495413048339575</v>
      </c>
      <c r="O39" t="s">
        <v>44</v>
      </c>
    </row>
    <row r="40" spans="1:15" x14ac:dyDescent="0.35">
      <c r="A40" s="12">
        <v>30</v>
      </c>
      <c r="B40" s="11" t="s">
        <v>39</v>
      </c>
      <c r="C40" s="35">
        <v>275400</v>
      </c>
      <c r="D40" s="9" t="s">
        <v>631</v>
      </c>
      <c r="E40" s="8" t="str">
        <f t="shared" si="0"/>
        <v>Significantly Different</v>
      </c>
      <c r="G40">
        <f t="shared" si="1"/>
        <v>275400</v>
      </c>
      <c r="H40">
        <f t="shared" si="2"/>
        <v>8</v>
      </c>
      <c r="I40" t="str">
        <f t="shared" si="3"/>
        <v>+/-</v>
      </c>
      <c r="J40" t="str">
        <f t="shared" si="4"/>
        <v>1,356</v>
      </c>
      <c r="K40" s="1">
        <f t="shared" si="5"/>
        <v>824.31610942249245</v>
      </c>
      <c r="L40" s="1">
        <f t="shared" si="6"/>
        <v>45500</v>
      </c>
      <c r="M40" s="1">
        <f t="shared" si="7"/>
        <v>906.90042493262274</v>
      </c>
      <c r="N40" s="1">
        <f t="shared" si="8"/>
        <v>50.170888389847626</v>
      </c>
      <c r="O40" t="s">
        <v>66</v>
      </c>
    </row>
    <row r="41" spans="1:15" x14ac:dyDescent="0.35">
      <c r="A41" s="12">
        <v>31</v>
      </c>
      <c r="B41" s="11" t="s">
        <v>50</v>
      </c>
      <c r="C41" s="35">
        <v>254600</v>
      </c>
      <c r="D41" s="9" t="s">
        <v>630</v>
      </c>
      <c r="E41" s="8" t="str">
        <f t="shared" si="0"/>
        <v>Significantly Different</v>
      </c>
      <c r="G41">
        <f t="shared" si="1"/>
        <v>254600</v>
      </c>
      <c r="H41">
        <f t="shared" si="2"/>
        <v>8</v>
      </c>
      <c r="I41" t="str">
        <f t="shared" si="3"/>
        <v>+/-</v>
      </c>
      <c r="J41" t="str">
        <f t="shared" si="4"/>
        <v>2,799</v>
      </c>
      <c r="K41" s="1">
        <f t="shared" si="5"/>
        <v>1701.5197568389058</v>
      </c>
      <c r="L41" s="1">
        <f t="shared" si="6"/>
        <v>66300</v>
      </c>
      <c r="M41" s="1">
        <f t="shared" si="7"/>
        <v>1743.0263381264972</v>
      </c>
      <c r="N41" s="1">
        <f t="shared" si="8"/>
        <v>38.037290974766897</v>
      </c>
      <c r="O41" t="s">
        <v>47</v>
      </c>
    </row>
    <row r="42" spans="1:15" x14ac:dyDescent="0.35">
      <c r="A42" s="12">
        <v>32</v>
      </c>
      <c r="B42" s="11" t="s">
        <v>29</v>
      </c>
      <c r="C42" s="35">
        <v>252800</v>
      </c>
      <c r="D42" s="9" t="s">
        <v>629</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252800</v>
      </c>
      <c r="H42">
        <f t="shared" ref="H42:H62" si="11">LEN(TRIM(D42))</f>
        <v>8</v>
      </c>
      <c r="I42" t="str">
        <f t="shared" ref="I42:I73" si="12">IF(H42&gt;=3,MID(TRIM(D42),1,3),"NO")</f>
        <v>+/-</v>
      </c>
      <c r="J42" t="str">
        <f t="shared" ref="J42:J73" si="13">IF(TRIM(I42)="+/-",MID(TRIM(D42),4,H42-3),D42)</f>
        <v>1,940</v>
      </c>
      <c r="K42" s="1">
        <f t="shared" ref="K42:K73" si="14">IF(TRIM(J42)="*****",0,IF(ISERROR(VALUE(J42)),"NA",VALUE(J42/$I$4)))</f>
        <v>1179.3313069908816</v>
      </c>
      <c r="L42" s="1">
        <f t="shared" ref="L42:L62" si="15">IF(AND(ISNUMBER(G42),ISNUMBER($I$6)),$I$6-G42,"N/A")</f>
        <v>68100</v>
      </c>
      <c r="M42" s="1">
        <f t="shared" ref="M42:M62" si="16">IF(AND(ISNUMBER(K42),ISNUMBER($I$7)),SQRT(K42^2+($I$7)^2),"N/A")</f>
        <v>1238.4642361159883</v>
      </c>
      <c r="N42" s="1">
        <f t="shared" ref="N42:N73" si="17">IF(AND(ISNUMBER(L42),ISNUMBER(M42),M42&lt;&gt;0),L42/M42,"NA")</f>
        <v>54.987457864404647</v>
      </c>
      <c r="O42" t="s">
        <v>36</v>
      </c>
    </row>
    <row r="43" spans="1:15" x14ac:dyDescent="0.35">
      <c r="A43" s="12">
        <v>33</v>
      </c>
      <c r="B43" s="11" t="s">
        <v>64</v>
      </c>
      <c r="C43" s="35">
        <v>251600</v>
      </c>
      <c r="D43" s="9" t="s">
        <v>628</v>
      </c>
      <c r="E43" s="8" t="str">
        <f t="shared" si="9"/>
        <v>Significantly Different</v>
      </c>
      <c r="G43">
        <f t="shared" si="10"/>
        <v>251600</v>
      </c>
      <c r="H43">
        <f t="shared" si="11"/>
        <v>8</v>
      </c>
      <c r="I43" t="str">
        <f t="shared" si="12"/>
        <v>+/-</v>
      </c>
      <c r="J43" t="str">
        <f t="shared" si="13"/>
        <v>1,738</v>
      </c>
      <c r="K43" s="1">
        <f t="shared" si="14"/>
        <v>1056.5349544072949</v>
      </c>
      <c r="L43" s="1">
        <f t="shared" si="15"/>
        <v>69300</v>
      </c>
      <c r="M43" s="1">
        <f t="shared" si="16"/>
        <v>1122.1574944605422</v>
      </c>
      <c r="N43" s="1">
        <f t="shared" si="17"/>
        <v>61.756037224805752</v>
      </c>
      <c r="O43" t="s">
        <v>49</v>
      </c>
    </row>
    <row r="44" spans="1:15" x14ac:dyDescent="0.35">
      <c r="A44" s="12">
        <v>34</v>
      </c>
      <c r="B44" s="11" t="s">
        <v>54</v>
      </c>
      <c r="C44" s="35">
        <v>245500</v>
      </c>
      <c r="D44" s="9" t="s">
        <v>627</v>
      </c>
      <c r="E44" s="8" t="str">
        <f t="shared" si="9"/>
        <v>Significantly Different</v>
      </c>
      <c r="G44">
        <f t="shared" si="10"/>
        <v>245500</v>
      </c>
      <c r="H44">
        <f t="shared" si="11"/>
        <v>8</v>
      </c>
      <c r="I44" t="str">
        <f t="shared" si="12"/>
        <v>+/-</v>
      </c>
      <c r="J44" t="str">
        <f t="shared" si="13"/>
        <v>1,392</v>
      </c>
      <c r="K44" s="1">
        <f t="shared" si="14"/>
        <v>846.20060790273556</v>
      </c>
      <c r="L44" s="1">
        <f t="shared" si="15"/>
        <v>75400</v>
      </c>
      <c r="M44" s="1">
        <f t="shared" si="16"/>
        <v>926.8369874495171</v>
      </c>
      <c r="N44" s="1">
        <f t="shared" si="17"/>
        <v>81.351954033995526</v>
      </c>
      <c r="O44" t="s">
        <v>63</v>
      </c>
    </row>
    <row r="45" spans="1:15" x14ac:dyDescent="0.35">
      <c r="A45" s="12">
        <v>35</v>
      </c>
      <c r="B45" s="11" t="s">
        <v>48</v>
      </c>
      <c r="C45" s="35">
        <v>245000</v>
      </c>
      <c r="D45" s="9" t="s">
        <v>626</v>
      </c>
      <c r="E45" s="8" t="str">
        <f t="shared" si="9"/>
        <v>Significantly Different</v>
      </c>
      <c r="G45">
        <f t="shared" si="10"/>
        <v>245000</v>
      </c>
      <c r="H45">
        <f t="shared" si="11"/>
        <v>8</v>
      </c>
      <c r="I45" t="str">
        <f t="shared" si="12"/>
        <v>+/-</v>
      </c>
      <c r="J45" t="str">
        <f t="shared" si="13"/>
        <v>5,101</v>
      </c>
      <c r="K45" s="1">
        <f t="shared" si="14"/>
        <v>3100.9118541033436</v>
      </c>
      <c r="L45" s="1">
        <f t="shared" si="15"/>
        <v>75900</v>
      </c>
      <c r="M45" s="1">
        <f t="shared" si="16"/>
        <v>3123.8799047671746</v>
      </c>
      <c r="N45" s="1">
        <f t="shared" si="17"/>
        <v>24.296708680821354</v>
      </c>
      <c r="O45" t="s">
        <v>62</v>
      </c>
    </row>
    <row r="46" spans="1:15" x14ac:dyDescent="0.35">
      <c r="A46" s="12">
        <v>36</v>
      </c>
      <c r="B46" s="11" t="s">
        <v>36</v>
      </c>
      <c r="C46" s="35">
        <v>243100</v>
      </c>
      <c r="D46" s="9" t="s">
        <v>625</v>
      </c>
      <c r="E46" s="8" t="str">
        <f t="shared" si="9"/>
        <v>Significantly Different</v>
      </c>
      <c r="G46">
        <f t="shared" si="10"/>
        <v>243100</v>
      </c>
      <c r="H46">
        <f t="shared" si="11"/>
        <v>8</v>
      </c>
      <c r="I46" t="str">
        <f t="shared" si="12"/>
        <v>+/-</v>
      </c>
      <c r="J46" t="str">
        <f t="shared" si="13"/>
        <v>3,047</v>
      </c>
      <c r="K46" s="1">
        <f t="shared" si="14"/>
        <v>1852.2796352583587</v>
      </c>
      <c r="L46" s="1">
        <f t="shared" si="15"/>
        <v>77800</v>
      </c>
      <c r="M46" s="1">
        <f t="shared" si="16"/>
        <v>1890.4790873433051</v>
      </c>
      <c r="N46" s="1">
        <f t="shared" si="17"/>
        <v>41.153589331333215</v>
      </c>
      <c r="O46" t="s">
        <v>60</v>
      </c>
    </row>
    <row r="47" spans="1:15" x14ac:dyDescent="0.35">
      <c r="A47" s="12">
        <v>36</v>
      </c>
      <c r="B47" s="11" t="s">
        <v>62</v>
      </c>
      <c r="C47" s="35">
        <v>243100</v>
      </c>
      <c r="D47" s="9" t="s">
        <v>624</v>
      </c>
      <c r="E47" s="8" t="str">
        <f t="shared" si="9"/>
        <v>Significantly Different</v>
      </c>
      <c r="G47">
        <f t="shared" si="10"/>
        <v>243100</v>
      </c>
      <c r="H47">
        <f t="shared" si="11"/>
        <v>8</v>
      </c>
      <c r="I47" t="str">
        <f t="shared" si="12"/>
        <v>+/-</v>
      </c>
      <c r="J47" t="str">
        <f t="shared" si="13"/>
        <v>5,279</v>
      </c>
      <c r="K47" s="1">
        <f t="shared" si="14"/>
        <v>3209.1185410334347</v>
      </c>
      <c r="L47" s="1">
        <f t="shared" si="15"/>
        <v>77800</v>
      </c>
      <c r="M47" s="1">
        <f t="shared" si="16"/>
        <v>3231.317555254218</v>
      </c>
      <c r="N47" s="1">
        <f t="shared" si="17"/>
        <v>24.076866067680317</v>
      </c>
      <c r="O47" t="s">
        <v>58</v>
      </c>
    </row>
    <row r="48" spans="1:15" x14ac:dyDescent="0.35">
      <c r="A48" s="12">
        <v>38</v>
      </c>
      <c r="B48" s="11" t="s">
        <v>68</v>
      </c>
      <c r="C48" s="35">
        <v>232400</v>
      </c>
      <c r="D48" s="9" t="s">
        <v>623</v>
      </c>
      <c r="E48" s="8" t="str">
        <f t="shared" si="9"/>
        <v>Significantly Different</v>
      </c>
      <c r="G48">
        <f t="shared" si="10"/>
        <v>232400</v>
      </c>
      <c r="H48">
        <f t="shared" si="11"/>
        <v>8</v>
      </c>
      <c r="I48" t="str">
        <f t="shared" si="12"/>
        <v>+/-</v>
      </c>
      <c r="J48" t="str">
        <f t="shared" si="13"/>
        <v>2,920</v>
      </c>
      <c r="K48" s="1">
        <f t="shared" si="14"/>
        <v>1775.0759878419453</v>
      </c>
      <c r="L48" s="1">
        <f t="shared" si="15"/>
        <v>88500</v>
      </c>
      <c r="M48" s="1">
        <f t="shared" si="16"/>
        <v>1814.9011254342743</v>
      </c>
      <c r="N48" s="1">
        <f t="shared" si="17"/>
        <v>48.762987007803794</v>
      </c>
      <c r="O48" t="s">
        <v>56</v>
      </c>
    </row>
    <row r="49" spans="1:15" x14ac:dyDescent="0.35">
      <c r="A49" s="12">
        <v>39</v>
      </c>
      <c r="B49" s="11" t="s">
        <v>75</v>
      </c>
      <c r="C49" s="35">
        <v>224400</v>
      </c>
      <c r="D49" s="9" t="s">
        <v>454</v>
      </c>
      <c r="E49" s="8" t="str">
        <f t="shared" si="9"/>
        <v>Significantly Different</v>
      </c>
      <c r="G49">
        <f t="shared" si="10"/>
        <v>224400</v>
      </c>
      <c r="H49">
        <f t="shared" si="11"/>
        <v>8</v>
      </c>
      <c r="I49" t="str">
        <f t="shared" si="12"/>
        <v>+/-</v>
      </c>
      <c r="J49" t="str">
        <f t="shared" si="13"/>
        <v>1,404</v>
      </c>
      <c r="K49" s="1">
        <f t="shared" si="14"/>
        <v>853.49544072948322</v>
      </c>
      <c r="L49" s="1">
        <f t="shared" si="15"/>
        <v>96500</v>
      </c>
      <c r="M49" s="1">
        <f t="shared" si="16"/>
        <v>933.50190135615253</v>
      </c>
      <c r="N49" s="1">
        <f t="shared" si="17"/>
        <v>103.37418687611544</v>
      </c>
      <c r="O49" t="s">
        <v>54</v>
      </c>
    </row>
    <row r="50" spans="1:15" x14ac:dyDescent="0.35">
      <c r="A50" s="12">
        <v>40</v>
      </c>
      <c r="B50" s="11" t="s">
        <v>71</v>
      </c>
      <c r="C50" s="35">
        <v>221200</v>
      </c>
      <c r="D50" s="9" t="s">
        <v>622</v>
      </c>
      <c r="E50" s="8" t="str">
        <f t="shared" si="9"/>
        <v>Significantly Different</v>
      </c>
      <c r="G50">
        <f t="shared" si="10"/>
        <v>221200</v>
      </c>
      <c r="H50">
        <f t="shared" si="11"/>
        <v>8</v>
      </c>
      <c r="I50" t="str">
        <f t="shared" si="12"/>
        <v>+/-</v>
      </c>
      <c r="J50" t="str">
        <f t="shared" si="13"/>
        <v>2,019</v>
      </c>
      <c r="K50" s="1">
        <f t="shared" si="14"/>
        <v>1227.355623100304</v>
      </c>
      <c r="L50" s="1">
        <f t="shared" si="15"/>
        <v>99700</v>
      </c>
      <c r="M50" s="1">
        <f t="shared" si="16"/>
        <v>1284.2792367882744</v>
      </c>
      <c r="N50" s="1">
        <f t="shared" si="17"/>
        <v>77.631092323293942</v>
      </c>
      <c r="O50" t="s">
        <v>52</v>
      </c>
    </row>
    <row r="51" spans="1:15" x14ac:dyDescent="0.35">
      <c r="A51" s="12">
        <v>41</v>
      </c>
      <c r="B51" s="11" t="s">
        <v>55</v>
      </c>
      <c r="C51" s="35">
        <v>209200</v>
      </c>
      <c r="D51" s="9" t="s">
        <v>621</v>
      </c>
      <c r="E51" s="8" t="str">
        <f t="shared" si="9"/>
        <v>Significantly Different</v>
      </c>
      <c r="G51">
        <f t="shared" si="10"/>
        <v>209200</v>
      </c>
      <c r="H51">
        <f t="shared" si="11"/>
        <v>8</v>
      </c>
      <c r="I51" t="str">
        <f t="shared" si="12"/>
        <v>+/-</v>
      </c>
      <c r="J51" t="str">
        <f t="shared" si="13"/>
        <v>2,324</v>
      </c>
      <c r="K51" s="1">
        <f t="shared" si="14"/>
        <v>1412.7659574468084</v>
      </c>
      <c r="L51" s="1">
        <f t="shared" si="15"/>
        <v>111700</v>
      </c>
      <c r="M51" s="1">
        <f t="shared" si="16"/>
        <v>1462.490677922473</v>
      </c>
      <c r="N51" s="1">
        <f t="shared" si="17"/>
        <v>76.376555205585561</v>
      </c>
      <c r="O51" t="s">
        <v>50</v>
      </c>
    </row>
    <row r="52" spans="1:15" x14ac:dyDescent="0.35">
      <c r="A52" s="12">
        <v>42</v>
      </c>
      <c r="B52" s="11" t="s">
        <v>80</v>
      </c>
      <c r="C52" s="35">
        <v>208700</v>
      </c>
      <c r="D52" s="9" t="s">
        <v>620</v>
      </c>
      <c r="E52" s="8" t="str">
        <f t="shared" si="9"/>
        <v>Significantly Different</v>
      </c>
      <c r="G52">
        <f t="shared" si="10"/>
        <v>208700</v>
      </c>
      <c r="H52">
        <f t="shared" si="11"/>
        <v>8</v>
      </c>
      <c r="I52" t="str">
        <f t="shared" si="12"/>
        <v>+/-</v>
      </c>
      <c r="J52" t="str">
        <f t="shared" si="13"/>
        <v>1,866</v>
      </c>
      <c r="K52" s="1">
        <f t="shared" si="14"/>
        <v>1134.3465045592704</v>
      </c>
      <c r="L52" s="1">
        <f t="shared" si="15"/>
        <v>112200</v>
      </c>
      <c r="M52" s="1">
        <f t="shared" si="16"/>
        <v>1195.70620341929</v>
      </c>
      <c r="N52" s="1">
        <f t="shared" si="17"/>
        <v>93.835759720195753</v>
      </c>
      <c r="O52" t="s">
        <v>48</v>
      </c>
    </row>
    <row r="53" spans="1:15" x14ac:dyDescent="0.35">
      <c r="A53" s="12">
        <v>43</v>
      </c>
      <c r="B53" s="11" t="s">
        <v>77</v>
      </c>
      <c r="C53" s="35">
        <v>206600</v>
      </c>
      <c r="D53" s="9" t="s">
        <v>619</v>
      </c>
      <c r="E53" s="8" t="str">
        <f t="shared" si="9"/>
        <v>Significantly Different</v>
      </c>
      <c r="G53">
        <f t="shared" si="10"/>
        <v>206600</v>
      </c>
      <c r="H53">
        <f t="shared" si="11"/>
        <v>8</v>
      </c>
      <c r="I53" t="str">
        <f t="shared" si="12"/>
        <v>+/-</v>
      </c>
      <c r="J53" t="str">
        <f t="shared" si="13"/>
        <v>3,283</v>
      </c>
      <c r="K53" s="1">
        <f t="shared" si="14"/>
        <v>1995.7446808510638</v>
      </c>
      <c r="L53" s="1">
        <f t="shared" si="15"/>
        <v>114300</v>
      </c>
      <c r="M53" s="1">
        <f t="shared" si="16"/>
        <v>2031.2479325859883</v>
      </c>
      <c r="N53" s="1">
        <f t="shared" si="17"/>
        <v>56.270826503431465</v>
      </c>
      <c r="O53" t="s">
        <v>46</v>
      </c>
    </row>
    <row r="54" spans="1:15" x14ac:dyDescent="0.35">
      <c r="A54" s="12">
        <v>44</v>
      </c>
      <c r="B54" s="11" t="s">
        <v>60</v>
      </c>
      <c r="C54" s="35">
        <v>204100</v>
      </c>
      <c r="D54" s="9" t="s">
        <v>618</v>
      </c>
      <c r="E54" s="8" t="str">
        <f t="shared" si="9"/>
        <v>Significantly Different</v>
      </c>
      <c r="G54">
        <f t="shared" si="10"/>
        <v>204100</v>
      </c>
      <c r="H54">
        <f t="shared" si="11"/>
        <v>8</v>
      </c>
      <c r="I54" t="str">
        <f t="shared" si="12"/>
        <v>+/-</v>
      </c>
      <c r="J54" t="str">
        <f t="shared" si="13"/>
        <v>1,844</v>
      </c>
      <c r="K54" s="1">
        <f t="shared" si="14"/>
        <v>1120.9726443768998</v>
      </c>
      <c r="L54" s="1">
        <f t="shared" si="15"/>
        <v>116800</v>
      </c>
      <c r="M54" s="1">
        <f t="shared" si="16"/>
        <v>1183.0262050905199</v>
      </c>
      <c r="N54" s="1">
        <f t="shared" si="17"/>
        <v>98.729850190480761</v>
      </c>
      <c r="O54" t="s">
        <v>39</v>
      </c>
    </row>
    <row r="55" spans="1:15" x14ac:dyDescent="0.35">
      <c r="A55" s="12">
        <v>45</v>
      </c>
      <c r="B55" s="11" t="s">
        <v>67</v>
      </c>
      <c r="C55" s="35">
        <v>200900</v>
      </c>
      <c r="D55" s="9" t="s">
        <v>617</v>
      </c>
      <c r="E55" s="8" t="str">
        <f t="shared" si="9"/>
        <v>Significantly Different</v>
      </c>
      <c r="G55">
        <f t="shared" si="10"/>
        <v>200900</v>
      </c>
      <c r="H55">
        <f t="shared" si="11"/>
        <v>8</v>
      </c>
      <c r="I55" t="str">
        <f t="shared" si="12"/>
        <v>+/-</v>
      </c>
      <c r="J55" t="str">
        <f t="shared" si="13"/>
        <v>2,774</v>
      </c>
      <c r="K55" s="1">
        <f t="shared" si="14"/>
        <v>1686.322188449848</v>
      </c>
      <c r="L55" s="1">
        <f t="shared" si="15"/>
        <v>120000</v>
      </c>
      <c r="M55" s="1">
        <f t="shared" si="16"/>
        <v>1728.1938131320287</v>
      </c>
      <c r="N55" s="1">
        <f t="shared" si="17"/>
        <v>69.436656402861672</v>
      </c>
      <c r="O55" t="s">
        <v>42</v>
      </c>
    </row>
    <row r="56" spans="1:15" x14ac:dyDescent="0.35">
      <c r="A56" s="12">
        <v>46</v>
      </c>
      <c r="B56" s="11" t="s">
        <v>78</v>
      </c>
      <c r="C56" s="35">
        <v>196300</v>
      </c>
      <c r="D56" s="9" t="s">
        <v>616</v>
      </c>
      <c r="E56" s="8" t="str">
        <f t="shared" si="9"/>
        <v>Significantly Different</v>
      </c>
      <c r="G56">
        <f t="shared" si="10"/>
        <v>196300</v>
      </c>
      <c r="H56">
        <f t="shared" si="11"/>
        <v>8</v>
      </c>
      <c r="I56" t="str">
        <f t="shared" si="12"/>
        <v>+/-</v>
      </c>
      <c r="J56" t="str">
        <f t="shared" si="13"/>
        <v>2,572</v>
      </c>
      <c r="K56" s="1">
        <f t="shared" si="14"/>
        <v>1563.5258358662613</v>
      </c>
      <c r="L56" s="1">
        <f t="shared" si="15"/>
        <v>124600</v>
      </c>
      <c r="M56" s="1">
        <f t="shared" si="16"/>
        <v>1608.5970197382651</v>
      </c>
      <c r="N56" s="1">
        <f t="shared" si="17"/>
        <v>77.458803212425238</v>
      </c>
      <c r="O56" t="s">
        <v>40</v>
      </c>
    </row>
    <row r="57" spans="1:15" x14ac:dyDescent="0.35">
      <c r="A57" s="12">
        <v>47</v>
      </c>
      <c r="B57" s="11" t="s">
        <v>79</v>
      </c>
      <c r="C57" s="35">
        <v>194600</v>
      </c>
      <c r="D57" s="9" t="s">
        <v>615</v>
      </c>
      <c r="E57" s="8" t="str">
        <f t="shared" si="9"/>
        <v>Significantly Different</v>
      </c>
      <c r="G57">
        <f t="shared" si="10"/>
        <v>194600</v>
      </c>
      <c r="H57">
        <f t="shared" si="11"/>
        <v>8</v>
      </c>
      <c r="I57" t="str">
        <f t="shared" si="12"/>
        <v>+/-</v>
      </c>
      <c r="J57" t="str">
        <f t="shared" si="13"/>
        <v>2,298</v>
      </c>
      <c r="K57" s="1">
        <f t="shared" si="14"/>
        <v>1396.9604863221884</v>
      </c>
      <c r="L57" s="1">
        <f t="shared" si="15"/>
        <v>126300</v>
      </c>
      <c r="M57" s="1">
        <f t="shared" si="16"/>
        <v>1447.2283623654778</v>
      </c>
      <c r="N57" s="1">
        <f t="shared" si="17"/>
        <v>87.270263134951378</v>
      </c>
      <c r="O57" t="s">
        <v>37</v>
      </c>
    </row>
    <row r="58" spans="1:15" x14ac:dyDescent="0.35">
      <c r="A58" s="12">
        <v>48</v>
      </c>
      <c r="B58" s="11" t="s">
        <v>58</v>
      </c>
      <c r="C58" s="35">
        <v>191700</v>
      </c>
      <c r="D58" s="9" t="s">
        <v>614</v>
      </c>
      <c r="E58" s="8" t="str">
        <f t="shared" si="9"/>
        <v>Significantly Different</v>
      </c>
      <c r="G58">
        <f t="shared" si="10"/>
        <v>191700</v>
      </c>
      <c r="H58">
        <f t="shared" si="11"/>
        <v>8</v>
      </c>
      <c r="I58" t="str">
        <f t="shared" si="12"/>
        <v>+/-</v>
      </c>
      <c r="J58" t="str">
        <f t="shared" si="13"/>
        <v>2,080</v>
      </c>
      <c r="K58" s="1">
        <f t="shared" si="14"/>
        <v>1264.4376899696049</v>
      </c>
      <c r="L58" s="1">
        <f t="shared" si="15"/>
        <v>129200</v>
      </c>
      <c r="M58" s="1">
        <f t="shared" si="16"/>
        <v>1319.7628591172006</v>
      </c>
      <c r="N58" s="1">
        <f t="shared" si="17"/>
        <v>97.89637517638802</v>
      </c>
      <c r="O58" t="s">
        <v>35</v>
      </c>
    </row>
    <row r="59" spans="1:15" x14ac:dyDescent="0.35">
      <c r="A59" s="12">
        <v>49</v>
      </c>
      <c r="B59" s="11" t="s">
        <v>72</v>
      </c>
      <c r="C59" s="35">
        <v>179800</v>
      </c>
      <c r="D59" s="9" t="s">
        <v>613</v>
      </c>
      <c r="E59" s="8" t="str">
        <f t="shared" si="9"/>
        <v>Significantly Different</v>
      </c>
      <c r="G59">
        <f t="shared" si="10"/>
        <v>179800</v>
      </c>
      <c r="H59">
        <f t="shared" si="11"/>
        <v>8</v>
      </c>
      <c r="I59" t="str">
        <f t="shared" si="12"/>
        <v>+/-</v>
      </c>
      <c r="J59" t="str">
        <f t="shared" si="13"/>
        <v>3,010</v>
      </c>
      <c r="K59" s="1">
        <f t="shared" si="14"/>
        <v>1829.7872340425531</v>
      </c>
      <c r="L59" s="1">
        <f t="shared" si="15"/>
        <v>141100</v>
      </c>
      <c r="M59" s="1">
        <f t="shared" si="16"/>
        <v>1868.4465885742184</v>
      </c>
      <c r="N59" s="1">
        <f t="shared" si="17"/>
        <v>75.517277755138366</v>
      </c>
      <c r="O59" t="s">
        <v>32</v>
      </c>
    </row>
    <row r="60" spans="1:15" x14ac:dyDescent="0.35">
      <c r="A60" s="12">
        <v>50</v>
      </c>
      <c r="B60" s="11" t="s">
        <v>51</v>
      </c>
      <c r="C60" s="35">
        <v>162500</v>
      </c>
      <c r="D60" s="9" t="s">
        <v>612</v>
      </c>
      <c r="E60" s="8" t="str">
        <f t="shared" si="9"/>
        <v>Significantly Different</v>
      </c>
      <c r="G60">
        <f t="shared" si="10"/>
        <v>162500</v>
      </c>
      <c r="H60">
        <f t="shared" si="11"/>
        <v>8</v>
      </c>
      <c r="I60" t="str">
        <f t="shared" si="12"/>
        <v>+/-</v>
      </c>
      <c r="J60" t="str">
        <f t="shared" si="13"/>
        <v>2,357</v>
      </c>
      <c r="K60" s="1">
        <f t="shared" si="14"/>
        <v>1432.8267477203647</v>
      </c>
      <c r="L60" s="1">
        <f t="shared" si="15"/>
        <v>158400</v>
      </c>
      <c r="M60" s="1">
        <f t="shared" si="16"/>
        <v>1481.8784772957783</v>
      </c>
      <c r="N60" s="1">
        <f t="shared" si="17"/>
        <v>106.891356090857</v>
      </c>
      <c r="O60" t="s">
        <v>29</v>
      </c>
    </row>
    <row r="61" spans="1:15" x14ac:dyDescent="0.35">
      <c r="A61" s="12">
        <v>51</v>
      </c>
      <c r="B61" s="11" t="s">
        <v>32</v>
      </c>
      <c r="C61" s="35">
        <v>155100</v>
      </c>
      <c r="D61" s="9" t="s">
        <v>611</v>
      </c>
      <c r="E61" s="8" t="str">
        <f t="shared" si="9"/>
        <v>Significantly Different</v>
      </c>
      <c r="G61">
        <f t="shared" si="10"/>
        <v>155100</v>
      </c>
      <c r="H61">
        <f t="shared" si="11"/>
        <v>8</v>
      </c>
      <c r="I61" t="str">
        <f t="shared" si="12"/>
        <v>+/-</v>
      </c>
      <c r="J61" t="str">
        <f t="shared" si="13"/>
        <v>2,736</v>
      </c>
      <c r="K61" s="1">
        <f t="shared" si="14"/>
        <v>1663.2218844984802</v>
      </c>
      <c r="L61" s="1">
        <f t="shared" si="15"/>
        <v>165800</v>
      </c>
      <c r="M61" s="1">
        <f t="shared" si="16"/>
        <v>1705.6606841820014</v>
      </c>
      <c r="N61" s="1">
        <f t="shared" si="17"/>
        <v>97.205734726490547</v>
      </c>
      <c r="O61" t="s">
        <v>26</v>
      </c>
    </row>
    <row r="62" spans="1:15" ht="15" thickBot="1" x14ac:dyDescent="0.4">
      <c r="A62" s="7"/>
      <c r="B62" s="6" t="s">
        <v>24</v>
      </c>
      <c r="C62" s="34">
        <v>122200</v>
      </c>
      <c r="D62" s="4" t="s">
        <v>400</v>
      </c>
      <c r="E62" s="3" t="str">
        <f t="shared" si="9"/>
        <v>Significantly Different</v>
      </c>
      <c r="G62">
        <f t="shared" si="10"/>
        <v>122200</v>
      </c>
      <c r="H62">
        <f t="shared" si="11"/>
        <v>8</v>
      </c>
      <c r="I62" t="str">
        <f t="shared" si="12"/>
        <v>+/-</v>
      </c>
      <c r="J62" t="str">
        <f t="shared" si="13"/>
        <v>1,260</v>
      </c>
      <c r="K62" s="1">
        <f t="shared" si="14"/>
        <v>765.95744680851067</v>
      </c>
      <c r="L62" s="1">
        <f t="shared" si="15"/>
        <v>198700</v>
      </c>
      <c r="M62" s="1">
        <f t="shared" si="16"/>
        <v>854.20263568485291</v>
      </c>
      <c r="N62" s="1">
        <f t="shared" si="17"/>
        <v>232.61459482701457</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44" priority="1" operator="equal">
      <formula>"OTHER ERROR"</formula>
    </cfRule>
    <cfRule type="cellIs" dxfId="43" priority="2" operator="equal">
      <formula>"Statistical Test not applicable"</formula>
    </cfRule>
    <cfRule type="cellIs" dxfId="42" priority="3" operator="equal">
      <formula>"Geography Selected"</formula>
    </cfRule>
  </conditionalFormatting>
  <conditionalFormatting sqref="E10:J62">
    <cfRule type="cellIs" dxfId="41" priority="4" operator="equal">
      <formula>"Not Significantly Different"</formula>
    </cfRule>
  </conditionalFormatting>
  <conditionalFormatting sqref="F10:J62">
    <cfRule type="cellIs" dxfId="4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99B7E4C2-E1CE-4F7D-8785-85A7ABA9064D}">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D251A750-F5B6-4398-B344-96EFC453608F}"/>
    <hyperlink ref="A68" r:id="rId2" xr:uid="{2177819F-377C-4227-9FCE-52C0BD13A19D}"/>
    <hyperlink ref="A66" r:id="rId3" xr:uid="{7A228391-C672-4498-9B09-D5E54E287A76}"/>
    <hyperlink ref="A67" r:id="rId4" xr:uid="{0B63FE24-14B7-4ACB-8D40-9DADC93A97A8}"/>
  </hyperlinks>
  <pageMargins left="0.7" right="0.7" top="0.75" bottom="0.75" header="0.3" footer="0.3"/>
  <pageSetup orientation="portrait" r:id="rId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6073E-7F87-4A12-B7CD-164D0B04C54D}">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683</v>
      </c>
    </row>
    <row r="2" spans="1:16" x14ac:dyDescent="0.35">
      <c r="A2" s="26" t="s">
        <v>106</v>
      </c>
      <c r="B2" t="s">
        <v>682</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36">
        <f>VLOOKUP($B$4,$B$10:$D$62,2,FALSE)</f>
        <v>1775</v>
      </c>
      <c r="C6" t="s">
        <v>100</v>
      </c>
      <c r="H6" s="14" t="s">
        <v>99</v>
      </c>
      <c r="I6">
        <f>VLOOKUP($B$4,$B$9:$K$62,6,FALSE)</f>
        <v>1775</v>
      </c>
      <c r="K6" s="15"/>
    </row>
    <row r="7" spans="1:16" ht="15" thickBot="1" x14ac:dyDescent="0.4">
      <c r="A7" s="21" t="s">
        <v>98</v>
      </c>
      <c r="B7" s="20" t="str">
        <f>VLOOKUP($B$4,$B$10:$D$62,3,FALSE)</f>
        <v>+/-3</v>
      </c>
      <c r="C7" t="s">
        <v>97</v>
      </c>
      <c r="H7" s="14" t="s">
        <v>96</v>
      </c>
      <c r="I7" s="19">
        <f>VLOOKUP($B$4,$B$9:$K$62,10,FALSE)</f>
        <v>1.8237082066869301</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35">
        <v>1775</v>
      </c>
      <c r="D10" s="9" t="s">
        <v>260</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1775</v>
      </c>
      <c r="H10">
        <f t="shared" ref="H10:H41" si="2">LEN(TRIM(D10))</f>
        <v>4</v>
      </c>
      <c r="I10" t="str">
        <f t="shared" ref="I10:I41" si="3">IF(H10&gt;=3,MID(TRIM(D10),1,3),"NO")</f>
        <v>+/-</v>
      </c>
      <c r="J10" t="str">
        <f t="shared" ref="J10:J41" si="4">IF(TRIM(I10)="+/-",MID(TRIM(D10),4,H10-3),D10)</f>
        <v>3</v>
      </c>
      <c r="K10" s="1">
        <f t="shared" ref="K10:K41" si="5">IF(TRIM(J10)="*****",0,IF(ISERROR(VALUE(J10)),"NA",VALUE(J10/$I$4)))</f>
        <v>1.8237082066869301</v>
      </c>
      <c r="L10" s="1">
        <f t="shared" ref="L10:L41" si="6">IF(AND(ISNUMBER(G10),ISNUMBER($I$6)),$I$6-G10,"N/A")</f>
        <v>0</v>
      </c>
      <c r="M10" s="1">
        <f t="shared" ref="M10:M41" si="7">IF(AND(ISNUMBER(K10),ISNUMBER($I$7)),SQRT(K10^2+($I$7)^2),"N/A")</f>
        <v>2.5791128797077723</v>
      </c>
      <c r="N10" s="1">
        <f t="shared" ref="N10:N41" si="8">IF(AND(ISNUMBER(L10),ISNUMBER(M10),M10&lt;&gt;0),L10/M10,"NA")</f>
        <v>0</v>
      </c>
      <c r="O10" t="s">
        <v>82</v>
      </c>
    </row>
    <row r="11" spans="1:16" x14ac:dyDescent="0.35">
      <c r="A11" s="12">
        <v>1</v>
      </c>
      <c r="B11" s="11" t="s">
        <v>31</v>
      </c>
      <c r="C11" s="35">
        <v>2893</v>
      </c>
      <c r="D11" s="13" t="s">
        <v>681</v>
      </c>
      <c r="E11" s="8" t="str">
        <f t="shared" si="0"/>
        <v>Significantly Different</v>
      </c>
      <c r="G11">
        <f t="shared" si="1"/>
        <v>2893</v>
      </c>
      <c r="H11">
        <f t="shared" si="2"/>
        <v>5</v>
      </c>
      <c r="I11" t="str">
        <f t="shared" si="3"/>
        <v>+/-</v>
      </c>
      <c r="J11" t="str">
        <f t="shared" si="4"/>
        <v>87</v>
      </c>
      <c r="K11" s="1">
        <f t="shared" si="5"/>
        <v>52.887537993920972</v>
      </c>
      <c r="L11" s="1">
        <f t="shared" si="6"/>
        <v>-1118</v>
      </c>
      <c r="M11" s="1">
        <f t="shared" si="7"/>
        <v>52.918971897435533</v>
      </c>
      <c r="N11" s="1">
        <f t="shared" si="8"/>
        <v>-21.126638706565245</v>
      </c>
      <c r="O11" t="s">
        <v>67</v>
      </c>
    </row>
    <row r="12" spans="1:16" x14ac:dyDescent="0.35">
      <c r="A12" s="12">
        <v>2</v>
      </c>
      <c r="B12" s="11" t="s">
        <v>28</v>
      </c>
      <c r="C12" s="35">
        <v>2683</v>
      </c>
      <c r="D12" s="9" t="s">
        <v>680</v>
      </c>
      <c r="E12" s="8" t="str">
        <f t="shared" si="0"/>
        <v>Significantly Different</v>
      </c>
      <c r="G12">
        <f t="shared" si="1"/>
        <v>2683</v>
      </c>
      <c r="H12">
        <f t="shared" si="2"/>
        <v>5</v>
      </c>
      <c r="I12" t="str">
        <f t="shared" si="3"/>
        <v>+/-</v>
      </c>
      <c r="J12" t="str">
        <f t="shared" si="4"/>
        <v>55</v>
      </c>
      <c r="K12" s="1">
        <f t="shared" si="5"/>
        <v>33.434650455927049</v>
      </c>
      <c r="L12" s="1">
        <f t="shared" si="6"/>
        <v>-908</v>
      </c>
      <c r="M12" s="1">
        <f t="shared" si="7"/>
        <v>33.484351012572425</v>
      </c>
      <c r="N12" s="1">
        <f t="shared" si="8"/>
        <v>-27.117144951057039</v>
      </c>
      <c r="O12" t="s">
        <v>59</v>
      </c>
    </row>
    <row r="13" spans="1:16" x14ac:dyDescent="0.35">
      <c r="A13" s="12">
        <v>3</v>
      </c>
      <c r="B13" s="11" t="s">
        <v>34</v>
      </c>
      <c r="C13" s="35">
        <v>2673</v>
      </c>
      <c r="D13" s="9" t="s">
        <v>271</v>
      </c>
      <c r="E13" s="8" t="str">
        <f t="shared" si="0"/>
        <v>Significantly Different</v>
      </c>
      <c r="G13">
        <f t="shared" si="1"/>
        <v>2673</v>
      </c>
      <c r="H13">
        <f t="shared" si="2"/>
        <v>5</v>
      </c>
      <c r="I13" t="str">
        <f t="shared" si="3"/>
        <v>+/-</v>
      </c>
      <c r="J13" t="str">
        <f t="shared" si="4"/>
        <v>11</v>
      </c>
      <c r="K13" s="1">
        <f t="shared" si="5"/>
        <v>6.6869300911854106</v>
      </c>
      <c r="L13" s="1">
        <f t="shared" si="6"/>
        <v>-898</v>
      </c>
      <c r="M13" s="1">
        <f t="shared" si="7"/>
        <v>6.9311575993868573</v>
      </c>
      <c r="N13" s="1">
        <f t="shared" si="8"/>
        <v>-129.55988767005366</v>
      </c>
      <c r="O13" t="s">
        <v>57</v>
      </c>
    </row>
    <row r="14" spans="1:16" x14ac:dyDescent="0.35">
      <c r="A14" s="12">
        <v>4</v>
      </c>
      <c r="B14" s="11" t="s">
        <v>47</v>
      </c>
      <c r="C14" s="35">
        <v>2553</v>
      </c>
      <c r="D14" s="9" t="s">
        <v>323</v>
      </c>
      <c r="E14" s="8" t="str">
        <f t="shared" si="0"/>
        <v>Significantly Different</v>
      </c>
      <c r="G14">
        <f t="shared" si="1"/>
        <v>2553</v>
      </c>
      <c r="H14">
        <f t="shared" si="2"/>
        <v>5</v>
      </c>
      <c r="I14" t="str">
        <f t="shared" si="3"/>
        <v>+/-</v>
      </c>
      <c r="J14" t="str">
        <f t="shared" si="4"/>
        <v>17</v>
      </c>
      <c r="K14" s="1">
        <f t="shared" si="5"/>
        <v>10.334346504559271</v>
      </c>
      <c r="L14" s="1">
        <f t="shared" si="6"/>
        <v>-778</v>
      </c>
      <c r="M14" s="1">
        <f t="shared" si="7"/>
        <v>10.494028268469343</v>
      </c>
      <c r="N14" s="1">
        <f t="shared" si="8"/>
        <v>-74.137402730046105</v>
      </c>
      <c r="O14" t="s">
        <v>72</v>
      </c>
    </row>
    <row r="15" spans="1:16" x14ac:dyDescent="0.35">
      <c r="A15" s="12">
        <v>5</v>
      </c>
      <c r="B15" s="11" t="s">
        <v>70</v>
      </c>
      <c r="C15" s="35">
        <v>2489</v>
      </c>
      <c r="D15" s="9" t="s">
        <v>668</v>
      </c>
      <c r="E15" s="8" t="str">
        <f t="shared" si="0"/>
        <v>Significantly Different</v>
      </c>
      <c r="G15">
        <f t="shared" si="1"/>
        <v>2489</v>
      </c>
      <c r="H15">
        <f t="shared" si="2"/>
        <v>5</v>
      </c>
      <c r="I15" t="str">
        <f t="shared" si="3"/>
        <v>+/-</v>
      </c>
      <c r="J15" t="str">
        <f t="shared" si="4"/>
        <v>18</v>
      </c>
      <c r="K15" s="1">
        <f t="shared" si="5"/>
        <v>10.94224924012158</v>
      </c>
      <c r="L15" s="1">
        <f t="shared" si="6"/>
        <v>-714</v>
      </c>
      <c r="M15" s="1">
        <f t="shared" si="7"/>
        <v>11.093183945832619</v>
      </c>
      <c r="N15" s="1">
        <f t="shared" si="8"/>
        <v>-64.363847519920441</v>
      </c>
      <c r="O15" t="s">
        <v>34</v>
      </c>
    </row>
    <row r="16" spans="1:16" x14ac:dyDescent="0.35">
      <c r="A16" s="12">
        <v>6</v>
      </c>
      <c r="B16" s="11" t="s">
        <v>49</v>
      </c>
      <c r="C16" s="35">
        <v>2355</v>
      </c>
      <c r="D16" s="9" t="s">
        <v>676</v>
      </c>
      <c r="E16" s="8" t="str">
        <f t="shared" si="0"/>
        <v>Significantly Different</v>
      </c>
      <c r="G16">
        <f t="shared" si="1"/>
        <v>2355</v>
      </c>
      <c r="H16">
        <f t="shared" si="2"/>
        <v>5</v>
      </c>
      <c r="I16" t="str">
        <f t="shared" si="3"/>
        <v>+/-</v>
      </c>
      <c r="J16" t="str">
        <f t="shared" si="4"/>
        <v>19</v>
      </c>
      <c r="K16" s="1">
        <f t="shared" si="5"/>
        <v>11.550151975683891</v>
      </c>
      <c r="L16" s="1">
        <f t="shared" si="6"/>
        <v>-580</v>
      </c>
      <c r="M16" s="1">
        <f t="shared" si="7"/>
        <v>11.693242590681667</v>
      </c>
      <c r="N16" s="1">
        <f t="shared" si="8"/>
        <v>-49.601297116866576</v>
      </c>
      <c r="O16" t="s">
        <v>73</v>
      </c>
    </row>
    <row r="17" spans="1:15" x14ac:dyDescent="0.35">
      <c r="A17" s="12">
        <v>7</v>
      </c>
      <c r="B17" s="11" t="s">
        <v>35</v>
      </c>
      <c r="C17" s="35">
        <v>2227</v>
      </c>
      <c r="D17" s="9" t="s">
        <v>323</v>
      </c>
      <c r="E17" s="8" t="str">
        <f t="shared" si="0"/>
        <v>Significantly Different</v>
      </c>
      <c r="G17">
        <f t="shared" si="1"/>
        <v>2227</v>
      </c>
      <c r="H17">
        <f t="shared" si="2"/>
        <v>5</v>
      </c>
      <c r="I17" t="str">
        <f t="shared" si="3"/>
        <v>+/-</v>
      </c>
      <c r="J17" t="str">
        <f t="shared" si="4"/>
        <v>17</v>
      </c>
      <c r="K17" s="1">
        <f t="shared" si="5"/>
        <v>10.334346504559271</v>
      </c>
      <c r="L17" s="1">
        <f t="shared" si="6"/>
        <v>-452</v>
      </c>
      <c r="M17" s="1">
        <f t="shared" si="7"/>
        <v>10.494028268469343</v>
      </c>
      <c r="N17" s="1">
        <f t="shared" si="8"/>
        <v>-43.0721157249111</v>
      </c>
      <c r="O17" t="s">
        <v>65</v>
      </c>
    </row>
    <row r="18" spans="1:15" x14ac:dyDescent="0.35">
      <c r="A18" s="12">
        <v>8</v>
      </c>
      <c r="B18" s="11" t="s">
        <v>65</v>
      </c>
      <c r="C18" s="35">
        <v>2215</v>
      </c>
      <c r="D18" s="9" t="s">
        <v>672</v>
      </c>
      <c r="E18" s="8" t="str">
        <f t="shared" si="0"/>
        <v>Significantly Different</v>
      </c>
      <c r="G18">
        <f t="shared" si="1"/>
        <v>2215</v>
      </c>
      <c r="H18">
        <f t="shared" si="2"/>
        <v>5</v>
      </c>
      <c r="I18" t="str">
        <f t="shared" si="3"/>
        <v>+/-</v>
      </c>
      <c r="J18" t="str">
        <f t="shared" si="4"/>
        <v>25</v>
      </c>
      <c r="K18" s="1">
        <f t="shared" si="5"/>
        <v>15.19756838905775</v>
      </c>
      <c r="L18" s="1">
        <f t="shared" si="6"/>
        <v>-440</v>
      </c>
      <c r="M18" s="1">
        <f t="shared" si="7"/>
        <v>15.3065997714458</v>
      </c>
      <c r="N18" s="1">
        <f t="shared" si="8"/>
        <v>-28.745770227873368</v>
      </c>
      <c r="O18" t="s">
        <v>61</v>
      </c>
    </row>
    <row r="19" spans="1:15" x14ac:dyDescent="0.35">
      <c r="A19" s="12">
        <v>9</v>
      </c>
      <c r="B19" s="11" t="s">
        <v>66</v>
      </c>
      <c r="C19" s="35">
        <v>2157</v>
      </c>
      <c r="D19" s="9" t="s">
        <v>679</v>
      </c>
      <c r="E19" s="8" t="str">
        <f t="shared" si="0"/>
        <v>Significantly Different</v>
      </c>
      <c r="G19">
        <f t="shared" si="1"/>
        <v>2157</v>
      </c>
      <c r="H19">
        <f t="shared" si="2"/>
        <v>5</v>
      </c>
      <c r="I19" t="str">
        <f t="shared" si="3"/>
        <v>+/-</v>
      </c>
      <c r="J19" t="str">
        <f t="shared" si="4"/>
        <v>29</v>
      </c>
      <c r="K19" s="1">
        <f t="shared" si="5"/>
        <v>17.62917933130699</v>
      </c>
      <c r="L19" s="1">
        <f t="shared" si="6"/>
        <v>-382</v>
      </c>
      <c r="M19" s="1">
        <f t="shared" si="7"/>
        <v>17.723258039043465</v>
      </c>
      <c r="N19" s="1">
        <f t="shared" si="8"/>
        <v>-21.553599183540229</v>
      </c>
      <c r="O19" t="s">
        <v>31</v>
      </c>
    </row>
    <row r="20" spans="1:15" x14ac:dyDescent="0.35">
      <c r="A20" s="12">
        <v>10</v>
      </c>
      <c r="B20" s="11" t="s">
        <v>73</v>
      </c>
      <c r="C20" s="35">
        <v>2098</v>
      </c>
      <c r="D20" s="13" t="s">
        <v>668</v>
      </c>
      <c r="E20" s="8" t="str">
        <f t="shared" si="0"/>
        <v>Significantly Different</v>
      </c>
      <c r="G20">
        <f t="shared" si="1"/>
        <v>2098</v>
      </c>
      <c r="H20">
        <f t="shared" si="2"/>
        <v>5</v>
      </c>
      <c r="I20" t="str">
        <f t="shared" si="3"/>
        <v>+/-</v>
      </c>
      <c r="J20" t="str">
        <f t="shared" si="4"/>
        <v>18</v>
      </c>
      <c r="K20" s="1">
        <f t="shared" si="5"/>
        <v>10.94224924012158</v>
      </c>
      <c r="L20" s="1">
        <f t="shared" si="6"/>
        <v>-323</v>
      </c>
      <c r="M20" s="1">
        <f t="shared" si="7"/>
        <v>11.093183945832619</v>
      </c>
      <c r="N20" s="1">
        <f t="shared" si="8"/>
        <v>-29.116978639964007</v>
      </c>
      <c r="O20" t="s">
        <v>53</v>
      </c>
    </row>
    <row r="21" spans="1:15" x14ac:dyDescent="0.35">
      <c r="A21" s="12">
        <v>11</v>
      </c>
      <c r="B21" s="11" t="s">
        <v>41</v>
      </c>
      <c r="C21" s="35">
        <v>2097</v>
      </c>
      <c r="D21" s="9" t="s">
        <v>323</v>
      </c>
      <c r="E21" s="8" t="str">
        <f t="shared" si="0"/>
        <v>Significantly Different</v>
      </c>
      <c r="G21">
        <f t="shared" si="1"/>
        <v>2097</v>
      </c>
      <c r="H21">
        <f t="shared" si="2"/>
        <v>5</v>
      </c>
      <c r="I21" t="str">
        <f t="shared" si="3"/>
        <v>+/-</v>
      </c>
      <c r="J21" t="str">
        <f t="shared" si="4"/>
        <v>17</v>
      </c>
      <c r="K21" s="1">
        <f t="shared" si="5"/>
        <v>10.334346504559271</v>
      </c>
      <c r="L21" s="1">
        <f t="shared" si="6"/>
        <v>-322</v>
      </c>
      <c r="M21" s="1">
        <f t="shared" si="7"/>
        <v>10.494028268469343</v>
      </c>
      <c r="N21" s="1">
        <f t="shared" si="8"/>
        <v>-30.68411783942782</v>
      </c>
      <c r="O21" t="s">
        <v>45</v>
      </c>
    </row>
    <row r="22" spans="1:15" x14ac:dyDescent="0.35">
      <c r="A22" s="12">
        <v>12</v>
      </c>
      <c r="B22" s="11" t="s">
        <v>52</v>
      </c>
      <c r="C22" s="35">
        <v>2021</v>
      </c>
      <c r="D22" s="9" t="s">
        <v>678</v>
      </c>
      <c r="E22" s="8" t="str">
        <f t="shared" si="0"/>
        <v>Significantly Different</v>
      </c>
      <c r="G22">
        <f t="shared" si="1"/>
        <v>2021</v>
      </c>
      <c r="H22">
        <f t="shared" si="2"/>
        <v>5</v>
      </c>
      <c r="I22" t="str">
        <f t="shared" si="3"/>
        <v>+/-</v>
      </c>
      <c r="J22" t="str">
        <f t="shared" si="4"/>
        <v>46</v>
      </c>
      <c r="K22" s="1">
        <f t="shared" si="5"/>
        <v>27.96352583586626</v>
      </c>
      <c r="L22" s="1">
        <f t="shared" si="6"/>
        <v>-246</v>
      </c>
      <c r="M22" s="1">
        <f t="shared" si="7"/>
        <v>28.022931481133394</v>
      </c>
      <c r="N22" s="1">
        <f t="shared" si="8"/>
        <v>-8.7785248365475592</v>
      </c>
      <c r="O22" t="s">
        <v>28</v>
      </c>
    </row>
    <row r="23" spans="1:15" x14ac:dyDescent="0.35">
      <c r="A23" s="12">
        <v>13</v>
      </c>
      <c r="B23" s="11" t="s">
        <v>59</v>
      </c>
      <c r="C23" s="35">
        <v>2019</v>
      </c>
      <c r="D23" s="9" t="s">
        <v>677</v>
      </c>
      <c r="E23" s="8" t="str">
        <f t="shared" si="0"/>
        <v>Significantly Different</v>
      </c>
      <c r="G23">
        <f t="shared" si="1"/>
        <v>2019</v>
      </c>
      <c r="H23">
        <f t="shared" si="2"/>
        <v>5</v>
      </c>
      <c r="I23" t="str">
        <f t="shared" si="3"/>
        <v>+/-</v>
      </c>
      <c r="J23" t="str">
        <f t="shared" si="4"/>
        <v>56</v>
      </c>
      <c r="K23" s="1">
        <f t="shared" si="5"/>
        <v>34.042553191489361</v>
      </c>
      <c r="L23" s="1">
        <f t="shared" si="6"/>
        <v>-244</v>
      </c>
      <c r="M23" s="1">
        <f t="shared" si="7"/>
        <v>34.091367520510524</v>
      </c>
      <c r="N23" s="1">
        <f t="shared" si="8"/>
        <v>-7.1572370880458616</v>
      </c>
      <c r="O23" t="s">
        <v>81</v>
      </c>
    </row>
    <row r="24" spans="1:15" x14ac:dyDescent="0.35">
      <c r="A24" s="12">
        <v>14</v>
      </c>
      <c r="B24" s="11" t="s">
        <v>56</v>
      </c>
      <c r="C24" s="35">
        <v>1946</v>
      </c>
      <c r="D24" s="9" t="s">
        <v>676</v>
      </c>
      <c r="E24" s="8" t="str">
        <f t="shared" si="0"/>
        <v>Significantly Different</v>
      </c>
      <c r="G24">
        <f t="shared" si="1"/>
        <v>1946</v>
      </c>
      <c r="H24">
        <f t="shared" si="2"/>
        <v>5</v>
      </c>
      <c r="I24" t="str">
        <f t="shared" si="3"/>
        <v>+/-</v>
      </c>
      <c r="J24" t="str">
        <f t="shared" si="4"/>
        <v>19</v>
      </c>
      <c r="K24" s="1">
        <f t="shared" si="5"/>
        <v>11.550151975683891</v>
      </c>
      <c r="L24" s="1">
        <f t="shared" si="6"/>
        <v>-171</v>
      </c>
      <c r="M24" s="1">
        <f t="shared" si="7"/>
        <v>11.693242590681667</v>
      </c>
      <c r="N24" s="1">
        <f t="shared" si="8"/>
        <v>-14.623830701696869</v>
      </c>
      <c r="O24" t="s">
        <v>64</v>
      </c>
    </row>
    <row r="25" spans="1:15" x14ac:dyDescent="0.35">
      <c r="A25" s="12">
        <v>15</v>
      </c>
      <c r="B25" s="11" t="s">
        <v>37</v>
      </c>
      <c r="C25" s="35">
        <v>1919</v>
      </c>
      <c r="D25" s="9" t="s">
        <v>665</v>
      </c>
      <c r="E25" s="8" t="str">
        <f t="shared" si="0"/>
        <v>Significantly Different</v>
      </c>
      <c r="G25">
        <f t="shared" si="1"/>
        <v>1919</v>
      </c>
      <c r="H25">
        <f t="shared" si="2"/>
        <v>5</v>
      </c>
      <c r="I25" t="str">
        <f t="shared" si="3"/>
        <v>+/-</v>
      </c>
      <c r="J25" t="str">
        <f t="shared" si="4"/>
        <v>15</v>
      </c>
      <c r="K25" s="1">
        <f t="shared" si="5"/>
        <v>9.1185410334346511</v>
      </c>
      <c r="L25" s="1">
        <f t="shared" si="6"/>
        <v>-144</v>
      </c>
      <c r="M25" s="1">
        <f t="shared" si="7"/>
        <v>9.2991237329959606</v>
      </c>
      <c r="N25" s="1">
        <f t="shared" si="8"/>
        <v>-15.48533003051101</v>
      </c>
      <c r="O25" t="s">
        <v>80</v>
      </c>
    </row>
    <row r="26" spans="1:15" x14ac:dyDescent="0.35">
      <c r="A26" s="12">
        <v>16</v>
      </c>
      <c r="B26" s="11" t="s">
        <v>39</v>
      </c>
      <c r="C26" s="35">
        <v>1904</v>
      </c>
      <c r="D26" s="9" t="s">
        <v>262</v>
      </c>
      <c r="E26" s="8" t="str">
        <f t="shared" si="0"/>
        <v>Significantly Different</v>
      </c>
      <c r="G26">
        <f t="shared" si="1"/>
        <v>1904</v>
      </c>
      <c r="H26">
        <f t="shared" si="2"/>
        <v>4</v>
      </c>
      <c r="I26" t="str">
        <f t="shared" si="3"/>
        <v>+/-</v>
      </c>
      <c r="J26" t="str">
        <f t="shared" si="4"/>
        <v>8</v>
      </c>
      <c r="K26" s="1">
        <f t="shared" si="5"/>
        <v>4.86322188449848</v>
      </c>
      <c r="L26" s="1">
        <f t="shared" si="6"/>
        <v>-129</v>
      </c>
      <c r="M26" s="1">
        <f t="shared" si="7"/>
        <v>5.1939232494331495</v>
      </c>
      <c r="N26" s="1">
        <f t="shared" si="8"/>
        <v>-24.836716640754886</v>
      </c>
      <c r="O26" t="s">
        <v>79</v>
      </c>
    </row>
    <row r="27" spans="1:15" x14ac:dyDescent="0.35">
      <c r="A27" s="12">
        <v>17</v>
      </c>
      <c r="B27" s="11" t="s">
        <v>42</v>
      </c>
      <c r="C27" s="35">
        <v>1822</v>
      </c>
      <c r="D27" s="9" t="s">
        <v>676</v>
      </c>
      <c r="E27" s="8" t="str">
        <f t="shared" si="0"/>
        <v>Significantly Different</v>
      </c>
      <c r="G27">
        <f t="shared" si="1"/>
        <v>1822</v>
      </c>
      <c r="H27">
        <f t="shared" si="2"/>
        <v>5</v>
      </c>
      <c r="I27" t="str">
        <f t="shared" si="3"/>
        <v>+/-</v>
      </c>
      <c r="J27" t="str">
        <f t="shared" si="4"/>
        <v>19</v>
      </c>
      <c r="K27" s="1">
        <f t="shared" si="5"/>
        <v>11.550151975683891</v>
      </c>
      <c r="L27" s="1">
        <f t="shared" si="6"/>
        <v>-47</v>
      </c>
      <c r="M27" s="1">
        <f t="shared" si="7"/>
        <v>11.693242590681667</v>
      </c>
      <c r="N27" s="1">
        <f t="shared" si="8"/>
        <v>-4.0194154560219468</v>
      </c>
      <c r="O27" t="s">
        <v>77</v>
      </c>
    </row>
    <row r="28" spans="1:15" x14ac:dyDescent="0.35">
      <c r="A28" s="12">
        <v>18</v>
      </c>
      <c r="B28" s="11" t="s">
        <v>64</v>
      </c>
      <c r="C28" s="35">
        <v>1804</v>
      </c>
      <c r="D28" s="9" t="s">
        <v>665</v>
      </c>
      <c r="E28" s="8" t="str">
        <f t="shared" si="0"/>
        <v>Significantly Different</v>
      </c>
      <c r="G28">
        <f t="shared" si="1"/>
        <v>1804</v>
      </c>
      <c r="H28">
        <f t="shared" si="2"/>
        <v>5</v>
      </c>
      <c r="I28" t="str">
        <f t="shared" si="3"/>
        <v>+/-</v>
      </c>
      <c r="J28" t="str">
        <f t="shared" si="4"/>
        <v>15</v>
      </c>
      <c r="K28" s="1">
        <f t="shared" si="5"/>
        <v>9.1185410334346511</v>
      </c>
      <c r="L28" s="1">
        <f t="shared" si="6"/>
        <v>-29</v>
      </c>
      <c r="M28" s="1">
        <f t="shared" si="7"/>
        <v>9.2991237329959606</v>
      </c>
      <c r="N28" s="1">
        <f t="shared" si="8"/>
        <v>-3.1185734089223565</v>
      </c>
      <c r="O28" t="s">
        <v>78</v>
      </c>
    </row>
    <row r="29" spans="1:15" x14ac:dyDescent="0.35">
      <c r="A29" s="12">
        <v>19</v>
      </c>
      <c r="B29" s="11" t="s">
        <v>74</v>
      </c>
      <c r="C29" s="35">
        <v>1784</v>
      </c>
      <c r="D29" s="9" t="s">
        <v>270</v>
      </c>
      <c r="E29" s="8" t="str">
        <f t="shared" si="0"/>
        <v>Not Significantly Different</v>
      </c>
      <c r="G29">
        <f t="shared" si="1"/>
        <v>1784</v>
      </c>
      <c r="H29">
        <f t="shared" si="2"/>
        <v>5</v>
      </c>
      <c r="I29" t="str">
        <f t="shared" si="3"/>
        <v>+/-</v>
      </c>
      <c r="J29" t="str">
        <f t="shared" si="4"/>
        <v>13</v>
      </c>
      <c r="K29" s="1">
        <f t="shared" si="5"/>
        <v>7.9027355623100304</v>
      </c>
      <c r="L29" s="1">
        <f t="shared" si="6"/>
        <v>-9</v>
      </c>
      <c r="M29" s="1">
        <f t="shared" si="7"/>
        <v>8.1104340815357663</v>
      </c>
      <c r="N29" s="1">
        <f t="shared" si="8"/>
        <v>-1.1096816655583728</v>
      </c>
      <c r="O29" t="s">
        <v>55</v>
      </c>
    </row>
    <row r="30" spans="1:15" x14ac:dyDescent="0.35">
      <c r="A30" s="12">
        <v>20</v>
      </c>
      <c r="B30" s="11" t="s">
        <v>40</v>
      </c>
      <c r="C30" s="35">
        <v>1750</v>
      </c>
      <c r="D30" s="9" t="s">
        <v>675</v>
      </c>
      <c r="E30" s="8" t="str">
        <f t="shared" si="0"/>
        <v>Not Significantly Different</v>
      </c>
      <c r="G30">
        <f t="shared" si="1"/>
        <v>1750</v>
      </c>
      <c r="H30">
        <f t="shared" si="2"/>
        <v>5</v>
      </c>
      <c r="I30" t="str">
        <f t="shared" si="3"/>
        <v>+/-</v>
      </c>
      <c r="J30" t="str">
        <f t="shared" si="4"/>
        <v>30</v>
      </c>
      <c r="K30" s="1">
        <f t="shared" si="5"/>
        <v>18.237082066869302</v>
      </c>
      <c r="L30" s="1">
        <f t="shared" si="6"/>
        <v>25</v>
      </c>
      <c r="M30" s="1">
        <f t="shared" si="7"/>
        <v>18.328040646421076</v>
      </c>
      <c r="N30" s="1">
        <f t="shared" si="8"/>
        <v>1.3640301482461934</v>
      </c>
      <c r="O30" t="s">
        <v>76</v>
      </c>
    </row>
    <row r="31" spans="1:15" x14ac:dyDescent="0.35">
      <c r="A31" s="12">
        <v>21</v>
      </c>
      <c r="B31" s="11" t="s">
        <v>53</v>
      </c>
      <c r="C31" s="35">
        <v>1746</v>
      </c>
      <c r="D31" s="9" t="s">
        <v>265</v>
      </c>
      <c r="E31" s="8" t="str">
        <f t="shared" si="0"/>
        <v>Significantly Different</v>
      </c>
      <c r="G31">
        <f t="shared" si="1"/>
        <v>1746</v>
      </c>
      <c r="H31">
        <f t="shared" si="2"/>
        <v>4</v>
      </c>
      <c r="I31" t="str">
        <f t="shared" si="3"/>
        <v>+/-</v>
      </c>
      <c r="J31" t="str">
        <f t="shared" si="4"/>
        <v>9</v>
      </c>
      <c r="K31" s="1">
        <f t="shared" si="5"/>
        <v>5.4711246200607899</v>
      </c>
      <c r="L31" s="1">
        <f t="shared" si="6"/>
        <v>29</v>
      </c>
      <c r="M31" s="1">
        <f t="shared" si="7"/>
        <v>5.7670717206718161</v>
      </c>
      <c r="N31" s="1">
        <f t="shared" si="8"/>
        <v>5.0285485259444185</v>
      </c>
      <c r="O31" t="s">
        <v>41</v>
      </c>
    </row>
    <row r="32" spans="1:15" x14ac:dyDescent="0.35">
      <c r="A32" s="12">
        <v>22</v>
      </c>
      <c r="B32" s="11" t="s">
        <v>44</v>
      </c>
      <c r="C32" s="35">
        <v>1730</v>
      </c>
      <c r="D32" s="9" t="s">
        <v>669</v>
      </c>
      <c r="E32" s="8" t="str">
        <f t="shared" si="0"/>
        <v>Significantly Different</v>
      </c>
      <c r="G32">
        <f t="shared" si="1"/>
        <v>1730</v>
      </c>
      <c r="H32">
        <f t="shared" si="2"/>
        <v>5</v>
      </c>
      <c r="I32" t="str">
        <f t="shared" si="3"/>
        <v>+/-</v>
      </c>
      <c r="J32" t="str">
        <f t="shared" si="4"/>
        <v>23</v>
      </c>
      <c r="K32" s="1">
        <f t="shared" si="5"/>
        <v>13.98176291793313</v>
      </c>
      <c r="L32" s="1">
        <f t="shared" si="6"/>
        <v>45</v>
      </c>
      <c r="M32" s="1">
        <f t="shared" si="7"/>
        <v>14.10019878996134</v>
      </c>
      <c r="N32" s="1">
        <f t="shared" si="8"/>
        <v>3.1914443668721768</v>
      </c>
      <c r="O32" t="s">
        <v>70</v>
      </c>
    </row>
    <row r="33" spans="1:15" x14ac:dyDescent="0.35">
      <c r="A33" s="12">
        <v>23</v>
      </c>
      <c r="B33" s="11" t="s">
        <v>62</v>
      </c>
      <c r="C33" s="35">
        <v>1638</v>
      </c>
      <c r="D33" s="9" t="s">
        <v>674</v>
      </c>
      <c r="E33" s="8" t="str">
        <f t="shared" si="0"/>
        <v>Significantly Different</v>
      </c>
      <c r="G33">
        <f t="shared" si="1"/>
        <v>1638</v>
      </c>
      <c r="H33">
        <f t="shared" si="2"/>
        <v>5</v>
      </c>
      <c r="I33" t="str">
        <f t="shared" si="3"/>
        <v>+/-</v>
      </c>
      <c r="J33" t="str">
        <f t="shared" si="4"/>
        <v>34</v>
      </c>
      <c r="K33" s="1">
        <f t="shared" si="5"/>
        <v>20.668693009118542</v>
      </c>
      <c r="L33" s="1">
        <f t="shared" si="6"/>
        <v>137</v>
      </c>
      <c r="M33" s="1">
        <f t="shared" si="7"/>
        <v>20.748994730548343</v>
      </c>
      <c r="N33" s="1">
        <f t="shared" si="8"/>
        <v>6.6027295191461759</v>
      </c>
      <c r="O33" t="s">
        <v>75</v>
      </c>
    </row>
    <row r="34" spans="1:15" x14ac:dyDescent="0.35">
      <c r="A34" s="12">
        <v>24</v>
      </c>
      <c r="B34" s="11" t="s">
        <v>61</v>
      </c>
      <c r="C34" s="35">
        <v>1629</v>
      </c>
      <c r="D34" s="9" t="s">
        <v>669</v>
      </c>
      <c r="E34" s="8" t="str">
        <f t="shared" si="0"/>
        <v>Significantly Different</v>
      </c>
      <c r="G34">
        <f t="shared" si="1"/>
        <v>1629</v>
      </c>
      <c r="H34">
        <f t="shared" si="2"/>
        <v>5</v>
      </c>
      <c r="I34" t="str">
        <f t="shared" si="3"/>
        <v>+/-</v>
      </c>
      <c r="J34" t="str">
        <f t="shared" si="4"/>
        <v>23</v>
      </c>
      <c r="K34" s="1">
        <f t="shared" si="5"/>
        <v>13.98176291793313</v>
      </c>
      <c r="L34" s="1">
        <f t="shared" si="6"/>
        <v>146</v>
      </c>
      <c r="M34" s="1">
        <f t="shared" si="7"/>
        <v>14.10019878996134</v>
      </c>
      <c r="N34" s="1">
        <f t="shared" si="8"/>
        <v>10.354463945851951</v>
      </c>
      <c r="O34" t="s">
        <v>74</v>
      </c>
    </row>
    <row r="35" spans="1:15" x14ac:dyDescent="0.35">
      <c r="A35" s="12">
        <v>25</v>
      </c>
      <c r="B35" s="11" t="s">
        <v>57</v>
      </c>
      <c r="C35" s="35">
        <v>1616</v>
      </c>
      <c r="D35" s="9" t="s">
        <v>270</v>
      </c>
      <c r="E35" s="8" t="str">
        <f t="shared" si="0"/>
        <v>Significantly Different</v>
      </c>
      <c r="G35">
        <f t="shared" si="1"/>
        <v>1616</v>
      </c>
      <c r="H35">
        <f t="shared" si="2"/>
        <v>5</v>
      </c>
      <c r="I35" t="str">
        <f t="shared" si="3"/>
        <v>+/-</v>
      </c>
      <c r="J35" t="str">
        <f t="shared" si="4"/>
        <v>13</v>
      </c>
      <c r="K35" s="1">
        <f t="shared" si="5"/>
        <v>7.9027355623100304</v>
      </c>
      <c r="L35" s="1">
        <f t="shared" si="6"/>
        <v>159</v>
      </c>
      <c r="M35" s="1">
        <f t="shared" si="7"/>
        <v>8.1104340815357663</v>
      </c>
      <c r="N35" s="1">
        <f t="shared" si="8"/>
        <v>19.60437609153125</v>
      </c>
      <c r="O35" t="s">
        <v>51</v>
      </c>
    </row>
    <row r="36" spans="1:15" x14ac:dyDescent="0.35">
      <c r="A36" s="12">
        <v>26</v>
      </c>
      <c r="B36" s="11" t="s">
        <v>69</v>
      </c>
      <c r="C36" s="35">
        <v>1611</v>
      </c>
      <c r="D36" s="9" t="s">
        <v>673</v>
      </c>
      <c r="E36" s="8" t="str">
        <f t="shared" si="0"/>
        <v>Significantly Different</v>
      </c>
      <c r="G36">
        <f t="shared" si="1"/>
        <v>1611</v>
      </c>
      <c r="H36">
        <f t="shared" si="2"/>
        <v>5</v>
      </c>
      <c r="I36" t="str">
        <f t="shared" si="3"/>
        <v>+/-</v>
      </c>
      <c r="J36" t="str">
        <f t="shared" si="4"/>
        <v>21</v>
      </c>
      <c r="K36" s="1">
        <f t="shared" si="5"/>
        <v>12.76595744680851</v>
      </c>
      <c r="L36" s="1">
        <f t="shared" si="6"/>
        <v>164</v>
      </c>
      <c r="M36" s="1">
        <f t="shared" si="7"/>
        <v>12.895564398538861</v>
      </c>
      <c r="N36" s="1">
        <f t="shared" si="8"/>
        <v>12.717551161900452</v>
      </c>
      <c r="O36" t="s">
        <v>71</v>
      </c>
    </row>
    <row r="37" spans="1:15" x14ac:dyDescent="0.35">
      <c r="A37" s="12">
        <v>27</v>
      </c>
      <c r="B37" s="11" t="s">
        <v>54</v>
      </c>
      <c r="C37" s="35">
        <v>1601</v>
      </c>
      <c r="D37" s="9" t="s">
        <v>265</v>
      </c>
      <c r="E37" s="8" t="str">
        <f t="shared" si="0"/>
        <v>Significantly Different</v>
      </c>
      <c r="G37">
        <f t="shared" si="1"/>
        <v>1601</v>
      </c>
      <c r="H37">
        <f t="shared" si="2"/>
        <v>4</v>
      </c>
      <c r="I37" t="str">
        <f t="shared" si="3"/>
        <v>+/-</v>
      </c>
      <c r="J37" t="str">
        <f t="shared" si="4"/>
        <v>9</v>
      </c>
      <c r="K37" s="1">
        <f t="shared" si="5"/>
        <v>5.4711246200607899</v>
      </c>
      <c r="L37" s="1">
        <f t="shared" si="6"/>
        <v>174</v>
      </c>
      <c r="M37" s="1">
        <f t="shared" si="7"/>
        <v>5.7670717206718161</v>
      </c>
      <c r="N37" s="1">
        <f t="shared" si="8"/>
        <v>30.171291155666509</v>
      </c>
      <c r="O37" t="s">
        <v>69</v>
      </c>
    </row>
    <row r="38" spans="1:15" x14ac:dyDescent="0.35">
      <c r="A38" s="12">
        <v>28</v>
      </c>
      <c r="B38" s="11" t="s">
        <v>45</v>
      </c>
      <c r="C38" s="35">
        <v>1599</v>
      </c>
      <c r="D38" s="9" t="s">
        <v>271</v>
      </c>
      <c r="E38" s="8" t="str">
        <f t="shared" si="0"/>
        <v>Significantly Different</v>
      </c>
      <c r="G38">
        <f t="shared" si="1"/>
        <v>1599</v>
      </c>
      <c r="H38">
        <f t="shared" si="2"/>
        <v>5</v>
      </c>
      <c r="I38" t="str">
        <f t="shared" si="3"/>
        <v>+/-</v>
      </c>
      <c r="J38" t="str">
        <f t="shared" si="4"/>
        <v>11</v>
      </c>
      <c r="K38" s="1">
        <f t="shared" si="5"/>
        <v>6.6869300911854106</v>
      </c>
      <c r="L38" s="1">
        <f t="shared" si="6"/>
        <v>176</v>
      </c>
      <c r="M38" s="1">
        <f t="shared" si="7"/>
        <v>6.9311575993868573</v>
      </c>
      <c r="N38" s="1">
        <f t="shared" si="8"/>
        <v>25.392583774977108</v>
      </c>
      <c r="O38" t="s">
        <v>68</v>
      </c>
    </row>
    <row r="39" spans="1:15" x14ac:dyDescent="0.35">
      <c r="A39" s="12">
        <v>29</v>
      </c>
      <c r="B39" s="11" t="s">
        <v>68</v>
      </c>
      <c r="C39" s="35">
        <v>1586</v>
      </c>
      <c r="D39" s="9" t="s">
        <v>668</v>
      </c>
      <c r="E39" s="8" t="str">
        <f t="shared" si="0"/>
        <v>Significantly Different</v>
      </c>
      <c r="G39">
        <f t="shared" si="1"/>
        <v>1586</v>
      </c>
      <c r="H39">
        <f t="shared" si="2"/>
        <v>5</v>
      </c>
      <c r="I39" t="str">
        <f t="shared" si="3"/>
        <v>+/-</v>
      </c>
      <c r="J39" t="str">
        <f t="shared" si="4"/>
        <v>18</v>
      </c>
      <c r="K39" s="1">
        <f t="shared" si="5"/>
        <v>10.94224924012158</v>
      </c>
      <c r="L39" s="1">
        <f t="shared" si="6"/>
        <v>189</v>
      </c>
      <c r="M39" s="1">
        <f t="shared" si="7"/>
        <v>11.093183945832619</v>
      </c>
      <c r="N39" s="1">
        <f t="shared" si="8"/>
        <v>17.037489049390704</v>
      </c>
      <c r="O39" t="s">
        <v>44</v>
      </c>
    </row>
    <row r="40" spans="1:15" x14ac:dyDescent="0.35">
      <c r="A40" s="12">
        <v>30</v>
      </c>
      <c r="B40" s="11" t="s">
        <v>76</v>
      </c>
      <c r="C40" s="35">
        <v>1573</v>
      </c>
      <c r="D40" s="9" t="s">
        <v>672</v>
      </c>
      <c r="E40" s="8" t="str">
        <f t="shared" si="0"/>
        <v>Significantly Different</v>
      </c>
      <c r="G40">
        <f t="shared" si="1"/>
        <v>1573</v>
      </c>
      <c r="H40">
        <f t="shared" si="2"/>
        <v>5</v>
      </c>
      <c r="I40" t="str">
        <f t="shared" si="3"/>
        <v>+/-</v>
      </c>
      <c r="J40" t="str">
        <f t="shared" si="4"/>
        <v>25</v>
      </c>
      <c r="K40" s="1">
        <f t="shared" si="5"/>
        <v>15.19756838905775</v>
      </c>
      <c r="L40" s="1">
        <f t="shared" si="6"/>
        <v>202</v>
      </c>
      <c r="M40" s="1">
        <f t="shared" si="7"/>
        <v>15.3065997714458</v>
      </c>
      <c r="N40" s="1">
        <f t="shared" si="8"/>
        <v>13.196921786432775</v>
      </c>
      <c r="O40" t="s">
        <v>66</v>
      </c>
    </row>
    <row r="41" spans="1:15" x14ac:dyDescent="0.35">
      <c r="A41" s="12">
        <v>31</v>
      </c>
      <c r="B41" s="11" t="s">
        <v>26</v>
      </c>
      <c r="C41" s="35">
        <v>1564</v>
      </c>
      <c r="D41" s="9" t="s">
        <v>671</v>
      </c>
      <c r="E41" s="8" t="str">
        <f t="shared" si="0"/>
        <v>Significantly Different</v>
      </c>
      <c r="G41">
        <f t="shared" si="1"/>
        <v>1564</v>
      </c>
      <c r="H41">
        <f t="shared" si="2"/>
        <v>5</v>
      </c>
      <c r="I41" t="str">
        <f t="shared" si="3"/>
        <v>+/-</v>
      </c>
      <c r="J41" t="str">
        <f t="shared" si="4"/>
        <v>39</v>
      </c>
      <c r="K41" s="1">
        <f t="shared" si="5"/>
        <v>23.70820668693009</v>
      </c>
      <c r="L41" s="1">
        <f t="shared" si="6"/>
        <v>211</v>
      </c>
      <c r="M41" s="1">
        <f t="shared" si="7"/>
        <v>23.778245854842485</v>
      </c>
      <c r="N41" s="1">
        <f t="shared" si="8"/>
        <v>8.8736570934659351</v>
      </c>
      <c r="O41" t="s">
        <v>47</v>
      </c>
    </row>
    <row r="42" spans="1:15" x14ac:dyDescent="0.35">
      <c r="A42" s="12">
        <v>32</v>
      </c>
      <c r="B42" s="11" t="s">
        <v>29</v>
      </c>
      <c r="C42" s="35">
        <v>1545</v>
      </c>
      <c r="D42" s="9" t="s">
        <v>265</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1545</v>
      </c>
      <c r="H42">
        <f t="shared" ref="H42:H62" si="11">LEN(TRIM(D42))</f>
        <v>4</v>
      </c>
      <c r="I42" t="str">
        <f t="shared" ref="I42:I73" si="12">IF(H42&gt;=3,MID(TRIM(D42),1,3),"NO")</f>
        <v>+/-</v>
      </c>
      <c r="J42" t="str">
        <f t="shared" ref="J42:J73" si="13">IF(TRIM(I42)="+/-",MID(TRIM(D42),4,H42-3),D42)</f>
        <v>9</v>
      </c>
      <c r="K42" s="1">
        <f t="shared" ref="K42:K73" si="14">IF(TRIM(J42)="*****",0,IF(ISERROR(VALUE(J42)),"NA",VALUE(J42/$I$4)))</f>
        <v>5.4711246200607899</v>
      </c>
      <c r="L42" s="1">
        <f t="shared" ref="L42:L62" si="15">IF(AND(ISNUMBER(G42),ISNUMBER($I$6)),$I$6-G42,"N/A")</f>
        <v>230</v>
      </c>
      <c r="M42" s="1">
        <f t="shared" ref="M42:M62" si="16">IF(AND(ISNUMBER(K42),ISNUMBER($I$7)),SQRT(K42^2+($I$7)^2),"N/A")</f>
        <v>5.7670717206718161</v>
      </c>
      <c r="N42" s="1">
        <f t="shared" ref="N42:N73" si="17">IF(AND(ISNUMBER(L42),ISNUMBER(M42),M42&lt;&gt;0),L42/M42,"NA")</f>
        <v>39.881591757490213</v>
      </c>
      <c r="O42" t="s">
        <v>36</v>
      </c>
    </row>
    <row r="43" spans="1:15" x14ac:dyDescent="0.35">
      <c r="A43" s="12">
        <v>33</v>
      </c>
      <c r="B43" s="11" t="s">
        <v>77</v>
      </c>
      <c r="C43" s="35">
        <v>1542</v>
      </c>
      <c r="D43" s="9" t="s">
        <v>667</v>
      </c>
      <c r="E43" s="8" t="str">
        <f t="shared" si="9"/>
        <v>Significantly Different</v>
      </c>
      <c r="G43">
        <f t="shared" si="10"/>
        <v>1542</v>
      </c>
      <c r="H43">
        <f t="shared" si="11"/>
        <v>5</v>
      </c>
      <c r="I43" t="str">
        <f t="shared" si="12"/>
        <v>+/-</v>
      </c>
      <c r="J43" t="str">
        <f t="shared" si="13"/>
        <v>22</v>
      </c>
      <c r="K43" s="1">
        <f t="shared" si="14"/>
        <v>13.373860182370821</v>
      </c>
      <c r="L43" s="1">
        <f t="shared" si="15"/>
        <v>233</v>
      </c>
      <c r="M43" s="1">
        <f t="shared" si="16"/>
        <v>13.497631192203354</v>
      </c>
      <c r="N43" s="1">
        <f t="shared" si="17"/>
        <v>17.262288225402688</v>
      </c>
      <c r="O43" t="s">
        <v>49</v>
      </c>
    </row>
    <row r="44" spans="1:15" x14ac:dyDescent="0.35">
      <c r="A44" s="12">
        <v>34</v>
      </c>
      <c r="B44" s="11" t="s">
        <v>48</v>
      </c>
      <c r="C44" s="35">
        <v>1526</v>
      </c>
      <c r="D44" s="9" t="s">
        <v>670</v>
      </c>
      <c r="E44" s="8" t="str">
        <f t="shared" si="9"/>
        <v>Significantly Different</v>
      </c>
      <c r="G44">
        <f t="shared" si="10"/>
        <v>1526</v>
      </c>
      <c r="H44">
        <f t="shared" si="11"/>
        <v>5</v>
      </c>
      <c r="I44" t="str">
        <f t="shared" si="12"/>
        <v>+/-</v>
      </c>
      <c r="J44" t="str">
        <f t="shared" si="13"/>
        <v>35</v>
      </c>
      <c r="K44" s="1">
        <f t="shared" si="14"/>
        <v>21.276595744680851</v>
      </c>
      <c r="L44" s="1">
        <f t="shared" si="15"/>
        <v>249</v>
      </c>
      <c r="M44" s="1">
        <f t="shared" si="16"/>
        <v>21.354611635562669</v>
      </c>
      <c r="N44" s="1">
        <f t="shared" si="17"/>
        <v>11.660244833735613</v>
      </c>
      <c r="O44" t="s">
        <v>63</v>
      </c>
    </row>
    <row r="45" spans="1:15" x14ac:dyDescent="0.35">
      <c r="A45" s="12">
        <v>35</v>
      </c>
      <c r="B45" s="11" t="s">
        <v>81</v>
      </c>
      <c r="C45" s="35">
        <v>1512</v>
      </c>
      <c r="D45" s="9" t="s">
        <v>669</v>
      </c>
      <c r="E45" s="8" t="str">
        <f t="shared" si="9"/>
        <v>Significantly Different</v>
      </c>
      <c r="G45">
        <f t="shared" si="10"/>
        <v>1512</v>
      </c>
      <c r="H45">
        <f t="shared" si="11"/>
        <v>5</v>
      </c>
      <c r="I45" t="str">
        <f t="shared" si="12"/>
        <v>+/-</v>
      </c>
      <c r="J45" t="str">
        <f t="shared" si="13"/>
        <v>23</v>
      </c>
      <c r="K45" s="1">
        <f t="shared" si="14"/>
        <v>13.98176291793313</v>
      </c>
      <c r="L45" s="1">
        <f t="shared" si="15"/>
        <v>263</v>
      </c>
      <c r="M45" s="1">
        <f t="shared" si="16"/>
        <v>14.10019878996134</v>
      </c>
      <c r="N45" s="1">
        <f t="shared" si="17"/>
        <v>18.652219299719611</v>
      </c>
      <c r="O45" t="s">
        <v>62</v>
      </c>
    </row>
    <row r="46" spans="1:15" x14ac:dyDescent="0.35">
      <c r="A46" s="12">
        <v>36</v>
      </c>
      <c r="B46" s="11" t="s">
        <v>55</v>
      </c>
      <c r="C46" s="35">
        <v>1472</v>
      </c>
      <c r="D46" s="9" t="s">
        <v>668</v>
      </c>
      <c r="E46" s="8" t="str">
        <f t="shared" si="9"/>
        <v>Significantly Different</v>
      </c>
      <c r="G46">
        <f t="shared" si="10"/>
        <v>1472</v>
      </c>
      <c r="H46">
        <f t="shared" si="11"/>
        <v>5</v>
      </c>
      <c r="I46" t="str">
        <f t="shared" si="12"/>
        <v>+/-</v>
      </c>
      <c r="J46" t="str">
        <f t="shared" si="13"/>
        <v>18</v>
      </c>
      <c r="K46" s="1">
        <f t="shared" si="14"/>
        <v>10.94224924012158</v>
      </c>
      <c r="L46" s="1">
        <f t="shared" si="15"/>
        <v>303</v>
      </c>
      <c r="M46" s="1">
        <f t="shared" si="16"/>
        <v>11.093183945832619</v>
      </c>
      <c r="N46" s="1">
        <f t="shared" si="17"/>
        <v>27.314069745848588</v>
      </c>
      <c r="O46" t="s">
        <v>60</v>
      </c>
    </row>
    <row r="47" spans="1:15" x14ac:dyDescent="0.35">
      <c r="A47" s="12">
        <v>37</v>
      </c>
      <c r="B47" s="11" t="s">
        <v>63</v>
      </c>
      <c r="C47" s="35">
        <v>1444</v>
      </c>
      <c r="D47" s="9" t="s">
        <v>261</v>
      </c>
      <c r="E47" s="8" t="str">
        <f t="shared" si="9"/>
        <v>Significantly Different</v>
      </c>
      <c r="G47">
        <f t="shared" si="10"/>
        <v>1444</v>
      </c>
      <c r="H47">
        <f t="shared" si="11"/>
        <v>5</v>
      </c>
      <c r="I47" t="str">
        <f t="shared" si="12"/>
        <v>+/-</v>
      </c>
      <c r="J47" t="str">
        <f t="shared" si="13"/>
        <v>10</v>
      </c>
      <c r="K47" s="1">
        <f t="shared" si="14"/>
        <v>6.0790273556230998</v>
      </c>
      <c r="L47" s="1">
        <f t="shared" si="15"/>
        <v>331</v>
      </c>
      <c r="M47" s="1">
        <f t="shared" si="16"/>
        <v>6.3466908868757139</v>
      </c>
      <c r="N47" s="1">
        <f t="shared" si="17"/>
        <v>52.153162317149089</v>
      </c>
      <c r="O47" t="s">
        <v>58</v>
      </c>
    </row>
    <row r="48" spans="1:15" x14ac:dyDescent="0.35">
      <c r="A48" s="12">
        <v>38</v>
      </c>
      <c r="B48" s="11" t="s">
        <v>46</v>
      </c>
      <c r="C48" s="35">
        <v>1442</v>
      </c>
      <c r="D48" s="9" t="s">
        <v>271</v>
      </c>
      <c r="E48" s="8" t="str">
        <f t="shared" si="9"/>
        <v>Significantly Different</v>
      </c>
      <c r="G48">
        <f t="shared" si="10"/>
        <v>1442</v>
      </c>
      <c r="H48">
        <f t="shared" si="11"/>
        <v>5</v>
      </c>
      <c r="I48" t="str">
        <f t="shared" si="12"/>
        <v>+/-</v>
      </c>
      <c r="J48" t="str">
        <f t="shared" si="13"/>
        <v>11</v>
      </c>
      <c r="K48" s="1">
        <f t="shared" si="14"/>
        <v>6.6869300911854106</v>
      </c>
      <c r="L48" s="1">
        <f t="shared" si="15"/>
        <v>333</v>
      </c>
      <c r="M48" s="1">
        <f t="shared" si="16"/>
        <v>6.9311575993868573</v>
      </c>
      <c r="N48" s="1">
        <f t="shared" si="17"/>
        <v>48.043922710610097</v>
      </c>
      <c r="O48" t="s">
        <v>56</v>
      </c>
    </row>
    <row r="49" spans="1:15" x14ac:dyDescent="0.35">
      <c r="A49" s="12">
        <v>39</v>
      </c>
      <c r="B49" s="11" t="s">
        <v>75</v>
      </c>
      <c r="C49" s="35">
        <v>1435</v>
      </c>
      <c r="D49" s="9" t="s">
        <v>262</v>
      </c>
      <c r="E49" s="8" t="str">
        <f t="shared" si="9"/>
        <v>Significantly Different</v>
      </c>
      <c r="G49">
        <f t="shared" si="10"/>
        <v>1435</v>
      </c>
      <c r="H49">
        <f t="shared" si="11"/>
        <v>4</v>
      </c>
      <c r="I49" t="str">
        <f t="shared" si="12"/>
        <v>+/-</v>
      </c>
      <c r="J49" t="str">
        <f t="shared" si="13"/>
        <v>8</v>
      </c>
      <c r="K49" s="1">
        <f t="shared" si="14"/>
        <v>4.86322188449848</v>
      </c>
      <c r="L49" s="1">
        <f t="shared" si="15"/>
        <v>340</v>
      </c>
      <c r="M49" s="1">
        <f t="shared" si="16"/>
        <v>5.1939232494331495</v>
      </c>
      <c r="N49" s="1">
        <f t="shared" si="17"/>
        <v>65.461113626795822</v>
      </c>
      <c r="O49" t="s">
        <v>54</v>
      </c>
    </row>
    <row r="50" spans="1:15" x14ac:dyDescent="0.35">
      <c r="A50" s="12">
        <v>40</v>
      </c>
      <c r="B50" s="11" t="s">
        <v>79</v>
      </c>
      <c r="C50" s="35">
        <v>1411</v>
      </c>
      <c r="D50" s="9" t="s">
        <v>665</v>
      </c>
      <c r="E50" s="8" t="str">
        <f t="shared" si="9"/>
        <v>Significantly Different</v>
      </c>
      <c r="G50">
        <f t="shared" si="10"/>
        <v>1411</v>
      </c>
      <c r="H50">
        <f t="shared" si="11"/>
        <v>5</v>
      </c>
      <c r="I50" t="str">
        <f t="shared" si="12"/>
        <v>+/-</v>
      </c>
      <c r="J50" t="str">
        <f t="shared" si="13"/>
        <v>15</v>
      </c>
      <c r="K50" s="1">
        <f t="shared" si="14"/>
        <v>9.1185410334346511</v>
      </c>
      <c r="L50" s="1">
        <f t="shared" si="15"/>
        <v>364</v>
      </c>
      <c r="M50" s="1">
        <f t="shared" si="16"/>
        <v>9.2991237329959606</v>
      </c>
      <c r="N50" s="1">
        <f t="shared" si="17"/>
        <v>39.143473132680612</v>
      </c>
      <c r="O50" t="s">
        <v>52</v>
      </c>
    </row>
    <row r="51" spans="1:15" x14ac:dyDescent="0.35">
      <c r="A51" s="12">
        <v>41</v>
      </c>
      <c r="B51" s="11" t="s">
        <v>58</v>
      </c>
      <c r="C51" s="35">
        <v>1409</v>
      </c>
      <c r="D51" s="9" t="s">
        <v>271</v>
      </c>
      <c r="E51" s="8" t="str">
        <f t="shared" si="9"/>
        <v>Significantly Different</v>
      </c>
      <c r="G51">
        <f t="shared" si="10"/>
        <v>1409</v>
      </c>
      <c r="H51">
        <f t="shared" si="11"/>
        <v>5</v>
      </c>
      <c r="I51" t="str">
        <f t="shared" si="12"/>
        <v>+/-</v>
      </c>
      <c r="J51" t="str">
        <f t="shared" si="13"/>
        <v>11</v>
      </c>
      <c r="K51" s="1">
        <f t="shared" si="14"/>
        <v>6.6869300911854106</v>
      </c>
      <c r="L51" s="1">
        <f t="shared" si="15"/>
        <v>366</v>
      </c>
      <c r="M51" s="1">
        <f t="shared" si="16"/>
        <v>6.9311575993868573</v>
      </c>
      <c r="N51" s="1">
        <f t="shared" si="17"/>
        <v>52.805032168418307</v>
      </c>
      <c r="O51" t="s">
        <v>50</v>
      </c>
    </row>
    <row r="52" spans="1:15" x14ac:dyDescent="0.35">
      <c r="A52" s="12">
        <v>42</v>
      </c>
      <c r="B52" s="11" t="s">
        <v>36</v>
      </c>
      <c r="C52" s="35">
        <v>1408</v>
      </c>
      <c r="D52" s="9" t="s">
        <v>667</v>
      </c>
      <c r="E52" s="8" t="str">
        <f t="shared" si="9"/>
        <v>Significantly Different</v>
      </c>
      <c r="G52">
        <f t="shared" si="10"/>
        <v>1408</v>
      </c>
      <c r="H52">
        <f t="shared" si="11"/>
        <v>5</v>
      </c>
      <c r="I52" t="str">
        <f t="shared" si="12"/>
        <v>+/-</v>
      </c>
      <c r="J52" t="str">
        <f t="shared" si="13"/>
        <v>22</v>
      </c>
      <c r="K52" s="1">
        <f t="shared" si="14"/>
        <v>13.373860182370821</v>
      </c>
      <c r="L52" s="1">
        <f t="shared" si="15"/>
        <v>367</v>
      </c>
      <c r="M52" s="1">
        <f t="shared" si="16"/>
        <v>13.497631192203354</v>
      </c>
      <c r="N52" s="1">
        <f t="shared" si="17"/>
        <v>27.189956131857453</v>
      </c>
      <c r="O52" t="s">
        <v>48</v>
      </c>
    </row>
    <row r="53" spans="1:15" x14ac:dyDescent="0.35">
      <c r="A53" s="12">
        <v>43</v>
      </c>
      <c r="B53" s="11" t="s">
        <v>60</v>
      </c>
      <c r="C53" s="35">
        <v>1381</v>
      </c>
      <c r="D53" s="9" t="s">
        <v>262</v>
      </c>
      <c r="E53" s="8" t="str">
        <f t="shared" si="9"/>
        <v>Significantly Different</v>
      </c>
      <c r="G53">
        <f t="shared" si="10"/>
        <v>1381</v>
      </c>
      <c r="H53">
        <f t="shared" si="11"/>
        <v>4</v>
      </c>
      <c r="I53" t="str">
        <f t="shared" si="12"/>
        <v>+/-</v>
      </c>
      <c r="J53" t="str">
        <f t="shared" si="13"/>
        <v>8</v>
      </c>
      <c r="K53" s="1">
        <f t="shared" si="14"/>
        <v>4.86322188449848</v>
      </c>
      <c r="L53" s="1">
        <f t="shared" si="15"/>
        <v>394</v>
      </c>
      <c r="M53" s="1">
        <f t="shared" si="16"/>
        <v>5.1939232494331495</v>
      </c>
      <c r="N53" s="1">
        <f t="shared" si="17"/>
        <v>75.857878732228102</v>
      </c>
      <c r="O53" t="s">
        <v>46</v>
      </c>
    </row>
    <row r="54" spans="1:15" x14ac:dyDescent="0.35">
      <c r="A54" s="12">
        <v>44</v>
      </c>
      <c r="B54" s="11" t="s">
        <v>50</v>
      </c>
      <c r="C54" s="35">
        <v>1378</v>
      </c>
      <c r="D54" s="9" t="s">
        <v>270</v>
      </c>
      <c r="E54" s="8" t="str">
        <f t="shared" si="9"/>
        <v>Significantly Different</v>
      </c>
      <c r="G54">
        <f t="shared" si="10"/>
        <v>1378</v>
      </c>
      <c r="H54">
        <f t="shared" si="11"/>
        <v>5</v>
      </c>
      <c r="I54" t="str">
        <f t="shared" si="12"/>
        <v>+/-</v>
      </c>
      <c r="J54" t="str">
        <f t="shared" si="13"/>
        <v>13</v>
      </c>
      <c r="K54" s="1">
        <f t="shared" si="14"/>
        <v>7.9027355623100304</v>
      </c>
      <c r="L54" s="1">
        <f t="shared" si="15"/>
        <v>397</v>
      </c>
      <c r="M54" s="1">
        <f t="shared" si="16"/>
        <v>8.1104340815357663</v>
      </c>
      <c r="N54" s="1">
        <f t="shared" si="17"/>
        <v>48.949291247408219</v>
      </c>
      <c r="O54" t="s">
        <v>39</v>
      </c>
    </row>
    <row r="55" spans="1:15" x14ac:dyDescent="0.35">
      <c r="A55" s="12">
        <v>45</v>
      </c>
      <c r="B55" s="11" t="s">
        <v>71</v>
      </c>
      <c r="C55" s="35">
        <v>1377</v>
      </c>
      <c r="D55" s="9" t="s">
        <v>664</v>
      </c>
      <c r="E55" s="8" t="str">
        <f t="shared" si="9"/>
        <v>Significantly Different</v>
      </c>
      <c r="G55">
        <f t="shared" si="10"/>
        <v>1377</v>
      </c>
      <c r="H55">
        <f t="shared" si="11"/>
        <v>5</v>
      </c>
      <c r="I55" t="str">
        <f t="shared" si="12"/>
        <v>+/-</v>
      </c>
      <c r="J55" t="str">
        <f t="shared" si="13"/>
        <v>12</v>
      </c>
      <c r="K55" s="1">
        <f t="shared" si="14"/>
        <v>7.2948328267477205</v>
      </c>
      <c r="L55" s="1">
        <f t="shared" si="15"/>
        <v>398</v>
      </c>
      <c r="M55" s="1">
        <f t="shared" si="16"/>
        <v>7.5193415664759771</v>
      </c>
      <c r="N55" s="1">
        <f t="shared" si="17"/>
        <v>52.930166355845849</v>
      </c>
      <c r="O55" t="s">
        <v>42</v>
      </c>
    </row>
    <row r="56" spans="1:15" x14ac:dyDescent="0.35">
      <c r="A56" s="12">
        <v>46</v>
      </c>
      <c r="B56" s="11" t="s">
        <v>78</v>
      </c>
      <c r="C56" s="35">
        <v>1316</v>
      </c>
      <c r="D56" s="9" t="s">
        <v>271</v>
      </c>
      <c r="E56" s="8" t="str">
        <f t="shared" si="9"/>
        <v>Significantly Different</v>
      </c>
      <c r="G56">
        <f t="shared" si="10"/>
        <v>1316</v>
      </c>
      <c r="H56">
        <f t="shared" si="11"/>
        <v>5</v>
      </c>
      <c r="I56" t="str">
        <f t="shared" si="12"/>
        <v>+/-</v>
      </c>
      <c r="J56" t="str">
        <f t="shared" si="13"/>
        <v>11</v>
      </c>
      <c r="K56" s="1">
        <f t="shared" si="14"/>
        <v>6.6869300911854106</v>
      </c>
      <c r="L56" s="1">
        <f t="shared" si="15"/>
        <v>459</v>
      </c>
      <c r="M56" s="1">
        <f t="shared" si="16"/>
        <v>6.9311575993868573</v>
      </c>
      <c r="N56" s="1">
        <f t="shared" si="17"/>
        <v>66.222704276786885</v>
      </c>
      <c r="O56" t="s">
        <v>40</v>
      </c>
    </row>
    <row r="57" spans="1:15" x14ac:dyDescent="0.35">
      <c r="A57" s="12">
        <v>47</v>
      </c>
      <c r="B57" s="11" t="s">
        <v>67</v>
      </c>
      <c r="C57" s="35">
        <v>1293</v>
      </c>
      <c r="D57" s="9" t="s">
        <v>665</v>
      </c>
      <c r="E57" s="8" t="str">
        <f t="shared" si="9"/>
        <v>Significantly Different</v>
      </c>
      <c r="G57">
        <f t="shared" si="10"/>
        <v>1293</v>
      </c>
      <c r="H57">
        <f t="shared" si="11"/>
        <v>5</v>
      </c>
      <c r="I57" t="str">
        <f t="shared" si="12"/>
        <v>+/-</v>
      </c>
      <c r="J57" t="str">
        <f t="shared" si="13"/>
        <v>15</v>
      </c>
      <c r="K57" s="1">
        <f t="shared" si="14"/>
        <v>9.1185410334346511</v>
      </c>
      <c r="L57" s="1">
        <f t="shared" si="15"/>
        <v>482</v>
      </c>
      <c r="M57" s="1">
        <f t="shared" si="16"/>
        <v>9.2991237329959606</v>
      </c>
      <c r="N57" s="1">
        <f t="shared" si="17"/>
        <v>51.832840796571574</v>
      </c>
      <c r="O57" t="s">
        <v>37</v>
      </c>
    </row>
    <row r="58" spans="1:15" x14ac:dyDescent="0.35">
      <c r="A58" s="12">
        <v>48</v>
      </c>
      <c r="B58" s="11" t="s">
        <v>80</v>
      </c>
      <c r="C58" s="35">
        <v>1281</v>
      </c>
      <c r="D58" s="9" t="s">
        <v>261</v>
      </c>
      <c r="E58" s="8" t="str">
        <f t="shared" si="9"/>
        <v>Significantly Different</v>
      </c>
      <c r="G58">
        <f t="shared" si="10"/>
        <v>1281</v>
      </c>
      <c r="H58">
        <f t="shared" si="11"/>
        <v>5</v>
      </c>
      <c r="I58" t="str">
        <f t="shared" si="12"/>
        <v>+/-</v>
      </c>
      <c r="J58" t="str">
        <f t="shared" si="13"/>
        <v>10</v>
      </c>
      <c r="K58" s="1">
        <f t="shared" si="14"/>
        <v>6.0790273556230998</v>
      </c>
      <c r="L58" s="1">
        <f t="shared" si="15"/>
        <v>494</v>
      </c>
      <c r="M58" s="1">
        <f t="shared" si="16"/>
        <v>6.3466908868757139</v>
      </c>
      <c r="N58" s="1">
        <f t="shared" si="17"/>
        <v>77.835837415926434</v>
      </c>
      <c r="O58" t="s">
        <v>35</v>
      </c>
    </row>
    <row r="59" spans="1:15" x14ac:dyDescent="0.35">
      <c r="A59" s="12">
        <v>49</v>
      </c>
      <c r="B59" s="11" t="s">
        <v>51</v>
      </c>
      <c r="C59" s="35">
        <v>1267</v>
      </c>
      <c r="D59" s="9" t="s">
        <v>666</v>
      </c>
      <c r="E59" s="8" t="str">
        <f t="shared" si="9"/>
        <v>Significantly Different</v>
      </c>
      <c r="G59">
        <f t="shared" si="10"/>
        <v>1267</v>
      </c>
      <c r="H59">
        <f t="shared" si="11"/>
        <v>5</v>
      </c>
      <c r="I59" t="str">
        <f t="shared" si="12"/>
        <v>+/-</v>
      </c>
      <c r="J59" t="str">
        <f t="shared" si="13"/>
        <v>24</v>
      </c>
      <c r="K59" s="1">
        <f t="shared" si="14"/>
        <v>14.589665653495441</v>
      </c>
      <c r="L59" s="1">
        <f t="shared" si="15"/>
        <v>508</v>
      </c>
      <c r="M59" s="1">
        <f t="shared" si="16"/>
        <v>14.703205619997355</v>
      </c>
      <c r="N59" s="1">
        <f t="shared" si="17"/>
        <v>34.550288768939311</v>
      </c>
      <c r="O59" t="s">
        <v>32</v>
      </c>
    </row>
    <row r="60" spans="1:15" x14ac:dyDescent="0.35">
      <c r="A60" s="12">
        <v>50</v>
      </c>
      <c r="B60" s="11" t="s">
        <v>72</v>
      </c>
      <c r="C60" s="35">
        <v>1216</v>
      </c>
      <c r="D60" s="9" t="s">
        <v>665</v>
      </c>
      <c r="E60" s="8" t="str">
        <f t="shared" si="9"/>
        <v>Significantly Different</v>
      </c>
      <c r="G60">
        <f t="shared" si="10"/>
        <v>1216</v>
      </c>
      <c r="H60">
        <f t="shared" si="11"/>
        <v>5</v>
      </c>
      <c r="I60" t="str">
        <f t="shared" si="12"/>
        <v>+/-</v>
      </c>
      <c r="J60" t="str">
        <f t="shared" si="13"/>
        <v>15</v>
      </c>
      <c r="K60" s="1">
        <f t="shared" si="14"/>
        <v>9.1185410334346511</v>
      </c>
      <c r="L60" s="1">
        <f t="shared" si="15"/>
        <v>559</v>
      </c>
      <c r="M60" s="1">
        <f t="shared" si="16"/>
        <v>9.2991237329959606</v>
      </c>
      <c r="N60" s="1">
        <f t="shared" si="17"/>
        <v>60.113190882330933</v>
      </c>
      <c r="O60" t="s">
        <v>29</v>
      </c>
    </row>
    <row r="61" spans="1:15" x14ac:dyDescent="0.35">
      <c r="A61" s="12">
        <v>51</v>
      </c>
      <c r="B61" s="11" t="s">
        <v>32</v>
      </c>
      <c r="C61" s="35">
        <v>1161</v>
      </c>
      <c r="D61" s="9" t="s">
        <v>323</v>
      </c>
      <c r="E61" s="8" t="str">
        <f t="shared" si="9"/>
        <v>Significantly Different</v>
      </c>
      <c r="G61">
        <f t="shared" si="10"/>
        <v>1161</v>
      </c>
      <c r="H61">
        <f t="shared" si="11"/>
        <v>5</v>
      </c>
      <c r="I61" t="str">
        <f t="shared" si="12"/>
        <v>+/-</v>
      </c>
      <c r="J61" t="str">
        <f t="shared" si="13"/>
        <v>17</v>
      </c>
      <c r="K61" s="1">
        <f t="shared" si="14"/>
        <v>10.334346504559271</v>
      </c>
      <c r="L61" s="1">
        <f t="shared" si="15"/>
        <v>614</v>
      </c>
      <c r="M61" s="1">
        <f t="shared" si="16"/>
        <v>10.494028268469343</v>
      </c>
      <c r="N61" s="1">
        <f t="shared" si="17"/>
        <v>58.509466936051808</v>
      </c>
      <c r="O61" t="s">
        <v>26</v>
      </c>
    </row>
    <row r="62" spans="1:15" ht="15" thickBot="1" x14ac:dyDescent="0.4">
      <c r="A62" s="7"/>
      <c r="B62" s="6" t="s">
        <v>24</v>
      </c>
      <c r="C62" s="34">
        <v>878</v>
      </c>
      <c r="D62" s="4" t="s">
        <v>664</v>
      </c>
      <c r="E62" s="3" t="str">
        <f t="shared" si="9"/>
        <v>Significantly Different</v>
      </c>
      <c r="G62">
        <f t="shared" si="10"/>
        <v>878</v>
      </c>
      <c r="H62">
        <f t="shared" si="11"/>
        <v>5</v>
      </c>
      <c r="I62" t="str">
        <f t="shared" si="12"/>
        <v>+/-</v>
      </c>
      <c r="J62" t="str">
        <f t="shared" si="13"/>
        <v>12</v>
      </c>
      <c r="K62" s="1">
        <f t="shared" si="14"/>
        <v>7.2948328267477205</v>
      </c>
      <c r="L62" s="1">
        <f t="shared" si="15"/>
        <v>897</v>
      </c>
      <c r="M62" s="1">
        <f t="shared" si="16"/>
        <v>7.5193415664759771</v>
      </c>
      <c r="N62" s="1">
        <f t="shared" si="17"/>
        <v>119.29235985224555</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39" priority="1" operator="equal">
      <formula>"OTHER ERROR"</formula>
    </cfRule>
    <cfRule type="cellIs" dxfId="38" priority="2" operator="equal">
      <formula>"Statistical Test not applicable"</formula>
    </cfRule>
    <cfRule type="cellIs" dxfId="37" priority="3" operator="equal">
      <formula>"Geography Selected"</formula>
    </cfRule>
  </conditionalFormatting>
  <conditionalFormatting sqref="E10:J62">
    <cfRule type="cellIs" dxfId="36" priority="4" operator="equal">
      <formula>"Not Significantly Different"</formula>
    </cfRule>
  </conditionalFormatting>
  <conditionalFormatting sqref="F10:J62">
    <cfRule type="cellIs" dxfId="3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320155B4-9167-417D-B8EF-5F2B3920D95A}">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C33A3FC6-3DBC-4767-B118-06BD05ECCA94}"/>
    <hyperlink ref="A68" r:id="rId2" xr:uid="{A10A2C1E-BB9B-4260-81A1-EC9E777200EC}"/>
    <hyperlink ref="A66" r:id="rId3" xr:uid="{7058A619-497F-4F5D-B4E0-34BAB5A18840}"/>
    <hyperlink ref="A67" r:id="rId4" xr:uid="{B2E5C028-CCCC-46F1-9B57-FDA34DBE69B8}"/>
  </hyperlinks>
  <pageMargins left="0.7" right="0.7" top="0.75" bottom="0.75" header="0.3" footer="0.3"/>
  <pageSetup orientation="portrait" r:id="rId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C29C1-5AFC-4BA9-A375-1BC81FCDED7A}">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685</v>
      </c>
    </row>
    <row r="2" spans="1:16" x14ac:dyDescent="0.35">
      <c r="A2" s="26" t="s">
        <v>106</v>
      </c>
      <c r="B2" t="s">
        <v>684</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65.2</v>
      </c>
      <c r="C6" t="s">
        <v>100</v>
      </c>
      <c r="H6" s="14" t="s">
        <v>99</v>
      </c>
      <c r="I6">
        <f>VLOOKUP($B$4,$B$9:$K$62,6,FALSE)</f>
        <v>65.2</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65.2</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65.2</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32</v>
      </c>
      <c r="C11" s="10">
        <v>74.5</v>
      </c>
      <c r="D11" s="13" t="s">
        <v>121</v>
      </c>
      <c r="E11" s="8" t="str">
        <f t="shared" si="0"/>
        <v>Significantly Different</v>
      </c>
      <c r="G11">
        <f t="shared" si="1"/>
        <v>74.5</v>
      </c>
      <c r="H11">
        <f t="shared" si="2"/>
        <v>6</v>
      </c>
      <c r="I11" t="str">
        <f t="shared" si="3"/>
        <v>+/-</v>
      </c>
      <c r="J11" t="str">
        <f t="shared" si="4"/>
        <v>0.8</v>
      </c>
      <c r="K11" s="1">
        <f t="shared" si="5"/>
        <v>0.48632218844984804</v>
      </c>
      <c r="L11" s="1">
        <f t="shared" si="6"/>
        <v>-9.2999999999999972</v>
      </c>
      <c r="M11" s="1">
        <f t="shared" si="7"/>
        <v>0.49010685399991183</v>
      </c>
      <c r="N11" s="1">
        <f t="shared" si="8"/>
        <v>-18.97545387113005</v>
      </c>
      <c r="O11" t="s">
        <v>67</v>
      </c>
    </row>
    <row r="12" spans="1:16" x14ac:dyDescent="0.35">
      <c r="A12" s="12">
        <v>2</v>
      </c>
      <c r="B12" s="11" t="s">
        <v>61</v>
      </c>
      <c r="C12" s="10">
        <v>74.099999999999994</v>
      </c>
      <c r="D12" s="9" t="s">
        <v>137</v>
      </c>
      <c r="E12" s="8" t="str">
        <f t="shared" si="0"/>
        <v>Significantly Different</v>
      </c>
      <c r="G12">
        <f t="shared" si="1"/>
        <v>74.099999999999994</v>
      </c>
      <c r="H12">
        <f t="shared" si="2"/>
        <v>6</v>
      </c>
      <c r="I12" t="str">
        <f t="shared" si="3"/>
        <v>+/-</v>
      </c>
      <c r="J12" t="str">
        <f t="shared" si="4"/>
        <v>1.2</v>
      </c>
      <c r="K12" s="1">
        <f t="shared" si="5"/>
        <v>0.72948328267477203</v>
      </c>
      <c r="L12" s="1">
        <f t="shared" si="6"/>
        <v>-8.8999999999999915</v>
      </c>
      <c r="M12" s="1">
        <f t="shared" si="7"/>
        <v>0.73201182849801194</v>
      </c>
      <c r="N12" s="1">
        <f t="shared" si="8"/>
        <v>-12.158273477986787</v>
      </c>
      <c r="O12" t="s">
        <v>59</v>
      </c>
    </row>
    <row r="13" spans="1:16" x14ac:dyDescent="0.35">
      <c r="A13" s="12">
        <v>2</v>
      </c>
      <c r="B13" s="11" t="s">
        <v>76</v>
      </c>
      <c r="C13" s="10">
        <v>74.099999999999994</v>
      </c>
      <c r="D13" s="9" t="s">
        <v>118</v>
      </c>
      <c r="E13" s="8" t="str">
        <f t="shared" si="0"/>
        <v>Significantly Different</v>
      </c>
      <c r="G13">
        <f t="shared" si="1"/>
        <v>74.099999999999994</v>
      </c>
      <c r="H13">
        <f t="shared" si="2"/>
        <v>6</v>
      </c>
      <c r="I13" t="str">
        <f t="shared" si="3"/>
        <v>+/-</v>
      </c>
      <c r="J13" t="str">
        <f t="shared" si="4"/>
        <v>0.9</v>
      </c>
      <c r="K13" s="1">
        <f t="shared" si="5"/>
        <v>0.54711246200607899</v>
      </c>
      <c r="L13" s="1">
        <f t="shared" si="6"/>
        <v>-8.8999999999999915</v>
      </c>
      <c r="M13" s="1">
        <f t="shared" si="7"/>
        <v>0.55047933970440222</v>
      </c>
      <c r="N13" s="1">
        <f t="shared" si="8"/>
        <v>-16.167727574987893</v>
      </c>
      <c r="O13" t="s">
        <v>57</v>
      </c>
    </row>
    <row r="14" spans="1:16" x14ac:dyDescent="0.35">
      <c r="A14" s="12">
        <v>4</v>
      </c>
      <c r="B14" s="11" t="s">
        <v>40</v>
      </c>
      <c r="C14" s="10">
        <v>73.7</v>
      </c>
      <c r="D14" s="9" t="s">
        <v>134</v>
      </c>
      <c r="E14" s="8" t="str">
        <f t="shared" si="0"/>
        <v>Significantly Different</v>
      </c>
      <c r="G14">
        <f t="shared" si="1"/>
        <v>73.7</v>
      </c>
      <c r="H14">
        <f t="shared" si="2"/>
        <v>6</v>
      </c>
      <c r="I14" t="str">
        <f t="shared" si="3"/>
        <v>+/-</v>
      </c>
      <c r="J14" t="str">
        <f t="shared" si="4"/>
        <v>1.3</v>
      </c>
      <c r="K14" s="1">
        <f t="shared" si="5"/>
        <v>0.79027355623100304</v>
      </c>
      <c r="L14" s="1">
        <f t="shared" si="6"/>
        <v>-8.5</v>
      </c>
      <c r="M14" s="1">
        <f t="shared" si="7"/>
        <v>0.79260819516141623</v>
      </c>
      <c r="N14" s="1">
        <f t="shared" si="8"/>
        <v>-10.724087956558357</v>
      </c>
      <c r="O14" t="s">
        <v>72</v>
      </c>
    </row>
    <row r="15" spans="1:16" x14ac:dyDescent="0.35">
      <c r="A15" s="12">
        <v>5</v>
      </c>
      <c r="B15" s="11" t="s">
        <v>75</v>
      </c>
      <c r="C15" s="10">
        <v>73.2</v>
      </c>
      <c r="D15" s="9" t="s">
        <v>43</v>
      </c>
      <c r="E15" s="8" t="str">
        <f t="shared" si="0"/>
        <v>Significantly Different</v>
      </c>
      <c r="G15">
        <f t="shared" si="1"/>
        <v>73.2</v>
      </c>
      <c r="H15">
        <f t="shared" si="2"/>
        <v>6</v>
      </c>
      <c r="I15" t="str">
        <f t="shared" si="3"/>
        <v>+/-</v>
      </c>
      <c r="J15" t="str">
        <f t="shared" si="4"/>
        <v>0.4</v>
      </c>
      <c r="K15" s="1">
        <f t="shared" si="5"/>
        <v>0.24316109422492402</v>
      </c>
      <c r="L15" s="1">
        <f t="shared" si="6"/>
        <v>-8</v>
      </c>
      <c r="M15" s="1">
        <f t="shared" si="7"/>
        <v>0.25064471888253259</v>
      </c>
      <c r="N15" s="1">
        <f t="shared" si="8"/>
        <v>-31.917688254781414</v>
      </c>
      <c r="O15" t="s">
        <v>34</v>
      </c>
    </row>
    <row r="16" spans="1:16" x14ac:dyDescent="0.35">
      <c r="A16" s="12">
        <v>6</v>
      </c>
      <c r="B16" s="11" t="s">
        <v>26</v>
      </c>
      <c r="C16" s="10">
        <v>72.7</v>
      </c>
      <c r="D16" s="9" t="s">
        <v>133</v>
      </c>
      <c r="E16" s="8" t="str">
        <f t="shared" si="0"/>
        <v>Significantly Different</v>
      </c>
      <c r="G16">
        <f t="shared" si="1"/>
        <v>72.7</v>
      </c>
      <c r="H16">
        <f t="shared" si="2"/>
        <v>6</v>
      </c>
      <c r="I16" t="str">
        <f t="shared" si="3"/>
        <v>+/-</v>
      </c>
      <c r="J16" t="str">
        <f t="shared" si="4"/>
        <v>1.4</v>
      </c>
      <c r="K16" s="1">
        <f t="shared" si="5"/>
        <v>0.85106382978723394</v>
      </c>
      <c r="L16" s="1">
        <f t="shared" si="6"/>
        <v>-7.5</v>
      </c>
      <c r="M16" s="1">
        <f t="shared" si="7"/>
        <v>0.85323214879137987</v>
      </c>
      <c r="N16" s="1">
        <f t="shared" si="8"/>
        <v>-8.7901047922583526</v>
      </c>
      <c r="O16" t="s">
        <v>73</v>
      </c>
    </row>
    <row r="17" spans="1:15" x14ac:dyDescent="0.35">
      <c r="A17" s="12">
        <v>7</v>
      </c>
      <c r="B17" s="11" t="s">
        <v>81</v>
      </c>
      <c r="C17" s="10">
        <v>72.3</v>
      </c>
      <c r="D17" s="9" t="s">
        <v>118</v>
      </c>
      <c r="E17" s="8" t="str">
        <f t="shared" si="0"/>
        <v>Significantly Different</v>
      </c>
      <c r="G17">
        <f t="shared" si="1"/>
        <v>72.3</v>
      </c>
      <c r="H17">
        <f t="shared" si="2"/>
        <v>6</v>
      </c>
      <c r="I17" t="str">
        <f t="shared" si="3"/>
        <v>+/-</v>
      </c>
      <c r="J17" t="str">
        <f t="shared" si="4"/>
        <v>0.9</v>
      </c>
      <c r="K17" s="1">
        <f t="shared" si="5"/>
        <v>0.54711246200607899</v>
      </c>
      <c r="L17" s="1">
        <f t="shared" si="6"/>
        <v>-7.0999999999999943</v>
      </c>
      <c r="M17" s="1">
        <f t="shared" si="7"/>
        <v>0.55047933970440222</v>
      </c>
      <c r="N17" s="1">
        <f t="shared" si="8"/>
        <v>-12.897850087911692</v>
      </c>
      <c r="O17" t="s">
        <v>65</v>
      </c>
    </row>
    <row r="18" spans="1:15" x14ac:dyDescent="0.35">
      <c r="A18" s="12">
        <v>7</v>
      </c>
      <c r="B18" s="11" t="s">
        <v>66</v>
      </c>
      <c r="C18" s="10">
        <v>72.3</v>
      </c>
      <c r="D18" s="9" t="s">
        <v>122</v>
      </c>
      <c r="E18" s="8" t="str">
        <f t="shared" si="0"/>
        <v>Significantly Different</v>
      </c>
      <c r="G18">
        <f t="shared" si="1"/>
        <v>72.3</v>
      </c>
      <c r="H18">
        <f t="shared" si="2"/>
        <v>6</v>
      </c>
      <c r="I18" t="str">
        <f t="shared" si="3"/>
        <v>+/-</v>
      </c>
      <c r="J18" t="str">
        <f t="shared" si="4"/>
        <v>1.0</v>
      </c>
      <c r="K18" s="1">
        <f t="shared" si="5"/>
        <v>0.60790273556231</v>
      </c>
      <c r="L18" s="1">
        <f t="shared" si="6"/>
        <v>-7.0999999999999943</v>
      </c>
      <c r="M18" s="1">
        <f t="shared" si="7"/>
        <v>0.61093468821403585</v>
      </c>
      <c r="N18" s="1">
        <f t="shared" si="8"/>
        <v>-11.621536863057559</v>
      </c>
      <c r="O18" t="s">
        <v>61</v>
      </c>
    </row>
    <row r="19" spans="1:15" x14ac:dyDescent="0.35">
      <c r="A19" s="12">
        <v>9</v>
      </c>
      <c r="B19" s="11" t="s">
        <v>74</v>
      </c>
      <c r="C19" s="10">
        <v>72.099999999999994</v>
      </c>
      <c r="D19" s="9" t="s">
        <v>30</v>
      </c>
      <c r="E19" s="8" t="str">
        <f t="shared" si="0"/>
        <v>Significantly Different</v>
      </c>
      <c r="G19">
        <f t="shared" si="1"/>
        <v>72.099999999999994</v>
      </c>
      <c r="H19">
        <f t="shared" si="2"/>
        <v>6</v>
      </c>
      <c r="I19" t="str">
        <f t="shared" si="3"/>
        <v>+/-</v>
      </c>
      <c r="J19" t="str">
        <f t="shared" si="4"/>
        <v>0.5</v>
      </c>
      <c r="K19" s="1">
        <f t="shared" si="5"/>
        <v>0.303951367781155</v>
      </c>
      <c r="L19" s="1">
        <f t="shared" si="6"/>
        <v>-6.8999999999999915</v>
      </c>
      <c r="M19" s="1">
        <f t="shared" si="7"/>
        <v>0.30997079109986531</v>
      </c>
      <c r="N19" s="1">
        <f t="shared" si="8"/>
        <v>-22.260161918859552</v>
      </c>
      <c r="O19" t="s">
        <v>31</v>
      </c>
    </row>
    <row r="20" spans="1:15" x14ac:dyDescent="0.35">
      <c r="A20" s="12">
        <v>10</v>
      </c>
      <c r="B20" s="11" t="s">
        <v>79</v>
      </c>
      <c r="C20" s="10">
        <v>72</v>
      </c>
      <c r="D20" s="13" t="s">
        <v>109</v>
      </c>
      <c r="E20" s="8" t="str">
        <f t="shared" si="0"/>
        <v>Significantly Different</v>
      </c>
      <c r="G20">
        <f t="shared" si="1"/>
        <v>72</v>
      </c>
      <c r="H20">
        <f t="shared" si="2"/>
        <v>6</v>
      </c>
      <c r="I20" t="str">
        <f t="shared" si="3"/>
        <v>+/-</v>
      </c>
      <c r="J20" t="str">
        <f t="shared" si="4"/>
        <v>0.6</v>
      </c>
      <c r="K20" s="1">
        <f t="shared" si="5"/>
        <v>0.36474164133738601</v>
      </c>
      <c r="L20" s="1">
        <f t="shared" si="6"/>
        <v>-6.7999999999999972</v>
      </c>
      <c r="M20" s="1">
        <f t="shared" si="7"/>
        <v>0.36977279819442066</v>
      </c>
      <c r="N20" s="1">
        <f t="shared" si="8"/>
        <v>-18.389670719977257</v>
      </c>
      <c r="O20" t="s">
        <v>53</v>
      </c>
    </row>
    <row r="21" spans="1:15" x14ac:dyDescent="0.35">
      <c r="A21" s="12">
        <v>10</v>
      </c>
      <c r="B21" s="11" t="s">
        <v>50</v>
      </c>
      <c r="C21" s="10">
        <v>72</v>
      </c>
      <c r="D21" s="9" t="s">
        <v>109</v>
      </c>
      <c r="E21" s="8" t="str">
        <f t="shared" si="0"/>
        <v>Significantly Different</v>
      </c>
      <c r="G21">
        <f t="shared" si="1"/>
        <v>72</v>
      </c>
      <c r="H21">
        <f t="shared" si="2"/>
        <v>6</v>
      </c>
      <c r="I21" t="str">
        <f t="shared" si="3"/>
        <v>+/-</v>
      </c>
      <c r="J21" t="str">
        <f t="shared" si="4"/>
        <v>0.6</v>
      </c>
      <c r="K21" s="1">
        <f t="shared" si="5"/>
        <v>0.36474164133738601</v>
      </c>
      <c r="L21" s="1">
        <f t="shared" si="6"/>
        <v>-6.7999999999999972</v>
      </c>
      <c r="M21" s="1">
        <f t="shared" si="7"/>
        <v>0.36977279819442066</v>
      </c>
      <c r="N21" s="1">
        <f t="shared" si="8"/>
        <v>-18.389670719977257</v>
      </c>
      <c r="O21" t="s">
        <v>45</v>
      </c>
    </row>
    <row r="22" spans="1:15" x14ac:dyDescent="0.35">
      <c r="A22" s="12">
        <v>12</v>
      </c>
      <c r="B22" s="11" t="s">
        <v>42</v>
      </c>
      <c r="C22" s="10">
        <v>71.2</v>
      </c>
      <c r="D22" s="9" t="s">
        <v>25</v>
      </c>
      <c r="E22" s="8" t="str">
        <f t="shared" si="0"/>
        <v>Significantly Different</v>
      </c>
      <c r="G22">
        <f t="shared" si="1"/>
        <v>71.2</v>
      </c>
      <c r="H22">
        <f t="shared" si="2"/>
        <v>6</v>
      </c>
      <c r="I22" t="str">
        <f t="shared" si="3"/>
        <v>+/-</v>
      </c>
      <c r="J22" t="str">
        <f t="shared" si="4"/>
        <v>0.7</v>
      </c>
      <c r="K22" s="1">
        <f t="shared" si="5"/>
        <v>0.42553191489361697</v>
      </c>
      <c r="L22" s="1">
        <f t="shared" si="6"/>
        <v>-6</v>
      </c>
      <c r="M22" s="1">
        <f t="shared" si="7"/>
        <v>0.42985214661796195</v>
      </c>
      <c r="N22" s="1">
        <f t="shared" si="8"/>
        <v>-13.95828786062245</v>
      </c>
      <c r="O22" t="s">
        <v>28</v>
      </c>
    </row>
    <row r="23" spans="1:15" x14ac:dyDescent="0.35">
      <c r="A23" s="12">
        <v>13</v>
      </c>
      <c r="B23" s="11" t="s">
        <v>36</v>
      </c>
      <c r="C23" s="10">
        <v>70.900000000000006</v>
      </c>
      <c r="D23" s="9" t="s">
        <v>25</v>
      </c>
      <c r="E23" s="8" t="str">
        <f t="shared" si="0"/>
        <v>Significantly Different</v>
      </c>
      <c r="G23">
        <f t="shared" si="1"/>
        <v>70.900000000000006</v>
      </c>
      <c r="H23">
        <f t="shared" si="2"/>
        <v>6</v>
      </c>
      <c r="I23" t="str">
        <f t="shared" si="3"/>
        <v>+/-</v>
      </c>
      <c r="J23" t="str">
        <f t="shared" si="4"/>
        <v>0.7</v>
      </c>
      <c r="K23" s="1">
        <f t="shared" si="5"/>
        <v>0.42553191489361697</v>
      </c>
      <c r="L23" s="1">
        <f t="shared" si="6"/>
        <v>-5.7000000000000028</v>
      </c>
      <c r="M23" s="1">
        <f t="shared" si="7"/>
        <v>0.42985214661796195</v>
      </c>
      <c r="N23" s="1">
        <f t="shared" si="8"/>
        <v>-13.260373467591334</v>
      </c>
      <c r="O23" t="s">
        <v>81</v>
      </c>
    </row>
    <row r="24" spans="1:15" x14ac:dyDescent="0.35">
      <c r="A24" s="12">
        <v>14</v>
      </c>
      <c r="B24" s="11" t="s">
        <v>80</v>
      </c>
      <c r="C24" s="10">
        <v>70.8</v>
      </c>
      <c r="D24" s="9" t="s">
        <v>30</v>
      </c>
      <c r="E24" s="8" t="str">
        <f t="shared" si="0"/>
        <v>Significantly Different</v>
      </c>
      <c r="G24">
        <f t="shared" si="1"/>
        <v>70.8</v>
      </c>
      <c r="H24">
        <f t="shared" si="2"/>
        <v>6</v>
      </c>
      <c r="I24" t="str">
        <f t="shared" si="3"/>
        <v>+/-</v>
      </c>
      <c r="J24" t="str">
        <f t="shared" si="4"/>
        <v>0.5</v>
      </c>
      <c r="K24" s="1">
        <f t="shared" si="5"/>
        <v>0.303951367781155</v>
      </c>
      <c r="L24" s="1">
        <f t="shared" si="6"/>
        <v>-5.5999999999999943</v>
      </c>
      <c r="M24" s="1">
        <f t="shared" si="7"/>
        <v>0.30997079109986531</v>
      </c>
      <c r="N24" s="1">
        <f t="shared" si="8"/>
        <v>-18.066218368929498</v>
      </c>
      <c r="O24" t="s">
        <v>64</v>
      </c>
    </row>
    <row r="25" spans="1:15" x14ac:dyDescent="0.35">
      <c r="A25" s="12">
        <v>15</v>
      </c>
      <c r="B25" s="11" t="s">
        <v>67</v>
      </c>
      <c r="C25" s="10">
        <v>70.2</v>
      </c>
      <c r="D25" s="9" t="s">
        <v>109</v>
      </c>
      <c r="E25" s="8" t="str">
        <f t="shared" si="0"/>
        <v>Significantly Different</v>
      </c>
      <c r="G25">
        <f t="shared" si="1"/>
        <v>70.2</v>
      </c>
      <c r="H25">
        <f t="shared" si="2"/>
        <v>6</v>
      </c>
      <c r="I25" t="str">
        <f t="shared" si="3"/>
        <v>+/-</v>
      </c>
      <c r="J25" t="str">
        <f t="shared" si="4"/>
        <v>0.6</v>
      </c>
      <c r="K25" s="1">
        <f t="shared" si="5"/>
        <v>0.36474164133738601</v>
      </c>
      <c r="L25" s="1">
        <f t="shared" si="6"/>
        <v>-5</v>
      </c>
      <c r="M25" s="1">
        <f t="shared" si="7"/>
        <v>0.36977279819442066</v>
      </c>
      <c r="N25" s="1">
        <f t="shared" si="8"/>
        <v>-13.521816705865637</v>
      </c>
      <c r="O25" t="s">
        <v>80</v>
      </c>
    </row>
    <row r="26" spans="1:15" x14ac:dyDescent="0.35">
      <c r="A26" s="12">
        <v>16</v>
      </c>
      <c r="B26" s="11" t="s">
        <v>51</v>
      </c>
      <c r="C26" s="10">
        <v>69.900000000000006</v>
      </c>
      <c r="D26" s="9" t="s">
        <v>25</v>
      </c>
      <c r="E26" s="8" t="str">
        <f t="shared" si="0"/>
        <v>Significantly Different</v>
      </c>
      <c r="G26">
        <f t="shared" si="1"/>
        <v>69.900000000000006</v>
      </c>
      <c r="H26">
        <f t="shared" si="2"/>
        <v>6</v>
      </c>
      <c r="I26" t="str">
        <f t="shared" si="3"/>
        <v>+/-</v>
      </c>
      <c r="J26" t="str">
        <f t="shared" si="4"/>
        <v>0.7</v>
      </c>
      <c r="K26" s="1">
        <f t="shared" si="5"/>
        <v>0.42553191489361697</v>
      </c>
      <c r="L26" s="1">
        <f t="shared" si="6"/>
        <v>-4.7000000000000028</v>
      </c>
      <c r="M26" s="1">
        <f t="shared" si="7"/>
        <v>0.42985214661796195</v>
      </c>
      <c r="N26" s="1">
        <f t="shared" si="8"/>
        <v>-10.933992157487593</v>
      </c>
      <c r="O26" t="s">
        <v>79</v>
      </c>
    </row>
    <row r="27" spans="1:15" x14ac:dyDescent="0.35">
      <c r="A27" s="12">
        <v>17</v>
      </c>
      <c r="B27" s="11" t="s">
        <v>48</v>
      </c>
      <c r="C27" s="10">
        <v>69.599999999999994</v>
      </c>
      <c r="D27" s="9" t="s">
        <v>129</v>
      </c>
      <c r="E27" s="8" t="str">
        <f t="shared" si="0"/>
        <v>Significantly Different</v>
      </c>
      <c r="G27">
        <f t="shared" si="1"/>
        <v>69.599999999999994</v>
      </c>
      <c r="H27">
        <f t="shared" si="2"/>
        <v>6</v>
      </c>
      <c r="I27" t="str">
        <f t="shared" si="3"/>
        <v>+/-</v>
      </c>
      <c r="J27" t="str">
        <f t="shared" si="4"/>
        <v>1.1</v>
      </c>
      <c r="K27" s="1">
        <f t="shared" si="5"/>
        <v>0.66869300911854113</v>
      </c>
      <c r="L27" s="1">
        <f t="shared" si="6"/>
        <v>-4.3999999999999915</v>
      </c>
      <c r="M27" s="1">
        <f t="shared" si="7"/>
        <v>0.67145051776214359</v>
      </c>
      <c r="N27" s="1">
        <f t="shared" si="8"/>
        <v>-6.5529772985574777</v>
      </c>
      <c r="O27" t="s">
        <v>77</v>
      </c>
    </row>
    <row r="28" spans="1:15" x14ac:dyDescent="0.35">
      <c r="A28" s="12">
        <v>18</v>
      </c>
      <c r="B28" s="11" t="s">
        <v>54</v>
      </c>
      <c r="C28" s="10">
        <v>69.099999999999994</v>
      </c>
      <c r="D28" s="9" t="s">
        <v>27</v>
      </c>
      <c r="E28" s="8" t="str">
        <f t="shared" si="0"/>
        <v>Significantly Different</v>
      </c>
      <c r="G28">
        <f t="shared" si="1"/>
        <v>69.099999999999994</v>
      </c>
      <c r="H28">
        <f t="shared" si="2"/>
        <v>6</v>
      </c>
      <c r="I28" t="str">
        <f t="shared" si="3"/>
        <v>+/-</v>
      </c>
      <c r="J28" t="str">
        <f t="shared" si="4"/>
        <v>0.3</v>
      </c>
      <c r="K28" s="1">
        <f t="shared" si="5"/>
        <v>0.18237082066869301</v>
      </c>
      <c r="L28" s="1">
        <f t="shared" si="6"/>
        <v>-3.8999999999999915</v>
      </c>
      <c r="M28" s="1">
        <f t="shared" si="7"/>
        <v>0.19223572402239389</v>
      </c>
      <c r="N28" s="1">
        <f t="shared" si="8"/>
        <v>-20.287592328810192</v>
      </c>
      <c r="O28" t="s">
        <v>78</v>
      </c>
    </row>
    <row r="29" spans="1:15" x14ac:dyDescent="0.35">
      <c r="A29" s="12">
        <v>19</v>
      </c>
      <c r="B29" s="11" t="s">
        <v>78</v>
      </c>
      <c r="C29" s="10">
        <v>68.8</v>
      </c>
      <c r="D29" s="9" t="s">
        <v>30</v>
      </c>
      <c r="E29" s="8" t="str">
        <f t="shared" si="0"/>
        <v>Significantly Different</v>
      </c>
      <c r="G29">
        <f t="shared" si="1"/>
        <v>68.8</v>
      </c>
      <c r="H29">
        <f t="shared" si="2"/>
        <v>6</v>
      </c>
      <c r="I29" t="str">
        <f t="shared" si="3"/>
        <v>+/-</v>
      </c>
      <c r="J29" t="str">
        <f t="shared" si="4"/>
        <v>0.5</v>
      </c>
      <c r="K29" s="1">
        <f t="shared" si="5"/>
        <v>0.303951367781155</v>
      </c>
      <c r="L29" s="1">
        <f t="shared" si="6"/>
        <v>-3.5999999999999943</v>
      </c>
      <c r="M29" s="1">
        <f t="shared" si="7"/>
        <v>0.30997079109986531</v>
      </c>
      <c r="N29" s="1">
        <f t="shared" si="8"/>
        <v>-11.613997522883242</v>
      </c>
      <c r="O29" t="s">
        <v>55</v>
      </c>
    </row>
    <row r="30" spans="1:15" x14ac:dyDescent="0.35">
      <c r="A30" s="12">
        <v>19</v>
      </c>
      <c r="B30" s="11" t="s">
        <v>69</v>
      </c>
      <c r="C30" s="10">
        <v>68.8</v>
      </c>
      <c r="D30" s="9" t="s">
        <v>122</v>
      </c>
      <c r="E30" s="8" t="str">
        <f t="shared" si="0"/>
        <v>Significantly Different</v>
      </c>
      <c r="G30">
        <f t="shared" si="1"/>
        <v>68.8</v>
      </c>
      <c r="H30">
        <f t="shared" si="2"/>
        <v>6</v>
      </c>
      <c r="I30" t="str">
        <f t="shared" si="3"/>
        <v>+/-</v>
      </c>
      <c r="J30" t="str">
        <f t="shared" si="4"/>
        <v>1.0</v>
      </c>
      <c r="K30" s="1">
        <f t="shared" si="5"/>
        <v>0.60790273556231</v>
      </c>
      <c r="L30" s="1">
        <f t="shared" si="6"/>
        <v>-3.5999999999999943</v>
      </c>
      <c r="M30" s="1">
        <f t="shared" si="7"/>
        <v>0.61093468821403585</v>
      </c>
      <c r="N30" s="1">
        <f t="shared" si="8"/>
        <v>-5.8926102404235463</v>
      </c>
      <c r="O30" t="s">
        <v>76</v>
      </c>
    </row>
    <row r="31" spans="1:15" x14ac:dyDescent="0.35">
      <c r="A31" s="12">
        <v>21</v>
      </c>
      <c r="B31" s="11" t="s">
        <v>29</v>
      </c>
      <c r="C31" s="10">
        <v>68.099999999999994</v>
      </c>
      <c r="D31" s="9" t="s">
        <v>43</v>
      </c>
      <c r="E31" s="8" t="str">
        <f t="shared" si="0"/>
        <v>Significantly Different</v>
      </c>
      <c r="G31">
        <f t="shared" si="1"/>
        <v>68.099999999999994</v>
      </c>
      <c r="H31">
        <f t="shared" si="2"/>
        <v>6</v>
      </c>
      <c r="I31" t="str">
        <f t="shared" si="3"/>
        <v>+/-</v>
      </c>
      <c r="J31" t="str">
        <f t="shared" si="4"/>
        <v>0.4</v>
      </c>
      <c r="K31" s="1">
        <f t="shared" si="5"/>
        <v>0.24316109422492402</v>
      </c>
      <c r="L31" s="1">
        <f t="shared" si="6"/>
        <v>-2.8999999999999915</v>
      </c>
      <c r="M31" s="1">
        <f t="shared" si="7"/>
        <v>0.25064471888253259</v>
      </c>
      <c r="N31" s="1">
        <f t="shared" si="8"/>
        <v>-11.570161992358228</v>
      </c>
      <c r="O31" t="s">
        <v>41</v>
      </c>
    </row>
    <row r="32" spans="1:15" x14ac:dyDescent="0.35">
      <c r="A32" s="12">
        <v>22</v>
      </c>
      <c r="B32" s="11" t="s">
        <v>77</v>
      </c>
      <c r="C32" s="10">
        <v>67.7</v>
      </c>
      <c r="D32" s="9" t="s">
        <v>25</v>
      </c>
      <c r="E32" s="8" t="str">
        <f t="shared" si="0"/>
        <v>Significantly Different</v>
      </c>
      <c r="G32">
        <f t="shared" si="1"/>
        <v>67.7</v>
      </c>
      <c r="H32">
        <f t="shared" si="2"/>
        <v>6</v>
      </c>
      <c r="I32" t="str">
        <f t="shared" si="3"/>
        <v>+/-</v>
      </c>
      <c r="J32" t="str">
        <f t="shared" si="4"/>
        <v>0.7</v>
      </c>
      <c r="K32" s="1">
        <f t="shared" si="5"/>
        <v>0.42553191489361697</v>
      </c>
      <c r="L32" s="1">
        <f t="shared" si="6"/>
        <v>-2.5</v>
      </c>
      <c r="M32" s="1">
        <f t="shared" si="7"/>
        <v>0.42985214661796195</v>
      </c>
      <c r="N32" s="1">
        <f t="shared" si="8"/>
        <v>-5.8159532752593543</v>
      </c>
      <c r="O32" t="s">
        <v>70</v>
      </c>
    </row>
    <row r="33" spans="1:15" x14ac:dyDescent="0.35">
      <c r="A33" s="12">
        <v>22</v>
      </c>
      <c r="B33" s="11" t="s">
        <v>41</v>
      </c>
      <c r="C33" s="10">
        <v>67.7</v>
      </c>
      <c r="D33" s="9" t="s">
        <v>109</v>
      </c>
      <c r="E33" s="8" t="str">
        <f t="shared" si="0"/>
        <v>Significantly Different</v>
      </c>
      <c r="G33">
        <f t="shared" si="1"/>
        <v>67.7</v>
      </c>
      <c r="H33">
        <f t="shared" si="2"/>
        <v>6</v>
      </c>
      <c r="I33" t="str">
        <f t="shared" si="3"/>
        <v>+/-</v>
      </c>
      <c r="J33" t="str">
        <f t="shared" si="4"/>
        <v>0.6</v>
      </c>
      <c r="K33" s="1">
        <f t="shared" si="5"/>
        <v>0.36474164133738601</v>
      </c>
      <c r="L33" s="1">
        <f t="shared" si="6"/>
        <v>-2.5</v>
      </c>
      <c r="M33" s="1">
        <f t="shared" si="7"/>
        <v>0.36977279819442066</v>
      </c>
      <c r="N33" s="1">
        <f t="shared" si="8"/>
        <v>-6.7609083529328187</v>
      </c>
      <c r="O33" t="s">
        <v>75</v>
      </c>
    </row>
    <row r="34" spans="1:15" x14ac:dyDescent="0.35">
      <c r="A34" s="12">
        <v>24</v>
      </c>
      <c r="B34" s="11" t="s">
        <v>55</v>
      </c>
      <c r="C34" s="10">
        <v>67.599999999999994</v>
      </c>
      <c r="D34" s="9" t="s">
        <v>109</v>
      </c>
      <c r="E34" s="8" t="str">
        <f t="shared" si="0"/>
        <v>Significantly Different</v>
      </c>
      <c r="G34">
        <f t="shared" si="1"/>
        <v>67.599999999999994</v>
      </c>
      <c r="H34">
        <f t="shared" si="2"/>
        <v>6</v>
      </c>
      <c r="I34" t="str">
        <f t="shared" si="3"/>
        <v>+/-</v>
      </c>
      <c r="J34" t="str">
        <f t="shared" si="4"/>
        <v>0.6</v>
      </c>
      <c r="K34" s="1">
        <f t="shared" si="5"/>
        <v>0.36474164133738601</v>
      </c>
      <c r="L34" s="1">
        <f t="shared" si="6"/>
        <v>-2.3999999999999915</v>
      </c>
      <c r="M34" s="1">
        <f t="shared" si="7"/>
        <v>0.36977279819442066</v>
      </c>
      <c r="N34" s="1">
        <f t="shared" si="8"/>
        <v>-6.490472018815483</v>
      </c>
      <c r="O34" t="s">
        <v>74</v>
      </c>
    </row>
    <row r="35" spans="1:15" x14ac:dyDescent="0.35">
      <c r="A35" s="12">
        <v>24</v>
      </c>
      <c r="B35" s="11" t="s">
        <v>71</v>
      </c>
      <c r="C35" s="10">
        <v>67.599999999999994</v>
      </c>
      <c r="D35" s="9" t="s">
        <v>30</v>
      </c>
      <c r="E35" s="8" t="str">
        <f t="shared" si="0"/>
        <v>Significantly Different</v>
      </c>
      <c r="G35">
        <f t="shared" si="1"/>
        <v>67.599999999999994</v>
      </c>
      <c r="H35">
        <f t="shared" si="2"/>
        <v>6</v>
      </c>
      <c r="I35" t="str">
        <f t="shared" si="3"/>
        <v>+/-</v>
      </c>
      <c r="J35" t="str">
        <f t="shared" si="4"/>
        <v>0.5</v>
      </c>
      <c r="K35" s="1">
        <f t="shared" si="5"/>
        <v>0.303951367781155</v>
      </c>
      <c r="L35" s="1">
        <f t="shared" si="6"/>
        <v>-2.3999999999999915</v>
      </c>
      <c r="M35" s="1">
        <f t="shared" si="7"/>
        <v>0.30997079109986531</v>
      </c>
      <c r="N35" s="1">
        <f t="shared" si="8"/>
        <v>-7.7426650152554792</v>
      </c>
      <c r="O35" t="s">
        <v>51</v>
      </c>
    </row>
    <row r="36" spans="1:15" x14ac:dyDescent="0.35">
      <c r="A36" s="12">
        <v>26</v>
      </c>
      <c r="B36" s="11" t="s">
        <v>57</v>
      </c>
      <c r="C36" s="10">
        <v>67.400000000000006</v>
      </c>
      <c r="D36" s="9" t="s">
        <v>30</v>
      </c>
      <c r="E36" s="8" t="str">
        <f t="shared" si="0"/>
        <v>Significantly Different</v>
      </c>
      <c r="G36">
        <f t="shared" si="1"/>
        <v>67.400000000000006</v>
      </c>
      <c r="H36">
        <f t="shared" si="2"/>
        <v>6</v>
      </c>
      <c r="I36" t="str">
        <f t="shared" si="3"/>
        <v>+/-</v>
      </c>
      <c r="J36" t="str">
        <f t="shared" si="4"/>
        <v>0.5</v>
      </c>
      <c r="K36" s="1">
        <f t="shared" si="5"/>
        <v>0.303951367781155</v>
      </c>
      <c r="L36" s="1">
        <f t="shared" si="6"/>
        <v>-2.2000000000000028</v>
      </c>
      <c r="M36" s="1">
        <f t="shared" si="7"/>
        <v>0.30997079109986531</v>
      </c>
      <c r="N36" s="1">
        <f t="shared" si="8"/>
        <v>-7.0974429306508897</v>
      </c>
      <c r="O36" t="s">
        <v>71</v>
      </c>
    </row>
    <row r="37" spans="1:15" x14ac:dyDescent="0.35">
      <c r="A37" s="12">
        <v>26</v>
      </c>
      <c r="B37" s="11" t="s">
        <v>37</v>
      </c>
      <c r="C37" s="10">
        <v>67.400000000000006</v>
      </c>
      <c r="D37" s="9" t="s">
        <v>43</v>
      </c>
      <c r="E37" s="8" t="str">
        <f t="shared" si="0"/>
        <v>Significantly Different</v>
      </c>
      <c r="G37">
        <f t="shared" si="1"/>
        <v>67.400000000000006</v>
      </c>
      <c r="H37">
        <f t="shared" si="2"/>
        <v>6</v>
      </c>
      <c r="I37" t="str">
        <f t="shared" si="3"/>
        <v>+/-</v>
      </c>
      <c r="J37" t="str">
        <f t="shared" si="4"/>
        <v>0.4</v>
      </c>
      <c r="K37" s="1">
        <f t="shared" si="5"/>
        <v>0.24316109422492402</v>
      </c>
      <c r="L37" s="1">
        <f t="shared" si="6"/>
        <v>-2.2000000000000028</v>
      </c>
      <c r="M37" s="1">
        <f t="shared" si="7"/>
        <v>0.25064471888253259</v>
      </c>
      <c r="N37" s="1">
        <f t="shared" si="8"/>
        <v>-8.7773642700649006</v>
      </c>
      <c r="O37" t="s">
        <v>69</v>
      </c>
    </row>
    <row r="38" spans="1:15" x14ac:dyDescent="0.35">
      <c r="A38" s="12">
        <v>28</v>
      </c>
      <c r="B38" s="11" t="s">
        <v>60</v>
      </c>
      <c r="C38" s="10">
        <v>67.3</v>
      </c>
      <c r="D38" s="9" t="s">
        <v>43</v>
      </c>
      <c r="E38" s="8" t="str">
        <f t="shared" si="0"/>
        <v>Significantly Different</v>
      </c>
      <c r="G38">
        <f t="shared" si="1"/>
        <v>67.3</v>
      </c>
      <c r="H38">
        <f t="shared" si="2"/>
        <v>6</v>
      </c>
      <c r="I38" t="str">
        <f t="shared" si="3"/>
        <v>+/-</v>
      </c>
      <c r="J38" t="str">
        <f t="shared" si="4"/>
        <v>0.4</v>
      </c>
      <c r="K38" s="1">
        <f t="shared" si="5"/>
        <v>0.24316109422492402</v>
      </c>
      <c r="L38" s="1">
        <f t="shared" si="6"/>
        <v>-2.0999999999999943</v>
      </c>
      <c r="M38" s="1">
        <f t="shared" si="7"/>
        <v>0.25064471888253259</v>
      </c>
      <c r="N38" s="1">
        <f t="shared" si="8"/>
        <v>-8.3783931668800982</v>
      </c>
      <c r="O38" t="s">
        <v>68</v>
      </c>
    </row>
    <row r="39" spans="1:15" x14ac:dyDescent="0.35">
      <c r="A39" s="12">
        <v>29</v>
      </c>
      <c r="B39" s="11" t="s">
        <v>53</v>
      </c>
      <c r="C39" s="10">
        <v>67.2</v>
      </c>
      <c r="D39" s="9" t="s">
        <v>27</v>
      </c>
      <c r="E39" s="8" t="str">
        <f t="shared" si="0"/>
        <v>Significantly Different</v>
      </c>
      <c r="G39">
        <f t="shared" si="1"/>
        <v>67.2</v>
      </c>
      <c r="H39">
        <f t="shared" si="2"/>
        <v>6</v>
      </c>
      <c r="I39" t="str">
        <f t="shared" si="3"/>
        <v>+/-</v>
      </c>
      <c r="J39" t="str">
        <f t="shared" si="4"/>
        <v>0.3</v>
      </c>
      <c r="K39" s="1">
        <f t="shared" si="5"/>
        <v>0.18237082066869301</v>
      </c>
      <c r="L39" s="1">
        <f t="shared" si="6"/>
        <v>-2</v>
      </c>
      <c r="M39" s="1">
        <f t="shared" si="7"/>
        <v>0.19223572402239389</v>
      </c>
      <c r="N39" s="1">
        <f t="shared" si="8"/>
        <v>-10.403893501953968</v>
      </c>
      <c r="O39" t="s">
        <v>44</v>
      </c>
    </row>
    <row r="40" spans="1:15" x14ac:dyDescent="0.35">
      <c r="A40" s="12">
        <v>29</v>
      </c>
      <c r="B40" s="11" t="s">
        <v>46</v>
      </c>
      <c r="C40" s="10">
        <v>67.2</v>
      </c>
      <c r="D40" s="9" t="s">
        <v>30</v>
      </c>
      <c r="E40" s="8" t="str">
        <f t="shared" si="0"/>
        <v>Significantly Different</v>
      </c>
      <c r="G40">
        <f t="shared" si="1"/>
        <v>67.2</v>
      </c>
      <c r="H40">
        <f t="shared" si="2"/>
        <v>6</v>
      </c>
      <c r="I40" t="str">
        <f t="shared" si="3"/>
        <v>+/-</v>
      </c>
      <c r="J40" t="str">
        <f t="shared" si="4"/>
        <v>0.5</v>
      </c>
      <c r="K40" s="1">
        <f t="shared" si="5"/>
        <v>0.303951367781155</v>
      </c>
      <c r="L40" s="1">
        <f t="shared" si="6"/>
        <v>-2</v>
      </c>
      <c r="M40" s="1">
        <f t="shared" si="7"/>
        <v>0.30997079109986531</v>
      </c>
      <c r="N40" s="1">
        <f t="shared" si="8"/>
        <v>-6.4522208460462549</v>
      </c>
      <c r="O40" t="s">
        <v>66</v>
      </c>
    </row>
    <row r="41" spans="1:15" x14ac:dyDescent="0.35">
      <c r="A41" s="12">
        <v>31</v>
      </c>
      <c r="B41" s="11" t="s">
        <v>64</v>
      </c>
      <c r="C41" s="10">
        <v>67.099999999999994</v>
      </c>
      <c r="D41" s="9" t="s">
        <v>43</v>
      </c>
      <c r="E41" s="8" t="str">
        <f t="shared" si="0"/>
        <v>Significantly Different</v>
      </c>
      <c r="G41">
        <f t="shared" si="1"/>
        <v>67.099999999999994</v>
      </c>
      <c r="H41">
        <f t="shared" si="2"/>
        <v>6</v>
      </c>
      <c r="I41" t="str">
        <f t="shared" si="3"/>
        <v>+/-</v>
      </c>
      <c r="J41" t="str">
        <f t="shared" si="4"/>
        <v>0.4</v>
      </c>
      <c r="K41" s="1">
        <f t="shared" si="5"/>
        <v>0.24316109422492402</v>
      </c>
      <c r="L41" s="1">
        <f t="shared" si="6"/>
        <v>-1.8999999999999915</v>
      </c>
      <c r="M41" s="1">
        <f t="shared" si="7"/>
        <v>0.25064471888253259</v>
      </c>
      <c r="N41" s="1">
        <f t="shared" si="8"/>
        <v>-7.5804509605105519</v>
      </c>
      <c r="O41" t="s">
        <v>47</v>
      </c>
    </row>
    <row r="42" spans="1:15" x14ac:dyDescent="0.35">
      <c r="A42" s="12">
        <v>32</v>
      </c>
      <c r="B42" s="11" t="s">
        <v>63</v>
      </c>
      <c r="C42" s="10">
        <v>66.7</v>
      </c>
      <c r="D42" s="9" t="s">
        <v>43</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66.7</v>
      </c>
      <c r="H42">
        <f t="shared" ref="H42:H62" si="11">LEN(TRIM(D42))</f>
        <v>6</v>
      </c>
      <c r="I42" t="str">
        <f t="shared" ref="I42:I73" si="12">IF(H42&gt;=3,MID(TRIM(D42),1,3),"NO")</f>
        <v>+/-</v>
      </c>
      <c r="J42" t="str">
        <f t="shared" ref="J42:J73" si="13">IF(TRIM(I42)="+/-",MID(TRIM(D42),4,H42-3),D42)</f>
        <v>0.4</v>
      </c>
      <c r="K42" s="1">
        <f t="shared" ref="K42:K73" si="14">IF(TRIM(J42)="*****",0,IF(ISERROR(VALUE(J42)),"NA",VALUE(J42/$I$4)))</f>
        <v>0.24316109422492402</v>
      </c>
      <c r="L42" s="1">
        <f t="shared" ref="L42:L62" si="15">IF(AND(ISNUMBER(G42),ISNUMBER($I$6)),$I$6-G42,"N/A")</f>
        <v>-1.5</v>
      </c>
      <c r="M42" s="1">
        <f t="shared" ref="M42:M62" si="16">IF(AND(ISNUMBER(K42),ISNUMBER($I$7)),SQRT(K42^2+($I$7)^2),"N/A")</f>
        <v>0.25064471888253259</v>
      </c>
      <c r="N42" s="1">
        <f t="shared" ref="N42:N73" si="17">IF(AND(ISNUMBER(L42),ISNUMBER(M42),M42&lt;&gt;0),L42/M42,"NA")</f>
        <v>-5.9845665477715153</v>
      </c>
      <c r="O42" t="s">
        <v>36</v>
      </c>
    </row>
    <row r="43" spans="1:15" x14ac:dyDescent="0.35">
      <c r="A43" s="12">
        <v>33</v>
      </c>
      <c r="B43" s="11" t="s">
        <v>72</v>
      </c>
      <c r="C43" s="10">
        <v>66.5</v>
      </c>
      <c r="D43" s="9" t="s">
        <v>25</v>
      </c>
      <c r="E43" s="8" t="str">
        <f t="shared" si="9"/>
        <v>Significantly Different</v>
      </c>
      <c r="G43">
        <f t="shared" si="10"/>
        <v>66.5</v>
      </c>
      <c r="H43">
        <f t="shared" si="11"/>
        <v>6</v>
      </c>
      <c r="I43" t="str">
        <f t="shared" si="12"/>
        <v>+/-</v>
      </c>
      <c r="J43" t="str">
        <f t="shared" si="13"/>
        <v>0.7</v>
      </c>
      <c r="K43" s="1">
        <f t="shared" si="14"/>
        <v>0.42553191489361697</v>
      </c>
      <c r="L43" s="1">
        <f t="shared" si="15"/>
        <v>-1.2999999999999972</v>
      </c>
      <c r="M43" s="1">
        <f t="shared" si="16"/>
        <v>0.42985214661796195</v>
      </c>
      <c r="N43" s="1">
        <f t="shared" si="17"/>
        <v>-3.0242957031348578</v>
      </c>
      <c r="O43" t="s">
        <v>49</v>
      </c>
    </row>
    <row r="44" spans="1:15" x14ac:dyDescent="0.35">
      <c r="A44" s="12">
        <v>34</v>
      </c>
      <c r="B44" s="11" t="s">
        <v>73</v>
      </c>
      <c r="C44" s="10">
        <v>66.400000000000006</v>
      </c>
      <c r="D44" s="9" t="s">
        <v>30</v>
      </c>
      <c r="E44" s="8" t="str">
        <f t="shared" si="9"/>
        <v>Significantly Different</v>
      </c>
      <c r="G44">
        <f t="shared" si="10"/>
        <v>66.400000000000006</v>
      </c>
      <c r="H44">
        <f t="shared" si="11"/>
        <v>6</v>
      </c>
      <c r="I44" t="str">
        <f t="shared" si="12"/>
        <v>+/-</v>
      </c>
      <c r="J44" t="str">
        <f t="shared" si="13"/>
        <v>0.5</v>
      </c>
      <c r="K44" s="1">
        <f t="shared" si="14"/>
        <v>0.303951367781155</v>
      </c>
      <c r="L44" s="1">
        <f t="shared" si="15"/>
        <v>-1.2000000000000028</v>
      </c>
      <c r="M44" s="1">
        <f t="shared" si="16"/>
        <v>0.30997079109986531</v>
      </c>
      <c r="N44" s="1">
        <f t="shared" si="17"/>
        <v>-3.8713325076277623</v>
      </c>
      <c r="O44" t="s">
        <v>63</v>
      </c>
    </row>
    <row r="45" spans="1:15" x14ac:dyDescent="0.35">
      <c r="A45" s="12">
        <v>35</v>
      </c>
      <c r="B45" s="11" t="s">
        <v>65</v>
      </c>
      <c r="C45" s="10">
        <v>66.3</v>
      </c>
      <c r="D45" s="9" t="s">
        <v>25</v>
      </c>
      <c r="E45" s="8" t="str">
        <f t="shared" si="9"/>
        <v>Significantly Different</v>
      </c>
      <c r="G45">
        <f t="shared" si="10"/>
        <v>66.3</v>
      </c>
      <c r="H45">
        <f t="shared" si="11"/>
        <v>6</v>
      </c>
      <c r="I45" t="str">
        <f t="shared" si="12"/>
        <v>+/-</v>
      </c>
      <c r="J45" t="str">
        <f t="shared" si="13"/>
        <v>0.7</v>
      </c>
      <c r="K45" s="1">
        <f t="shared" si="14"/>
        <v>0.42553191489361697</v>
      </c>
      <c r="L45" s="1">
        <f t="shared" si="15"/>
        <v>-1.0999999999999943</v>
      </c>
      <c r="M45" s="1">
        <f t="shared" si="16"/>
        <v>0.42985214661796195</v>
      </c>
      <c r="N45" s="1">
        <f t="shared" si="17"/>
        <v>-2.5590194411141027</v>
      </c>
      <c r="O45" t="s">
        <v>62</v>
      </c>
    </row>
    <row r="46" spans="1:15" x14ac:dyDescent="0.35">
      <c r="A46" s="12">
        <v>36</v>
      </c>
      <c r="B46" s="11" t="s">
        <v>59</v>
      </c>
      <c r="C46" s="10">
        <v>66.099999999999994</v>
      </c>
      <c r="D46" s="9" t="s">
        <v>139</v>
      </c>
      <c r="E46" s="8" t="str">
        <f t="shared" si="9"/>
        <v>Not Significantly Different</v>
      </c>
      <c r="G46">
        <f t="shared" si="10"/>
        <v>66.099999999999994</v>
      </c>
      <c r="H46">
        <f t="shared" si="11"/>
        <v>6</v>
      </c>
      <c r="I46" t="str">
        <f t="shared" si="12"/>
        <v>+/-</v>
      </c>
      <c r="J46" t="str">
        <f t="shared" si="13"/>
        <v>1.5</v>
      </c>
      <c r="K46" s="1">
        <f t="shared" si="14"/>
        <v>0.91185410334346506</v>
      </c>
      <c r="L46" s="1">
        <f t="shared" si="15"/>
        <v>-0.89999999999999147</v>
      </c>
      <c r="M46" s="1">
        <f t="shared" si="16"/>
        <v>0.91387819929318592</v>
      </c>
      <c r="N46" s="1">
        <f t="shared" si="17"/>
        <v>-0.98481395080446366</v>
      </c>
      <c r="O46" t="s">
        <v>60</v>
      </c>
    </row>
    <row r="47" spans="1:15" x14ac:dyDescent="0.35">
      <c r="A47" s="12">
        <v>37</v>
      </c>
      <c r="B47" s="11" t="s">
        <v>68</v>
      </c>
      <c r="C47" s="10">
        <v>66</v>
      </c>
      <c r="D47" s="9" t="s">
        <v>118</v>
      </c>
      <c r="E47" s="8" t="str">
        <f t="shared" si="9"/>
        <v>Not Significantly Different</v>
      </c>
      <c r="G47">
        <f t="shared" si="10"/>
        <v>66</v>
      </c>
      <c r="H47">
        <f t="shared" si="11"/>
        <v>6</v>
      </c>
      <c r="I47" t="str">
        <f t="shared" si="12"/>
        <v>+/-</v>
      </c>
      <c r="J47" t="str">
        <f t="shared" si="13"/>
        <v>0.9</v>
      </c>
      <c r="K47" s="1">
        <f t="shared" si="14"/>
        <v>0.54711246200607899</v>
      </c>
      <c r="L47" s="1">
        <f t="shared" si="15"/>
        <v>-0.79999999999999716</v>
      </c>
      <c r="M47" s="1">
        <f t="shared" si="16"/>
        <v>0.55047933970440222</v>
      </c>
      <c r="N47" s="1">
        <f t="shared" si="17"/>
        <v>-1.4532788831449754</v>
      </c>
      <c r="O47" t="s">
        <v>58</v>
      </c>
    </row>
    <row r="48" spans="1:15" x14ac:dyDescent="0.35">
      <c r="A48" s="12">
        <v>38</v>
      </c>
      <c r="B48" s="11" t="s">
        <v>45</v>
      </c>
      <c r="C48" s="10">
        <v>65.900000000000006</v>
      </c>
      <c r="D48" s="9" t="s">
        <v>43</v>
      </c>
      <c r="E48" s="8" t="str">
        <f t="shared" si="9"/>
        <v>Significantly Different</v>
      </c>
      <c r="G48">
        <f t="shared" si="10"/>
        <v>65.900000000000006</v>
      </c>
      <c r="H48">
        <f t="shared" si="11"/>
        <v>6</v>
      </c>
      <c r="I48" t="str">
        <f t="shared" si="12"/>
        <v>+/-</v>
      </c>
      <c r="J48" t="str">
        <f t="shared" si="13"/>
        <v>0.4</v>
      </c>
      <c r="K48" s="1">
        <f t="shared" si="14"/>
        <v>0.24316109422492402</v>
      </c>
      <c r="L48" s="1">
        <f t="shared" si="15"/>
        <v>-0.70000000000000284</v>
      </c>
      <c r="M48" s="1">
        <f t="shared" si="16"/>
        <v>0.25064471888253259</v>
      </c>
      <c r="N48" s="1">
        <f t="shared" si="17"/>
        <v>-2.7927977222933853</v>
      </c>
      <c r="O48" t="s">
        <v>56</v>
      </c>
    </row>
    <row r="49" spans="1:15" x14ac:dyDescent="0.35">
      <c r="A49" s="12">
        <v>39</v>
      </c>
      <c r="B49" s="11" t="s">
        <v>58</v>
      </c>
      <c r="C49" s="10">
        <v>65.400000000000006</v>
      </c>
      <c r="D49" s="9" t="s">
        <v>43</v>
      </c>
      <c r="E49" s="8" t="str">
        <f t="shared" si="9"/>
        <v>Not Significantly Different</v>
      </c>
      <c r="G49">
        <f t="shared" si="10"/>
        <v>65.400000000000006</v>
      </c>
      <c r="H49">
        <f t="shared" si="11"/>
        <v>6</v>
      </c>
      <c r="I49" t="str">
        <f t="shared" si="12"/>
        <v>+/-</v>
      </c>
      <c r="J49" t="str">
        <f t="shared" si="13"/>
        <v>0.4</v>
      </c>
      <c r="K49" s="1">
        <f t="shared" si="14"/>
        <v>0.24316109422492402</v>
      </c>
      <c r="L49" s="1">
        <f t="shared" si="15"/>
        <v>-0.20000000000000284</v>
      </c>
      <c r="M49" s="1">
        <f t="shared" si="16"/>
        <v>0.25064471888253259</v>
      </c>
      <c r="N49" s="1">
        <f t="shared" si="17"/>
        <v>-0.79794220636954671</v>
      </c>
      <c r="O49" t="s">
        <v>54</v>
      </c>
    </row>
    <row r="50" spans="1:15" x14ac:dyDescent="0.35">
      <c r="A50" s="12">
        <v>40</v>
      </c>
      <c r="B50" s="11" t="s">
        <v>62</v>
      </c>
      <c r="C50" s="10">
        <v>65.099999999999994</v>
      </c>
      <c r="D50" s="9" t="s">
        <v>137</v>
      </c>
      <c r="E50" s="8" t="str">
        <f t="shared" si="9"/>
        <v>Not Significantly Different</v>
      </c>
      <c r="G50">
        <f t="shared" si="10"/>
        <v>65.099999999999994</v>
      </c>
      <c r="H50">
        <f t="shared" si="11"/>
        <v>6</v>
      </c>
      <c r="I50" t="str">
        <f t="shared" si="12"/>
        <v>+/-</v>
      </c>
      <c r="J50" t="str">
        <f t="shared" si="13"/>
        <v>1.2</v>
      </c>
      <c r="K50" s="1">
        <f t="shared" si="14"/>
        <v>0.72948328267477203</v>
      </c>
      <c r="L50" s="1">
        <f t="shared" si="15"/>
        <v>0.10000000000000853</v>
      </c>
      <c r="M50" s="1">
        <f t="shared" si="16"/>
        <v>0.73201182849801194</v>
      </c>
      <c r="N50" s="1">
        <f t="shared" si="17"/>
        <v>0.13660981435941388</v>
      </c>
      <c r="O50" t="s">
        <v>52</v>
      </c>
    </row>
    <row r="51" spans="1:15" x14ac:dyDescent="0.35">
      <c r="A51" s="12">
        <v>41</v>
      </c>
      <c r="B51" s="11" t="s">
        <v>47</v>
      </c>
      <c r="C51" s="10">
        <v>64.599999999999994</v>
      </c>
      <c r="D51" s="9" t="s">
        <v>43</v>
      </c>
      <c r="E51" s="8" t="str">
        <f t="shared" si="9"/>
        <v>Significantly Different</v>
      </c>
      <c r="G51">
        <f t="shared" si="10"/>
        <v>64.599999999999994</v>
      </c>
      <c r="H51">
        <f t="shared" si="11"/>
        <v>6</v>
      </c>
      <c r="I51" t="str">
        <f t="shared" si="12"/>
        <v>+/-</v>
      </c>
      <c r="J51" t="str">
        <f t="shared" si="13"/>
        <v>0.4</v>
      </c>
      <c r="K51" s="1">
        <f t="shared" si="14"/>
        <v>0.24316109422492402</v>
      </c>
      <c r="L51" s="1">
        <f t="shared" si="15"/>
        <v>0.60000000000000853</v>
      </c>
      <c r="M51" s="1">
        <f t="shared" si="16"/>
        <v>0.25064471888253259</v>
      </c>
      <c r="N51" s="1">
        <f t="shared" si="17"/>
        <v>2.3938266191086401</v>
      </c>
      <c r="O51" t="s">
        <v>50</v>
      </c>
    </row>
    <row r="52" spans="1:15" x14ac:dyDescent="0.35">
      <c r="A52" s="12">
        <v>42</v>
      </c>
      <c r="B52" s="11" t="s">
        <v>35</v>
      </c>
      <c r="C52" s="10">
        <v>64.2</v>
      </c>
      <c r="D52" s="9" t="s">
        <v>43</v>
      </c>
      <c r="E52" s="8" t="str">
        <f t="shared" si="9"/>
        <v>Significantly Different</v>
      </c>
      <c r="G52">
        <f t="shared" si="10"/>
        <v>64.2</v>
      </c>
      <c r="H52">
        <f t="shared" si="11"/>
        <v>6</v>
      </c>
      <c r="I52" t="str">
        <f t="shared" si="12"/>
        <v>+/-</v>
      </c>
      <c r="J52" t="str">
        <f t="shared" si="13"/>
        <v>0.4</v>
      </c>
      <c r="K52" s="1">
        <f t="shared" si="14"/>
        <v>0.24316109422492402</v>
      </c>
      <c r="L52" s="1">
        <f t="shared" si="15"/>
        <v>1</v>
      </c>
      <c r="M52" s="1">
        <f t="shared" si="16"/>
        <v>0.25064471888253259</v>
      </c>
      <c r="N52" s="1">
        <f t="shared" si="17"/>
        <v>3.9897110318476767</v>
      </c>
      <c r="O52" t="s">
        <v>48</v>
      </c>
    </row>
    <row r="53" spans="1:15" x14ac:dyDescent="0.35">
      <c r="A53" s="12">
        <v>43</v>
      </c>
      <c r="B53" s="11" t="s">
        <v>52</v>
      </c>
      <c r="C53" s="10">
        <v>63.3</v>
      </c>
      <c r="D53" s="9" t="s">
        <v>134</v>
      </c>
      <c r="E53" s="8" t="str">
        <f t="shared" si="9"/>
        <v>Significantly Different</v>
      </c>
      <c r="G53">
        <f t="shared" si="10"/>
        <v>63.3</v>
      </c>
      <c r="H53">
        <f t="shared" si="11"/>
        <v>6</v>
      </c>
      <c r="I53" t="str">
        <f t="shared" si="12"/>
        <v>+/-</v>
      </c>
      <c r="J53" t="str">
        <f t="shared" si="13"/>
        <v>1.3</v>
      </c>
      <c r="K53" s="1">
        <f t="shared" si="14"/>
        <v>0.79027355623100304</v>
      </c>
      <c r="L53" s="1">
        <f t="shared" si="15"/>
        <v>1.9000000000000057</v>
      </c>
      <c r="M53" s="1">
        <f t="shared" si="16"/>
        <v>0.79260819516141623</v>
      </c>
      <c r="N53" s="1">
        <f t="shared" si="17"/>
        <v>2.3971490726424634</v>
      </c>
      <c r="O53" t="s">
        <v>46</v>
      </c>
    </row>
    <row r="54" spans="1:15" x14ac:dyDescent="0.35">
      <c r="A54" s="12">
        <v>44</v>
      </c>
      <c r="B54" s="11" t="s">
        <v>56</v>
      </c>
      <c r="C54" s="10">
        <v>62.8</v>
      </c>
      <c r="D54" s="9" t="s">
        <v>30</v>
      </c>
      <c r="E54" s="8" t="str">
        <f t="shared" si="9"/>
        <v>Significantly Different</v>
      </c>
      <c r="G54">
        <f t="shared" si="10"/>
        <v>62.8</v>
      </c>
      <c r="H54">
        <f t="shared" si="11"/>
        <v>6</v>
      </c>
      <c r="I54" t="str">
        <f t="shared" si="12"/>
        <v>+/-</v>
      </c>
      <c r="J54" t="str">
        <f t="shared" si="13"/>
        <v>0.5</v>
      </c>
      <c r="K54" s="1">
        <f t="shared" si="14"/>
        <v>0.303951367781155</v>
      </c>
      <c r="L54" s="1">
        <f t="shared" si="15"/>
        <v>2.4000000000000057</v>
      </c>
      <c r="M54" s="1">
        <f t="shared" si="16"/>
        <v>0.30997079109986531</v>
      </c>
      <c r="N54" s="1">
        <f t="shared" si="17"/>
        <v>7.7426650152555245</v>
      </c>
      <c r="O54" t="s">
        <v>39</v>
      </c>
    </row>
    <row r="55" spans="1:15" x14ac:dyDescent="0.35">
      <c r="A55" s="12">
        <v>45</v>
      </c>
      <c r="B55" s="11" t="s">
        <v>28</v>
      </c>
      <c r="C55" s="10">
        <v>62.6</v>
      </c>
      <c r="D55" s="9" t="s">
        <v>129</v>
      </c>
      <c r="E55" s="8" t="str">
        <f t="shared" si="9"/>
        <v>Significantly Different</v>
      </c>
      <c r="G55">
        <f t="shared" si="10"/>
        <v>62.6</v>
      </c>
      <c r="H55">
        <f t="shared" si="11"/>
        <v>6</v>
      </c>
      <c r="I55" t="str">
        <f t="shared" si="12"/>
        <v>+/-</v>
      </c>
      <c r="J55" t="str">
        <f t="shared" si="13"/>
        <v>1.1</v>
      </c>
      <c r="K55" s="1">
        <f t="shared" si="14"/>
        <v>0.66869300911854113</v>
      </c>
      <c r="L55" s="1">
        <f t="shared" si="15"/>
        <v>2.6000000000000014</v>
      </c>
      <c r="M55" s="1">
        <f t="shared" si="16"/>
        <v>0.67145051776214359</v>
      </c>
      <c r="N55" s="1">
        <f t="shared" si="17"/>
        <v>3.8722138582385193</v>
      </c>
      <c r="O55" t="s">
        <v>42</v>
      </c>
    </row>
    <row r="56" spans="1:15" x14ac:dyDescent="0.35">
      <c r="A56" s="12">
        <v>46</v>
      </c>
      <c r="B56" s="11" t="s">
        <v>39</v>
      </c>
      <c r="C56" s="10">
        <v>62.5</v>
      </c>
      <c r="D56" s="9" t="s">
        <v>38</v>
      </c>
      <c r="E56" s="8" t="str">
        <f t="shared" si="9"/>
        <v>Significantly Different</v>
      </c>
      <c r="G56">
        <f t="shared" si="10"/>
        <v>62.5</v>
      </c>
      <c r="H56">
        <f t="shared" si="11"/>
        <v>6</v>
      </c>
      <c r="I56" t="str">
        <f t="shared" si="12"/>
        <v>+/-</v>
      </c>
      <c r="J56" t="str">
        <f t="shared" si="13"/>
        <v>0.2</v>
      </c>
      <c r="K56" s="1">
        <f t="shared" si="14"/>
        <v>0.12158054711246201</v>
      </c>
      <c r="L56" s="1">
        <f t="shared" si="15"/>
        <v>2.7000000000000028</v>
      </c>
      <c r="M56" s="1">
        <f t="shared" si="16"/>
        <v>0.1359311840425404</v>
      </c>
      <c r="N56" s="1">
        <f t="shared" si="17"/>
        <v>19.862991844130654</v>
      </c>
      <c r="O56" t="s">
        <v>40</v>
      </c>
    </row>
    <row r="57" spans="1:15" x14ac:dyDescent="0.35">
      <c r="A57" s="12">
        <v>47</v>
      </c>
      <c r="B57" s="11" t="s">
        <v>70</v>
      </c>
      <c r="C57" s="10">
        <v>62.2</v>
      </c>
      <c r="D57" s="9" t="s">
        <v>30</v>
      </c>
      <c r="E57" s="8" t="str">
        <f t="shared" si="9"/>
        <v>Significantly Different</v>
      </c>
      <c r="G57">
        <f t="shared" si="10"/>
        <v>62.2</v>
      </c>
      <c r="H57">
        <f t="shared" si="11"/>
        <v>6</v>
      </c>
      <c r="I57" t="str">
        <f t="shared" si="12"/>
        <v>+/-</v>
      </c>
      <c r="J57" t="str">
        <f t="shared" si="13"/>
        <v>0.5</v>
      </c>
      <c r="K57" s="1">
        <f t="shared" si="14"/>
        <v>0.303951367781155</v>
      </c>
      <c r="L57" s="1">
        <f t="shared" si="15"/>
        <v>3</v>
      </c>
      <c r="M57" s="1">
        <f t="shared" si="16"/>
        <v>0.30997079109986531</v>
      </c>
      <c r="N57" s="1">
        <f t="shared" si="17"/>
        <v>9.6783312690693837</v>
      </c>
      <c r="O57" t="s">
        <v>37</v>
      </c>
    </row>
    <row r="58" spans="1:15" x14ac:dyDescent="0.35">
      <c r="A58" s="12">
        <v>48</v>
      </c>
      <c r="B58" s="11" t="s">
        <v>44</v>
      </c>
      <c r="C58" s="10">
        <v>60.3</v>
      </c>
      <c r="D58" s="9" t="s">
        <v>121</v>
      </c>
      <c r="E58" s="8" t="str">
        <f t="shared" si="9"/>
        <v>Significantly Different</v>
      </c>
      <c r="G58">
        <f t="shared" si="10"/>
        <v>60.3</v>
      </c>
      <c r="H58">
        <f t="shared" si="11"/>
        <v>6</v>
      </c>
      <c r="I58" t="str">
        <f t="shared" si="12"/>
        <v>+/-</v>
      </c>
      <c r="J58" t="str">
        <f t="shared" si="13"/>
        <v>0.8</v>
      </c>
      <c r="K58" s="1">
        <f t="shared" si="14"/>
        <v>0.48632218844984804</v>
      </c>
      <c r="L58" s="1">
        <f t="shared" si="15"/>
        <v>4.9000000000000057</v>
      </c>
      <c r="M58" s="1">
        <f t="shared" si="16"/>
        <v>0.49010685399991183</v>
      </c>
      <c r="N58" s="1">
        <f t="shared" si="17"/>
        <v>9.9978197815631589</v>
      </c>
      <c r="O58" t="s">
        <v>35</v>
      </c>
    </row>
    <row r="59" spans="1:15" x14ac:dyDescent="0.35">
      <c r="A59" s="12">
        <v>49</v>
      </c>
      <c r="B59" s="11" t="s">
        <v>34</v>
      </c>
      <c r="C59" s="10">
        <v>55.8</v>
      </c>
      <c r="D59" s="9" t="s">
        <v>38</v>
      </c>
      <c r="E59" s="8" t="str">
        <f t="shared" si="9"/>
        <v>Significantly Different</v>
      </c>
      <c r="G59">
        <f t="shared" si="10"/>
        <v>55.8</v>
      </c>
      <c r="H59">
        <f t="shared" si="11"/>
        <v>6</v>
      </c>
      <c r="I59" t="str">
        <f t="shared" si="12"/>
        <v>+/-</v>
      </c>
      <c r="J59" t="str">
        <f t="shared" si="13"/>
        <v>0.2</v>
      </c>
      <c r="K59" s="1">
        <f t="shared" si="14"/>
        <v>0.12158054711246201</v>
      </c>
      <c r="L59" s="1">
        <f t="shared" si="15"/>
        <v>9.4000000000000057</v>
      </c>
      <c r="M59" s="1">
        <f t="shared" si="16"/>
        <v>0.1359311840425404</v>
      </c>
      <c r="N59" s="1">
        <f t="shared" si="17"/>
        <v>69.152638272158541</v>
      </c>
      <c r="O59" t="s">
        <v>32</v>
      </c>
    </row>
    <row r="60" spans="1:15" x14ac:dyDescent="0.35">
      <c r="A60" s="12">
        <v>50</v>
      </c>
      <c r="B60" s="11" t="s">
        <v>49</v>
      </c>
      <c r="C60" s="10">
        <v>54.1</v>
      </c>
      <c r="D60" s="9" t="s">
        <v>27</v>
      </c>
      <c r="E60" s="8" t="str">
        <f t="shared" si="9"/>
        <v>Significantly Different</v>
      </c>
      <c r="G60">
        <f t="shared" si="10"/>
        <v>54.1</v>
      </c>
      <c r="H60">
        <f t="shared" si="11"/>
        <v>6</v>
      </c>
      <c r="I60" t="str">
        <f t="shared" si="12"/>
        <v>+/-</v>
      </c>
      <c r="J60" t="str">
        <f t="shared" si="13"/>
        <v>0.3</v>
      </c>
      <c r="K60" s="1">
        <f t="shared" si="14"/>
        <v>0.18237082066869301</v>
      </c>
      <c r="L60" s="1">
        <f t="shared" si="15"/>
        <v>11.100000000000001</v>
      </c>
      <c r="M60" s="1">
        <f t="shared" si="16"/>
        <v>0.19223572402239389</v>
      </c>
      <c r="N60" s="1">
        <f t="shared" si="17"/>
        <v>57.741608935844525</v>
      </c>
      <c r="O60" t="s">
        <v>29</v>
      </c>
    </row>
    <row r="61" spans="1:15" x14ac:dyDescent="0.35">
      <c r="A61" s="12">
        <v>51</v>
      </c>
      <c r="B61" s="11" t="s">
        <v>31</v>
      </c>
      <c r="C61" s="10">
        <v>41</v>
      </c>
      <c r="D61" s="9" t="s">
        <v>139</v>
      </c>
      <c r="E61" s="8" t="str">
        <f t="shared" si="9"/>
        <v>Significantly Different</v>
      </c>
      <c r="G61">
        <f t="shared" si="10"/>
        <v>41</v>
      </c>
      <c r="H61">
        <f t="shared" si="11"/>
        <v>6</v>
      </c>
      <c r="I61" t="str">
        <f t="shared" si="12"/>
        <v>+/-</v>
      </c>
      <c r="J61" t="str">
        <f t="shared" si="13"/>
        <v>1.5</v>
      </c>
      <c r="K61" s="1">
        <f t="shared" si="14"/>
        <v>0.91185410334346506</v>
      </c>
      <c r="L61" s="1">
        <f t="shared" si="15"/>
        <v>24.200000000000003</v>
      </c>
      <c r="M61" s="1">
        <f t="shared" si="16"/>
        <v>0.91387819929318592</v>
      </c>
      <c r="N61" s="1">
        <f t="shared" si="17"/>
        <v>26.480552899409165</v>
      </c>
      <c r="O61" t="s">
        <v>26</v>
      </c>
    </row>
    <row r="62" spans="1:15" ht="15" thickBot="1" x14ac:dyDescent="0.4">
      <c r="A62" s="7"/>
      <c r="B62" s="6" t="s">
        <v>24</v>
      </c>
      <c r="C62" s="5">
        <v>67.400000000000006</v>
      </c>
      <c r="D62" s="4" t="s">
        <v>25</v>
      </c>
      <c r="E62" s="3" t="str">
        <f t="shared" si="9"/>
        <v>Significantly Different</v>
      </c>
      <c r="G62">
        <f t="shared" si="10"/>
        <v>67.400000000000006</v>
      </c>
      <c r="H62">
        <f t="shared" si="11"/>
        <v>6</v>
      </c>
      <c r="I62" t="str">
        <f t="shared" si="12"/>
        <v>+/-</v>
      </c>
      <c r="J62" t="str">
        <f t="shared" si="13"/>
        <v>0.7</v>
      </c>
      <c r="K62" s="1">
        <f t="shared" si="14"/>
        <v>0.42553191489361697</v>
      </c>
      <c r="L62" s="1">
        <f t="shared" si="15"/>
        <v>-2.2000000000000028</v>
      </c>
      <c r="M62" s="1">
        <f t="shared" si="16"/>
        <v>0.42985214661796195</v>
      </c>
      <c r="N62" s="1">
        <f t="shared" si="17"/>
        <v>-5.1180388822282383</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34" priority="1" operator="equal">
      <formula>"OTHER ERROR"</formula>
    </cfRule>
    <cfRule type="cellIs" dxfId="33" priority="2" operator="equal">
      <formula>"Statistical Test not applicable"</formula>
    </cfRule>
    <cfRule type="cellIs" dxfId="32" priority="3" operator="equal">
      <formula>"Geography Selected"</formula>
    </cfRule>
  </conditionalFormatting>
  <conditionalFormatting sqref="E10:J62">
    <cfRule type="cellIs" dxfId="31" priority="4" operator="equal">
      <formula>"Not Significantly Different"</formula>
    </cfRule>
  </conditionalFormatting>
  <conditionalFormatting sqref="F10:J62">
    <cfRule type="cellIs" dxfId="3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37ECBC35-EE30-4685-9986-D751370AFA27}">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11DE9AD8-0512-4453-9DF5-18CE239102F6}"/>
    <hyperlink ref="A68" r:id="rId2" xr:uid="{AB2A7AEC-69F3-461B-B3FC-65814CA91C06}"/>
    <hyperlink ref="A66" r:id="rId3" xr:uid="{07FB7A65-788C-40A9-AD51-FF937D16A7F4}"/>
    <hyperlink ref="A67" r:id="rId4" xr:uid="{E0DADA08-1A37-4EA5-902C-BEEEEE79D05B}"/>
  </hyperlinks>
  <pageMargins left="0.7" right="0.7" top="0.75" bottom="0.75" header="0.3" footer="0.3"/>
  <pageSetup orientation="portrait" r:id="rId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99986-1471-460C-9C08-2FA04A53EC20}">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687</v>
      </c>
    </row>
    <row r="2" spans="1:16" x14ac:dyDescent="0.35">
      <c r="A2" s="26" t="s">
        <v>106</v>
      </c>
      <c r="B2" t="s">
        <v>686</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27.8</v>
      </c>
      <c r="C6" t="s">
        <v>100</v>
      </c>
      <c r="H6" s="14" t="s">
        <v>99</v>
      </c>
      <c r="I6">
        <f>VLOOKUP($B$4,$B$9:$K$62,6,FALSE)</f>
        <v>27.8</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27.8</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27.8</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28</v>
      </c>
      <c r="C11" s="10">
        <v>41.3</v>
      </c>
      <c r="D11" s="13" t="s">
        <v>135</v>
      </c>
      <c r="E11" s="8" t="str">
        <f t="shared" si="0"/>
        <v>Significantly Different</v>
      </c>
      <c r="G11">
        <f t="shared" si="1"/>
        <v>41.3</v>
      </c>
      <c r="H11">
        <f t="shared" si="2"/>
        <v>6</v>
      </c>
      <c r="I11" t="str">
        <f t="shared" si="3"/>
        <v>+/-</v>
      </c>
      <c r="J11" t="str">
        <f t="shared" si="4"/>
        <v>1.6</v>
      </c>
      <c r="K11" s="1">
        <f t="shared" si="5"/>
        <v>0.97264437689969607</v>
      </c>
      <c r="L11" s="1">
        <f t="shared" si="6"/>
        <v>-13.499999999999996</v>
      </c>
      <c r="M11" s="1">
        <f t="shared" si="7"/>
        <v>0.97454222139096647</v>
      </c>
      <c r="N11" s="1">
        <f t="shared" si="8"/>
        <v>-13.852657897911712</v>
      </c>
      <c r="O11" t="s">
        <v>67</v>
      </c>
    </row>
    <row r="12" spans="1:16" x14ac:dyDescent="0.35">
      <c r="A12" s="12">
        <v>2</v>
      </c>
      <c r="B12" s="11" t="s">
        <v>34</v>
      </c>
      <c r="C12" s="10">
        <v>37.6</v>
      </c>
      <c r="D12" s="9" t="s">
        <v>27</v>
      </c>
      <c r="E12" s="8" t="str">
        <f t="shared" si="0"/>
        <v>Significantly Different</v>
      </c>
      <c r="G12">
        <f t="shared" si="1"/>
        <v>37.6</v>
      </c>
      <c r="H12">
        <f t="shared" si="2"/>
        <v>6</v>
      </c>
      <c r="I12" t="str">
        <f t="shared" si="3"/>
        <v>+/-</v>
      </c>
      <c r="J12" t="str">
        <f t="shared" si="4"/>
        <v>0.3</v>
      </c>
      <c r="K12" s="1">
        <f t="shared" si="5"/>
        <v>0.18237082066869301</v>
      </c>
      <c r="L12" s="1">
        <f t="shared" si="6"/>
        <v>-9.8000000000000007</v>
      </c>
      <c r="M12" s="1">
        <f t="shared" si="7"/>
        <v>0.19223572402239389</v>
      </c>
      <c r="N12" s="1">
        <f t="shared" si="8"/>
        <v>-50.979078159574442</v>
      </c>
      <c r="O12" t="s">
        <v>59</v>
      </c>
    </row>
    <row r="13" spans="1:16" x14ac:dyDescent="0.35">
      <c r="A13" s="12">
        <v>3</v>
      </c>
      <c r="B13" s="11" t="s">
        <v>53</v>
      </c>
      <c r="C13" s="10">
        <v>33.9</v>
      </c>
      <c r="D13" s="9" t="s">
        <v>43</v>
      </c>
      <c r="E13" s="8" t="str">
        <f t="shared" si="0"/>
        <v>Significantly Different</v>
      </c>
      <c r="G13">
        <f t="shared" si="1"/>
        <v>33.9</v>
      </c>
      <c r="H13">
        <f t="shared" si="2"/>
        <v>6</v>
      </c>
      <c r="I13" t="str">
        <f t="shared" si="3"/>
        <v>+/-</v>
      </c>
      <c r="J13" t="str">
        <f t="shared" si="4"/>
        <v>0.4</v>
      </c>
      <c r="K13" s="1">
        <f t="shared" si="5"/>
        <v>0.24316109422492402</v>
      </c>
      <c r="L13" s="1">
        <f t="shared" si="6"/>
        <v>-6.0999999999999979</v>
      </c>
      <c r="M13" s="1">
        <f t="shared" si="7"/>
        <v>0.25064471888253259</v>
      </c>
      <c r="N13" s="1">
        <f t="shared" si="8"/>
        <v>-24.337237294270821</v>
      </c>
      <c r="O13" t="s">
        <v>57</v>
      </c>
    </row>
    <row r="14" spans="1:16" x14ac:dyDescent="0.35">
      <c r="A14" s="12">
        <v>4</v>
      </c>
      <c r="B14" s="11" t="s">
        <v>49</v>
      </c>
      <c r="C14" s="10">
        <v>33.1</v>
      </c>
      <c r="D14" s="9" t="s">
        <v>109</v>
      </c>
      <c r="E14" s="8" t="str">
        <f t="shared" si="0"/>
        <v>Significantly Different</v>
      </c>
      <c r="G14">
        <f t="shared" si="1"/>
        <v>33.1</v>
      </c>
      <c r="H14">
        <f t="shared" si="2"/>
        <v>6</v>
      </c>
      <c r="I14" t="str">
        <f t="shared" si="3"/>
        <v>+/-</v>
      </c>
      <c r="J14" t="str">
        <f t="shared" si="4"/>
        <v>0.6</v>
      </c>
      <c r="K14" s="1">
        <f t="shared" si="5"/>
        <v>0.36474164133738601</v>
      </c>
      <c r="L14" s="1">
        <f t="shared" si="6"/>
        <v>-5.3000000000000007</v>
      </c>
      <c r="M14" s="1">
        <f t="shared" si="7"/>
        <v>0.36977279819442066</v>
      </c>
      <c r="N14" s="1">
        <f t="shared" si="8"/>
        <v>-14.333125708217576</v>
      </c>
      <c r="O14" t="s">
        <v>72</v>
      </c>
    </row>
    <row r="15" spans="1:16" x14ac:dyDescent="0.35">
      <c r="A15" s="12">
        <v>5</v>
      </c>
      <c r="B15" s="11" t="s">
        <v>56</v>
      </c>
      <c r="C15" s="10">
        <v>31.8</v>
      </c>
      <c r="D15" s="9" t="s">
        <v>122</v>
      </c>
      <c r="E15" s="8" t="str">
        <f t="shared" si="0"/>
        <v>Significantly Different</v>
      </c>
      <c r="G15">
        <f t="shared" si="1"/>
        <v>31.8</v>
      </c>
      <c r="H15">
        <f t="shared" si="2"/>
        <v>6</v>
      </c>
      <c r="I15" t="str">
        <f t="shared" si="3"/>
        <v>+/-</v>
      </c>
      <c r="J15" t="str">
        <f t="shared" si="4"/>
        <v>1.0</v>
      </c>
      <c r="K15" s="1">
        <f t="shared" si="5"/>
        <v>0.60790273556231</v>
      </c>
      <c r="L15" s="1">
        <f t="shared" si="6"/>
        <v>-4</v>
      </c>
      <c r="M15" s="1">
        <f t="shared" si="7"/>
        <v>0.61093468821403585</v>
      </c>
      <c r="N15" s="1">
        <f t="shared" si="8"/>
        <v>-6.5473447115817285</v>
      </c>
      <c r="O15" t="s">
        <v>34</v>
      </c>
    </row>
    <row r="16" spans="1:16" x14ac:dyDescent="0.35">
      <c r="A16" s="12">
        <v>6</v>
      </c>
      <c r="B16" s="11" t="s">
        <v>47</v>
      </c>
      <c r="C16" s="10">
        <v>31.5</v>
      </c>
      <c r="D16" s="9" t="s">
        <v>25</v>
      </c>
      <c r="E16" s="8" t="str">
        <f t="shared" si="0"/>
        <v>Significantly Different</v>
      </c>
      <c r="G16">
        <f t="shared" si="1"/>
        <v>31.5</v>
      </c>
      <c r="H16">
        <f t="shared" si="2"/>
        <v>6</v>
      </c>
      <c r="I16" t="str">
        <f t="shared" si="3"/>
        <v>+/-</v>
      </c>
      <c r="J16" t="str">
        <f t="shared" si="4"/>
        <v>0.7</v>
      </c>
      <c r="K16" s="1">
        <f t="shared" si="5"/>
        <v>0.42553191489361697</v>
      </c>
      <c r="L16" s="1">
        <f t="shared" si="6"/>
        <v>-3.6999999999999993</v>
      </c>
      <c r="M16" s="1">
        <f t="shared" si="7"/>
        <v>0.42985214661796195</v>
      </c>
      <c r="N16" s="1">
        <f t="shared" si="8"/>
        <v>-8.6076108473838424</v>
      </c>
      <c r="O16" t="s">
        <v>73</v>
      </c>
    </row>
    <row r="17" spans="1:15" x14ac:dyDescent="0.35">
      <c r="A17" s="12">
        <v>7</v>
      </c>
      <c r="B17" s="11" t="s">
        <v>44</v>
      </c>
      <c r="C17" s="10">
        <v>30.8</v>
      </c>
      <c r="D17" s="9" t="s">
        <v>129</v>
      </c>
      <c r="E17" s="8" t="str">
        <f t="shared" si="0"/>
        <v>Significantly Different</v>
      </c>
      <c r="G17">
        <f t="shared" si="1"/>
        <v>30.8</v>
      </c>
      <c r="H17">
        <f t="shared" si="2"/>
        <v>6</v>
      </c>
      <c r="I17" t="str">
        <f t="shared" si="3"/>
        <v>+/-</v>
      </c>
      <c r="J17" t="str">
        <f t="shared" si="4"/>
        <v>1.1</v>
      </c>
      <c r="K17" s="1">
        <f t="shared" si="5"/>
        <v>0.66869300911854113</v>
      </c>
      <c r="L17" s="1">
        <f t="shared" si="6"/>
        <v>-3</v>
      </c>
      <c r="M17" s="1">
        <f t="shared" si="7"/>
        <v>0.67145051776214359</v>
      </c>
      <c r="N17" s="1">
        <f t="shared" si="8"/>
        <v>-4.467939067198289</v>
      </c>
      <c r="O17" t="s">
        <v>65</v>
      </c>
    </row>
    <row r="18" spans="1:15" x14ac:dyDescent="0.35">
      <c r="A18" s="12">
        <v>8</v>
      </c>
      <c r="B18" s="11" t="s">
        <v>70</v>
      </c>
      <c r="C18" s="10">
        <v>30.2</v>
      </c>
      <c r="D18" s="9" t="s">
        <v>121</v>
      </c>
      <c r="E18" s="8" t="str">
        <f t="shared" si="0"/>
        <v>Significantly Different</v>
      </c>
      <c r="G18">
        <f t="shared" si="1"/>
        <v>30.2</v>
      </c>
      <c r="H18">
        <f t="shared" si="2"/>
        <v>6</v>
      </c>
      <c r="I18" t="str">
        <f t="shared" si="3"/>
        <v>+/-</v>
      </c>
      <c r="J18" t="str">
        <f t="shared" si="4"/>
        <v>0.8</v>
      </c>
      <c r="K18" s="1">
        <f t="shared" si="5"/>
        <v>0.48632218844984804</v>
      </c>
      <c r="L18" s="1">
        <f t="shared" si="6"/>
        <v>-2.3999999999999986</v>
      </c>
      <c r="M18" s="1">
        <f t="shared" si="7"/>
        <v>0.49010685399991183</v>
      </c>
      <c r="N18" s="1">
        <f t="shared" si="8"/>
        <v>-4.896891321581947</v>
      </c>
      <c r="O18" t="s">
        <v>61</v>
      </c>
    </row>
    <row r="19" spans="1:15" x14ac:dyDescent="0.35">
      <c r="A19" s="12">
        <v>9</v>
      </c>
      <c r="B19" s="11" t="s">
        <v>40</v>
      </c>
      <c r="C19" s="10">
        <v>29.8</v>
      </c>
      <c r="D19" s="9" t="s">
        <v>154</v>
      </c>
      <c r="E19" s="8" t="str">
        <f t="shared" si="0"/>
        <v>Not Significantly Different</v>
      </c>
      <c r="G19">
        <f t="shared" si="1"/>
        <v>29.8</v>
      </c>
      <c r="H19">
        <f t="shared" si="2"/>
        <v>6</v>
      </c>
      <c r="I19" t="str">
        <f t="shared" si="3"/>
        <v>+/-</v>
      </c>
      <c r="J19" t="str">
        <f t="shared" si="4"/>
        <v>2.1</v>
      </c>
      <c r="K19" s="1">
        <f t="shared" si="5"/>
        <v>1.2765957446808511</v>
      </c>
      <c r="L19" s="1">
        <f t="shared" si="6"/>
        <v>-2</v>
      </c>
      <c r="M19" s="1">
        <f t="shared" si="7"/>
        <v>1.2780423125610114</v>
      </c>
      <c r="N19" s="1">
        <f t="shared" si="8"/>
        <v>-1.5648934157682854</v>
      </c>
      <c r="O19" t="s">
        <v>31</v>
      </c>
    </row>
    <row r="20" spans="1:15" x14ac:dyDescent="0.35">
      <c r="A20" s="12">
        <v>10</v>
      </c>
      <c r="B20" s="11" t="s">
        <v>65</v>
      </c>
      <c r="C20" s="10">
        <v>29.6</v>
      </c>
      <c r="D20" s="13" t="s">
        <v>122</v>
      </c>
      <c r="E20" s="8" t="str">
        <f t="shared" si="0"/>
        <v>Significantly Different</v>
      </c>
      <c r="G20">
        <f t="shared" si="1"/>
        <v>29.6</v>
      </c>
      <c r="H20">
        <f t="shared" si="2"/>
        <v>6</v>
      </c>
      <c r="I20" t="str">
        <f t="shared" si="3"/>
        <v>+/-</v>
      </c>
      <c r="J20" t="str">
        <f t="shared" si="4"/>
        <v>1.0</v>
      </c>
      <c r="K20" s="1">
        <f t="shared" si="5"/>
        <v>0.60790273556231</v>
      </c>
      <c r="L20" s="1">
        <f t="shared" si="6"/>
        <v>-1.8000000000000007</v>
      </c>
      <c r="M20" s="1">
        <f t="shared" si="7"/>
        <v>0.61093468821403585</v>
      </c>
      <c r="N20" s="1">
        <f t="shared" si="8"/>
        <v>-2.9463051202117794</v>
      </c>
      <c r="O20" t="s">
        <v>53</v>
      </c>
    </row>
    <row r="21" spans="1:15" x14ac:dyDescent="0.35">
      <c r="A21" s="12">
        <v>11</v>
      </c>
      <c r="B21" s="11" t="s">
        <v>76</v>
      </c>
      <c r="C21" s="10">
        <v>29.4</v>
      </c>
      <c r="D21" s="9" t="s">
        <v>133</v>
      </c>
      <c r="E21" s="8" t="str">
        <f t="shared" si="0"/>
        <v>Significantly Different</v>
      </c>
      <c r="G21">
        <f t="shared" si="1"/>
        <v>29.4</v>
      </c>
      <c r="H21">
        <f t="shared" si="2"/>
        <v>6</v>
      </c>
      <c r="I21" t="str">
        <f t="shared" si="3"/>
        <v>+/-</v>
      </c>
      <c r="J21" t="str">
        <f t="shared" si="4"/>
        <v>1.4</v>
      </c>
      <c r="K21" s="1">
        <f t="shared" si="5"/>
        <v>0.85106382978723394</v>
      </c>
      <c r="L21" s="1">
        <f t="shared" si="6"/>
        <v>-1.5999999999999979</v>
      </c>
      <c r="M21" s="1">
        <f t="shared" si="7"/>
        <v>0.85323214879137987</v>
      </c>
      <c r="N21" s="1">
        <f t="shared" si="8"/>
        <v>-1.8752223556817793</v>
      </c>
      <c r="O21" t="s">
        <v>45</v>
      </c>
    </row>
    <row r="22" spans="1:15" x14ac:dyDescent="0.35">
      <c r="A22" s="12">
        <v>12</v>
      </c>
      <c r="B22" s="11" t="s">
        <v>73</v>
      </c>
      <c r="C22" s="10">
        <v>29.3</v>
      </c>
      <c r="D22" s="9" t="s">
        <v>121</v>
      </c>
      <c r="E22" s="8" t="str">
        <f t="shared" si="0"/>
        <v>Significantly Different</v>
      </c>
      <c r="G22">
        <f t="shared" si="1"/>
        <v>29.3</v>
      </c>
      <c r="H22">
        <f t="shared" si="2"/>
        <v>6</v>
      </c>
      <c r="I22" t="str">
        <f t="shared" si="3"/>
        <v>+/-</v>
      </c>
      <c r="J22" t="str">
        <f t="shared" si="4"/>
        <v>0.8</v>
      </c>
      <c r="K22" s="1">
        <f t="shared" si="5"/>
        <v>0.48632218844984804</v>
      </c>
      <c r="L22" s="1">
        <f t="shared" si="6"/>
        <v>-1.5</v>
      </c>
      <c r="M22" s="1">
        <f t="shared" si="7"/>
        <v>0.49010685399991183</v>
      </c>
      <c r="N22" s="1">
        <f t="shared" si="8"/>
        <v>-3.0605570759887186</v>
      </c>
      <c r="O22" t="s">
        <v>28</v>
      </c>
    </row>
    <row r="23" spans="1:15" x14ac:dyDescent="0.35">
      <c r="A23" s="12">
        <v>12</v>
      </c>
      <c r="B23" s="11" t="s">
        <v>35</v>
      </c>
      <c r="C23" s="10">
        <v>29.3</v>
      </c>
      <c r="D23" s="9" t="s">
        <v>25</v>
      </c>
      <c r="E23" s="8" t="str">
        <f t="shared" si="0"/>
        <v>Significantly Different</v>
      </c>
      <c r="G23">
        <f t="shared" si="1"/>
        <v>29.3</v>
      </c>
      <c r="H23">
        <f t="shared" si="2"/>
        <v>6</v>
      </c>
      <c r="I23" t="str">
        <f t="shared" si="3"/>
        <v>+/-</v>
      </c>
      <c r="J23" t="str">
        <f t="shared" si="4"/>
        <v>0.7</v>
      </c>
      <c r="K23" s="1">
        <f t="shared" si="5"/>
        <v>0.42553191489361697</v>
      </c>
      <c r="L23" s="1">
        <f t="shared" si="6"/>
        <v>-1.5</v>
      </c>
      <c r="M23" s="1">
        <f t="shared" si="7"/>
        <v>0.42985214661796195</v>
      </c>
      <c r="N23" s="1">
        <f t="shared" si="8"/>
        <v>-3.4895719651556125</v>
      </c>
      <c r="O23" t="s">
        <v>81</v>
      </c>
    </row>
    <row r="24" spans="1:15" x14ac:dyDescent="0.35">
      <c r="A24" s="12">
        <v>14</v>
      </c>
      <c r="B24" s="11" t="s">
        <v>36</v>
      </c>
      <c r="C24" s="10">
        <v>29.2</v>
      </c>
      <c r="D24" s="9" t="s">
        <v>155</v>
      </c>
      <c r="E24" s="8" t="str">
        <f t="shared" si="0"/>
        <v>Not Significantly Different</v>
      </c>
      <c r="G24">
        <f t="shared" si="1"/>
        <v>29.2</v>
      </c>
      <c r="H24">
        <f t="shared" si="2"/>
        <v>6</v>
      </c>
      <c r="I24" t="str">
        <f t="shared" si="3"/>
        <v>+/-</v>
      </c>
      <c r="J24" t="str">
        <f t="shared" si="4"/>
        <v>1.8</v>
      </c>
      <c r="K24" s="1">
        <f t="shared" si="5"/>
        <v>1.094224924012158</v>
      </c>
      <c r="L24" s="1">
        <f t="shared" si="6"/>
        <v>-1.3999999999999986</v>
      </c>
      <c r="M24" s="1">
        <f t="shared" si="7"/>
        <v>1.0959122417823675</v>
      </c>
      <c r="N24" s="1">
        <f t="shared" si="8"/>
        <v>-1.2774745519067014</v>
      </c>
      <c r="O24" t="s">
        <v>64</v>
      </c>
    </row>
    <row r="25" spans="1:15" x14ac:dyDescent="0.35">
      <c r="A25" s="12">
        <v>15</v>
      </c>
      <c r="B25" s="11" t="s">
        <v>59</v>
      </c>
      <c r="C25" s="10">
        <v>29</v>
      </c>
      <c r="D25" s="9" t="s">
        <v>141</v>
      </c>
      <c r="E25" s="8" t="str">
        <f t="shared" si="0"/>
        <v>Not Significantly Different</v>
      </c>
      <c r="G25">
        <f t="shared" si="1"/>
        <v>29</v>
      </c>
      <c r="H25">
        <f t="shared" si="2"/>
        <v>6</v>
      </c>
      <c r="I25" t="str">
        <f t="shared" si="3"/>
        <v>+/-</v>
      </c>
      <c r="J25" t="str">
        <f t="shared" si="4"/>
        <v>2.3</v>
      </c>
      <c r="K25" s="1">
        <f t="shared" si="5"/>
        <v>1.3981762917933129</v>
      </c>
      <c r="L25" s="1">
        <f t="shared" si="6"/>
        <v>-1.1999999999999993</v>
      </c>
      <c r="M25" s="1">
        <f t="shared" si="7"/>
        <v>1.3994971955284299</v>
      </c>
      <c r="N25" s="1">
        <f t="shared" si="8"/>
        <v>-0.85745080721429856</v>
      </c>
      <c r="O25" t="s">
        <v>80</v>
      </c>
    </row>
    <row r="26" spans="1:15" x14ac:dyDescent="0.35">
      <c r="A26" s="12">
        <v>16</v>
      </c>
      <c r="B26" s="11" t="s">
        <v>39</v>
      </c>
      <c r="C26" s="10">
        <v>28.9</v>
      </c>
      <c r="D26" s="9" t="s">
        <v>30</v>
      </c>
      <c r="E26" s="8" t="str">
        <f t="shared" si="0"/>
        <v>Significantly Different</v>
      </c>
      <c r="G26">
        <f t="shared" si="1"/>
        <v>28.9</v>
      </c>
      <c r="H26">
        <f t="shared" si="2"/>
        <v>6</v>
      </c>
      <c r="I26" t="str">
        <f t="shared" si="3"/>
        <v>+/-</v>
      </c>
      <c r="J26" t="str">
        <f t="shared" si="4"/>
        <v>0.5</v>
      </c>
      <c r="K26" s="1">
        <f t="shared" si="5"/>
        <v>0.303951367781155</v>
      </c>
      <c r="L26" s="1">
        <f t="shared" si="6"/>
        <v>-1.0999999999999979</v>
      </c>
      <c r="M26" s="1">
        <f t="shared" si="7"/>
        <v>0.30997079109986531</v>
      </c>
      <c r="N26" s="1">
        <f t="shared" si="8"/>
        <v>-3.5487214653254338</v>
      </c>
      <c r="O26" t="s">
        <v>79</v>
      </c>
    </row>
    <row r="27" spans="1:15" x14ac:dyDescent="0.35">
      <c r="A27" s="12">
        <v>17</v>
      </c>
      <c r="B27" s="11" t="s">
        <v>69</v>
      </c>
      <c r="C27" s="10">
        <v>28.8</v>
      </c>
      <c r="D27" s="9" t="s">
        <v>152</v>
      </c>
      <c r="E27" s="8" t="str">
        <f t="shared" si="0"/>
        <v>Not Significantly Different</v>
      </c>
      <c r="G27">
        <f t="shared" si="1"/>
        <v>28.8</v>
      </c>
      <c r="H27">
        <f t="shared" si="2"/>
        <v>6</v>
      </c>
      <c r="I27" t="str">
        <f t="shared" si="3"/>
        <v>+/-</v>
      </c>
      <c r="J27" t="str">
        <f t="shared" si="4"/>
        <v>1.7</v>
      </c>
      <c r="K27" s="1">
        <f t="shared" si="5"/>
        <v>1.0334346504559271</v>
      </c>
      <c r="L27" s="1">
        <f t="shared" si="6"/>
        <v>-1</v>
      </c>
      <c r="M27" s="1">
        <f t="shared" si="7"/>
        <v>1.0352210556794166</v>
      </c>
      <c r="N27" s="1">
        <f t="shared" si="8"/>
        <v>-0.96597726110168713</v>
      </c>
      <c r="O27" t="s">
        <v>77</v>
      </c>
    </row>
    <row r="28" spans="1:15" x14ac:dyDescent="0.35">
      <c r="A28" s="12">
        <v>18</v>
      </c>
      <c r="B28" s="11" t="s">
        <v>66</v>
      </c>
      <c r="C28" s="10">
        <v>28.6</v>
      </c>
      <c r="D28" s="9" t="s">
        <v>152</v>
      </c>
      <c r="E28" s="8" t="str">
        <f t="shared" si="0"/>
        <v>Not Significantly Different</v>
      </c>
      <c r="G28">
        <f t="shared" si="1"/>
        <v>28.6</v>
      </c>
      <c r="H28">
        <f t="shared" si="2"/>
        <v>6</v>
      </c>
      <c r="I28" t="str">
        <f t="shared" si="3"/>
        <v>+/-</v>
      </c>
      <c r="J28" t="str">
        <f t="shared" si="4"/>
        <v>1.7</v>
      </c>
      <c r="K28" s="1">
        <f t="shared" si="5"/>
        <v>1.0334346504559271</v>
      </c>
      <c r="L28" s="1">
        <f t="shared" si="6"/>
        <v>-0.80000000000000071</v>
      </c>
      <c r="M28" s="1">
        <f t="shared" si="7"/>
        <v>1.0352210556794166</v>
      </c>
      <c r="N28" s="1">
        <f t="shared" si="8"/>
        <v>-0.7727818088813504</v>
      </c>
      <c r="O28" t="s">
        <v>78</v>
      </c>
    </row>
    <row r="29" spans="1:15" x14ac:dyDescent="0.35">
      <c r="A29" s="12">
        <v>19</v>
      </c>
      <c r="B29" s="11" t="s">
        <v>52</v>
      </c>
      <c r="C29" s="10">
        <v>28.4</v>
      </c>
      <c r="D29" s="9" t="s">
        <v>150</v>
      </c>
      <c r="E29" s="8" t="str">
        <f t="shared" si="0"/>
        <v>Not Significantly Different</v>
      </c>
      <c r="G29">
        <f t="shared" si="1"/>
        <v>28.4</v>
      </c>
      <c r="H29">
        <f t="shared" si="2"/>
        <v>6</v>
      </c>
      <c r="I29" t="str">
        <f t="shared" si="3"/>
        <v>+/-</v>
      </c>
      <c r="J29" t="str">
        <f t="shared" si="4"/>
        <v>2.0</v>
      </c>
      <c r="K29" s="1">
        <f t="shared" si="5"/>
        <v>1.21580547112462</v>
      </c>
      <c r="L29" s="1">
        <f t="shared" si="6"/>
        <v>-0.59999999999999787</v>
      </c>
      <c r="M29" s="1">
        <f t="shared" si="7"/>
        <v>1.2173242793009595</v>
      </c>
      <c r="N29" s="1">
        <f t="shared" si="8"/>
        <v>-0.49288427923621464</v>
      </c>
      <c r="O29" t="s">
        <v>55</v>
      </c>
    </row>
    <row r="30" spans="1:15" x14ac:dyDescent="0.35">
      <c r="A30" s="12">
        <v>20</v>
      </c>
      <c r="B30" s="11" t="s">
        <v>55</v>
      </c>
      <c r="C30" s="10">
        <v>28.2</v>
      </c>
      <c r="D30" s="9" t="s">
        <v>122</v>
      </c>
      <c r="E30" s="8" t="str">
        <f t="shared" si="0"/>
        <v>Not Significantly Different</v>
      </c>
      <c r="G30">
        <f t="shared" si="1"/>
        <v>28.2</v>
      </c>
      <c r="H30">
        <f t="shared" si="2"/>
        <v>6</v>
      </c>
      <c r="I30" t="str">
        <f t="shared" si="3"/>
        <v>+/-</v>
      </c>
      <c r="J30" t="str">
        <f t="shared" si="4"/>
        <v>1.0</v>
      </c>
      <c r="K30" s="1">
        <f t="shared" si="5"/>
        <v>0.60790273556231</v>
      </c>
      <c r="L30" s="1">
        <f t="shared" si="6"/>
        <v>-0.39999999999999858</v>
      </c>
      <c r="M30" s="1">
        <f t="shared" si="7"/>
        <v>0.61093468821403585</v>
      </c>
      <c r="N30" s="1">
        <f t="shared" si="8"/>
        <v>-0.65473447115817052</v>
      </c>
      <c r="O30" t="s">
        <v>76</v>
      </c>
    </row>
    <row r="31" spans="1:15" x14ac:dyDescent="0.35">
      <c r="A31" s="12">
        <v>21</v>
      </c>
      <c r="B31" s="11" t="s">
        <v>81</v>
      </c>
      <c r="C31" s="10">
        <v>27.4</v>
      </c>
      <c r="D31" s="9" t="s">
        <v>134</v>
      </c>
      <c r="E31" s="8" t="str">
        <f t="shared" si="0"/>
        <v>Not Significantly Different</v>
      </c>
      <c r="G31">
        <f t="shared" si="1"/>
        <v>27.4</v>
      </c>
      <c r="H31">
        <f t="shared" si="2"/>
        <v>6</v>
      </c>
      <c r="I31" t="str">
        <f t="shared" si="3"/>
        <v>+/-</v>
      </c>
      <c r="J31" t="str">
        <f t="shared" si="4"/>
        <v>1.3</v>
      </c>
      <c r="K31" s="1">
        <f t="shared" si="5"/>
        <v>0.79027355623100304</v>
      </c>
      <c r="L31" s="1">
        <f t="shared" si="6"/>
        <v>0.40000000000000213</v>
      </c>
      <c r="M31" s="1">
        <f t="shared" si="7"/>
        <v>0.79260819516141623</v>
      </c>
      <c r="N31" s="1">
        <f t="shared" si="8"/>
        <v>0.5046629626615724</v>
      </c>
      <c r="O31" t="s">
        <v>41</v>
      </c>
    </row>
    <row r="32" spans="1:15" x14ac:dyDescent="0.35">
      <c r="A32" s="12">
        <v>22</v>
      </c>
      <c r="B32" s="11" t="s">
        <v>64</v>
      </c>
      <c r="C32" s="10">
        <v>26.8</v>
      </c>
      <c r="D32" s="9" t="s">
        <v>109</v>
      </c>
      <c r="E32" s="8" t="str">
        <f t="shared" si="0"/>
        <v>Significantly Different</v>
      </c>
      <c r="G32">
        <f t="shared" si="1"/>
        <v>26.8</v>
      </c>
      <c r="H32">
        <f t="shared" si="2"/>
        <v>6</v>
      </c>
      <c r="I32" t="str">
        <f t="shared" si="3"/>
        <v>+/-</v>
      </c>
      <c r="J32" t="str">
        <f t="shared" si="4"/>
        <v>0.6</v>
      </c>
      <c r="K32" s="1">
        <f t="shared" si="5"/>
        <v>0.36474164133738601</v>
      </c>
      <c r="L32" s="1">
        <f t="shared" si="6"/>
        <v>1</v>
      </c>
      <c r="M32" s="1">
        <f t="shared" si="7"/>
        <v>0.36977279819442066</v>
      </c>
      <c r="N32" s="1">
        <f t="shared" si="8"/>
        <v>2.7043633411731274</v>
      </c>
      <c r="O32" t="s">
        <v>70</v>
      </c>
    </row>
    <row r="33" spans="1:15" x14ac:dyDescent="0.35">
      <c r="A33" s="12">
        <v>23</v>
      </c>
      <c r="B33" s="11" t="s">
        <v>51</v>
      </c>
      <c r="C33" s="10">
        <v>26.6</v>
      </c>
      <c r="D33" s="9" t="s">
        <v>137</v>
      </c>
      <c r="E33" s="8" t="str">
        <f t="shared" si="0"/>
        <v>Not Significantly Different</v>
      </c>
      <c r="G33">
        <f t="shared" si="1"/>
        <v>26.6</v>
      </c>
      <c r="H33">
        <f t="shared" si="2"/>
        <v>6</v>
      </c>
      <c r="I33" t="str">
        <f t="shared" si="3"/>
        <v>+/-</v>
      </c>
      <c r="J33" t="str">
        <f t="shared" si="4"/>
        <v>1.2</v>
      </c>
      <c r="K33" s="1">
        <f t="shared" si="5"/>
        <v>0.72948328267477203</v>
      </c>
      <c r="L33" s="1">
        <f t="shared" si="6"/>
        <v>1.1999999999999993</v>
      </c>
      <c r="M33" s="1">
        <f t="shared" si="7"/>
        <v>0.73201182849801194</v>
      </c>
      <c r="N33" s="1">
        <f t="shared" si="8"/>
        <v>1.6393177723128258</v>
      </c>
      <c r="O33" t="s">
        <v>75</v>
      </c>
    </row>
    <row r="34" spans="1:15" x14ac:dyDescent="0.35">
      <c r="A34" s="12">
        <v>24</v>
      </c>
      <c r="B34" s="11" t="s">
        <v>31</v>
      </c>
      <c r="C34" s="10">
        <v>26.5</v>
      </c>
      <c r="D34" s="9" t="s">
        <v>171</v>
      </c>
      <c r="E34" s="8" t="str">
        <f t="shared" si="0"/>
        <v>Not Significantly Different</v>
      </c>
      <c r="G34">
        <f t="shared" si="1"/>
        <v>26.5</v>
      </c>
      <c r="H34">
        <f t="shared" si="2"/>
        <v>6</v>
      </c>
      <c r="I34" t="str">
        <f t="shared" si="3"/>
        <v>+/-</v>
      </c>
      <c r="J34" t="str">
        <f t="shared" si="4"/>
        <v>2.5</v>
      </c>
      <c r="K34" s="1">
        <f t="shared" si="5"/>
        <v>1.519756838905775</v>
      </c>
      <c r="L34" s="1">
        <f t="shared" si="6"/>
        <v>1.3000000000000007</v>
      </c>
      <c r="M34" s="1">
        <f t="shared" si="7"/>
        <v>1.5209721584433802</v>
      </c>
      <c r="N34" s="1">
        <f t="shared" si="8"/>
        <v>0.85471650009061928</v>
      </c>
      <c r="O34" t="s">
        <v>74</v>
      </c>
    </row>
    <row r="35" spans="1:15" x14ac:dyDescent="0.35">
      <c r="A35" s="12">
        <v>25</v>
      </c>
      <c r="B35" s="11" t="s">
        <v>41</v>
      </c>
      <c r="C35" s="10">
        <v>26.2</v>
      </c>
      <c r="D35" s="9" t="s">
        <v>25</v>
      </c>
      <c r="E35" s="8" t="str">
        <f t="shared" si="0"/>
        <v>Significantly Different</v>
      </c>
      <c r="G35">
        <f t="shared" si="1"/>
        <v>26.2</v>
      </c>
      <c r="H35">
        <f t="shared" si="2"/>
        <v>6</v>
      </c>
      <c r="I35" t="str">
        <f t="shared" si="3"/>
        <v>+/-</v>
      </c>
      <c r="J35" t="str">
        <f t="shared" si="4"/>
        <v>0.7</v>
      </c>
      <c r="K35" s="1">
        <f t="shared" si="5"/>
        <v>0.42553191489361697</v>
      </c>
      <c r="L35" s="1">
        <f t="shared" si="6"/>
        <v>1.6000000000000014</v>
      </c>
      <c r="M35" s="1">
        <f t="shared" si="7"/>
        <v>0.42985214661796195</v>
      </c>
      <c r="N35" s="1">
        <f t="shared" si="8"/>
        <v>3.7222100961659903</v>
      </c>
      <c r="O35" t="s">
        <v>51</v>
      </c>
    </row>
    <row r="36" spans="1:15" x14ac:dyDescent="0.35">
      <c r="A36" s="12">
        <v>25</v>
      </c>
      <c r="B36" s="11" t="s">
        <v>26</v>
      </c>
      <c r="C36" s="10">
        <v>26.2</v>
      </c>
      <c r="D36" s="9" t="s">
        <v>156</v>
      </c>
      <c r="E36" s="8" t="str">
        <f t="shared" si="0"/>
        <v>Not Significantly Different</v>
      </c>
      <c r="G36">
        <f t="shared" si="1"/>
        <v>26.2</v>
      </c>
      <c r="H36">
        <f t="shared" si="2"/>
        <v>6</v>
      </c>
      <c r="I36" t="str">
        <f t="shared" si="3"/>
        <v>+/-</v>
      </c>
      <c r="J36" t="str">
        <f t="shared" si="4"/>
        <v>2.4</v>
      </c>
      <c r="K36" s="1">
        <f t="shared" si="5"/>
        <v>1.4589665653495441</v>
      </c>
      <c r="L36" s="1">
        <f t="shared" si="6"/>
        <v>1.6000000000000014</v>
      </c>
      <c r="M36" s="1">
        <f t="shared" si="7"/>
        <v>1.460232480178032</v>
      </c>
      <c r="N36" s="1">
        <f t="shared" si="8"/>
        <v>1.0957159368246137</v>
      </c>
      <c r="O36" t="s">
        <v>71</v>
      </c>
    </row>
    <row r="37" spans="1:15" x14ac:dyDescent="0.35">
      <c r="A37" s="12">
        <v>27</v>
      </c>
      <c r="B37" s="11" t="s">
        <v>57</v>
      </c>
      <c r="C37" s="10">
        <v>26.1</v>
      </c>
      <c r="D37" s="9" t="s">
        <v>25</v>
      </c>
      <c r="E37" s="8" t="str">
        <f t="shared" si="0"/>
        <v>Significantly Different</v>
      </c>
      <c r="G37">
        <f t="shared" si="1"/>
        <v>26.1</v>
      </c>
      <c r="H37">
        <f t="shared" si="2"/>
        <v>6</v>
      </c>
      <c r="I37" t="str">
        <f t="shared" si="3"/>
        <v>+/-</v>
      </c>
      <c r="J37" t="str">
        <f t="shared" si="4"/>
        <v>0.7</v>
      </c>
      <c r="K37" s="1">
        <f t="shared" si="5"/>
        <v>0.42553191489361697</v>
      </c>
      <c r="L37" s="1">
        <f t="shared" si="6"/>
        <v>1.6999999999999993</v>
      </c>
      <c r="M37" s="1">
        <f t="shared" si="7"/>
        <v>0.42985214661796195</v>
      </c>
      <c r="N37" s="1">
        <f t="shared" si="8"/>
        <v>3.9548482271763592</v>
      </c>
      <c r="O37" t="s">
        <v>69</v>
      </c>
    </row>
    <row r="38" spans="1:15" x14ac:dyDescent="0.35">
      <c r="A38" s="12">
        <v>28</v>
      </c>
      <c r="B38" s="11" t="s">
        <v>50</v>
      </c>
      <c r="C38" s="10">
        <v>25.1</v>
      </c>
      <c r="D38" s="9" t="s">
        <v>121</v>
      </c>
      <c r="E38" s="8" t="str">
        <f t="shared" si="0"/>
        <v>Significantly Different</v>
      </c>
      <c r="G38">
        <f t="shared" si="1"/>
        <v>25.1</v>
      </c>
      <c r="H38">
        <f t="shared" si="2"/>
        <v>6</v>
      </c>
      <c r="I38" t="str">
        <f t="shared" si="3"/>
        <v>+/-</v>
      </c>
      <c r="J38" t="str">
        <f t="shared" si="4"/>
        <v>0.8</v>
      </c>
      <c r="K38" s="1">
        <f t="shared" si="5"/>
        <v>0.48632218844984804</v>
      </c>
      <c r="L38" s="1">
        <f t="shared" si="6"/>
        <v>2.6999999999999993</v>
      </c>
      <c r="M38" s="1">
        <f t="shared" si="7"/>
        <v>0.49010685399991183</v>
      </c>
      <c r="N38" s="1">
        <f t="shared" si="8"/>
        <v>5.5090027367796921</v>
      </c>
      <c r="O38" t="s">
        <v>68</v>
      </c>
    </row>
    <row r="39" spans="1:15" x14ac:dyDescent="0.35">
      <c r="A39" s="12">
        <v>29</v>
      </c>
      <c r="B39" s="11" t="s">
        <v>46</v>
      </c>
      <c r="C39" s="10">
        <v>25</v>
      </c>
      <c r="D39" s="9" t="s">
        <v>121</v>
      </c>
      <c r="E39" s="8" t="str">
        <f t="shared" si="0"/>
        <v>Significantly Different</v>
      </c>
      <c r="G39">
        <f t="shared" si="1"/>
        <v>25</v>
      </c>
      <c r="H39">
        <f t="shared" si="2"/>
        <v>6</v>
      </c>
      <c r="I39" t="str">
        <f t="shared" si="3"/>
        <v>+/-</v>
      </c>
      <c r="J39" t="str">
        <f t="shared" si="4"/>
        <v>0.8</v>
      </c>
      <c r="K39" s="1">
        <f t="shared" si="5"/>
        <v>0.48632218844984804</v>
      </c>
      <c r="L39" s="1">
        <f t="shared" si="6"/>
        <v>2.8000000000000007</v>
      </c>
      <c r="M39" s="1">
        <f t="shared" si="7"/>
        <v>0.49010685399991183</v>
      </c>
      <c r="N39" s="1">
        <f t="shared" si="8"/>
        <v>5.7130398751789429</v>
      </c>
      <c r="O39" t="s">
        <v>44</v>
      </c>
    </row>
    <row r="40" spans="1:15" x14ac:dyDescent="0.35">
      <c r="A40" s="12">
        <v>30</v>
      </c>
      <c r="B40" s="11" t="s">
        <v>45</v>
      </c>
      <c r="C40" s="10">
        <v>24.9</v>
      </c>
      <c r="D40" s="9" t="s">
        <v>109</v>
      </c>
      <c r="E40" s="8" t="str">
        <f t="shared" si="0"/>
        <v>Significantly Different</v>
      </c>
      <c r="G40">
        <f t="shared" si="1"/>
        <v>24.9</v>
      </c>
      <c r="H40">
        <f t="shared" si="2"/>
        <v>6</v>
      </c>
      <c r="I40" t="str">
        <f t="shared" si="3"/>
        <v>+/-</v>
      </c>
      <c r="J40" t="str">
        <f t="shared" si="4"/>
        <v>0.6</v>
      </c>
      <c r="K40" s="1">
        <f t="shared" si="5"/>
        <v>0.36474164133738601</v>
      </c>
      <c r="L40" s="1">
        <f t="shared" si="6"/>
        <v>2.9000000000000021</v>
      </c>
      <c r="M40" s="1">
        <f t="shared" si="7"/>
        <v>0.36977279819442066</v>
      </c>
      <c r="N40" s="1">
        <f t="shared" si="8"/>
        <v>7.8426536894020753</v>
      </c>
      <c r="O40" t="s">
        <v>66</v>
      </c>
    </row>
    <row r="41" spans="1:15" x14ac:dyDescent="0.35">
      <c r="A41" s="12">
        <v>31</v>
      </c>
      <c r="B41" s="11" t="s">
        <v>37</v>
      </c>
      <c r="C41" s="10">
        <v>24.8</v>
      </c>
      <c r="D41" s="9" t="s">
        <v>109</v>
      </c>
      <c r="E41" s="8" t="str">
        <f t="shared" si="0"/>
        <v>Significantly Different</v>
      </c>
      <c r="G41">
        <f t="shared" si="1"/>
        <v>24.8</v>
      </c>
      <c r="H41">
        <f t="shared" si="2"/>
        <v>6</v>
      </c>
      <c r="I41" t="str">
        <f t="shared" si="3"/>
        <v>+/-</v>
      </c>
      <c r="J41" t="str">
        <f t="shared" si="4"/>
        <v>0.6</v>
      </c>
      <c r="K41" s="1">
        <f t="shared" si="5"/>
        <v>0.36474164133738601</v>
      </c>
      <c r="L41" s="1">
        <f t="shared" si="6"/>
        <v>3</v>
      </c>
      <c r="M41" s="1">
        <f t="shared" si="7"/>
        <v>0.36977279819442066</v>
      </c>
      <c r="N41" s="1">
        <f t="shared" si="8"/>
        <v>8.1130900235193817</v>
      </c>
      <c r="O41" t="s">
        <v>47</v>
      </c>
    </row>
    <row r="42" spans="1:15" x14ac:dyDescent="0.35">
      <c r="A42" s="12">
        <v>32</v>
      </c>
      <c r="B42" s="11" t="s">
        <v>58</v>
      </c>
      <c r="C42" s="10">
        <v>24.6</v>
      </c>
      <c r="D42" s="9" t="s">
        <v>121</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24.6</v>
      </c>
      <c r="H42">
        <f t="shared" ref="H42:H62" si="11">LEN(TRIM(D42))</f>
        <v>6</v>
      </c>
      <c r="I42" t="str">
        <f t="shared" ref="I42:I73" si="12">IF(H42&gt;=3,MID(TRIM(D42),1,3),"NO")</f>
        <v>+/-</v>
      </c>
      <c r="J42" t="str">
        <f t="shared" ref="J42:J73" si="13">IF(TRIM(I42)="+/-",MID(TRIM(D42),4,H42-3),D42)</f>
        <v>0.8</v>
      </c>
      <c r="K42" s="1">
        <f t="shared" ref="K42:K73" si="14">IF(TRIM(J42)="*****",0,IF(ISERROR(VALUE(J42)),"NA",VALUE(J42/$I$4)))</f>
        <v>0.48632218844984804</v>
      </c>
      <c r="L42" s="1">
        <f t="shared" ref="L42:L62" si="15">IF(AND(ISNUMBER(G42),ISNUMBER($I$6)),$I$6-G42,"N/A")</f>
        <v>3.1999999999999993</v>
      </c>
      <c r="M42" s="1">
        <f t="shared" ref="M42:M62" si="16">IF(AND(ISNUMBER(K42),ISNUMBER($I$7)),SQRT(K42^2+($I$7)^2),"N/A")</f>
        <v>0.49010685399991183</v>
      </c>
      <c r="N42" s="1">
        <f t="shared" ref="N42:N73" si="17">IF(AND(ISNUMBER(L42),ISNUMBER(M42),M42&lt;&gt;0),L42/M42,"NA")</f>
        <v>6.5291884287759316</v>
      </c>
      <c r="O42" t="s">
        <v>36</v>
      </c>
    </row>
    <row r="43" spans="1:15" x14ac:dyDescent="0.35">
      <c r="A43" s="12">
        <v>33</v>
      </c>
      <c r="B43" s="11" t="s">
        <v>61</v>
      </c>
      <c r="C43" s="10">
        <v>24.1</v>
      </c>
      <c r="D43" s="9" t="s">
        <v>152</v>
      </c>
      <c r="E43" s="8" t="str">
        <f t="shared" si="9"/>
        <v>Significantly Different</v>
      </c>
      <c r="G43">
        <f t="shared" si="10"/>
        <v>24.1</v>
      </c>
      <c r="H43">
        <f t="shared" si="11"/>
        <v>6</v>
      </c>
      <c r="I43" t="str">
        <f t="shared" si="12"/>
        <v>+/-</v>
      </c>
      <c r="J43" t="str">
        <f t="shared" si="13"/>
        <v>1.7</v>
      </c>
      <c r="K43" s="1">
        <f t="shared" si="14"/>
        <v>1.0334346504559271</v>
      </c>
      <c r="L43" s="1">
        <f t="shared" si="15"/>
        <v>3.6999999999999993</v>
      </c>
      <c r="M43" s="1">
        <f t="shared" si="16"/>
        <v>1.0352210556794166</v>
      </c>
      <c r="N43" s="1">
        <f t="shared" si="17"/>
        <v>3.5741158660762418</v>
      </c>
      <c r="O43" t="s">
        <v>49</v>
      </c>
    </row>
    <row r="44" spans="1:15" x14ac:dyDescent="0.35">
      <c r="A44" s="12">
        <v>33</v>
      </c>
      <c r="B44" s="11" t="s">
        <v>54</v>
      </c>
      <c r="C44" s="10">
        <v>24.1</v>
      </c>
      <c r="D44" s="9" t="s">
        <v>30</v>
      </c>
      <c r="E44" s="8" t="str">
        <f t="shared" si="9"/>
        <v>Significantly Different</v>
      </c>
      <c r="G44">
        <f t="shared" si="10"/>
        <v>24.1</v>
      </c>
      <c r="H44">
        <f t="shared" si="11"/>
        <v>6</v>
      </c>
      <c r="I44" t="str">
        <f t="shared" si="12"/>
        <v>+/-</v>
      </c>
      <c r="J44" t="str">
        <f t="shared" si="13"/>
        <v>0.5</v>
      </c>
      <c r="K44" s="1">
        <f t="shared" si="14"/>
        <v>0.303951367781155</v>
      </c>
      <c r="L44" s="1">
        <f t="shared" si="15"/>
        <v>3.6999999999999993</v>
      </c>
      <c r="M44" s="1">
        <f t="shared" si="16"/>
        <v>0.30997079109986531</v>
      </c>
      <c r="N44" s="1">
        <f t="shared" si="17"/>
        <v>11.936608565185571</v>
      </c>
      <c r="O44" t="s">
        <v>63</v>
      </c>
    </row>
    <row r="45" spans="1:15" x14ac:dyDescent="0.35">
      <c r="A45" s="12">
        <v>35</v>
      </c>
      <c r="B45" s="11" t="s">
        <v>75</v>
      </c>
      <c r="C45" s="10">
        <v>23.9</v>
      </c>
      <c r="D45" s="9" t="s">
        <v>109</v>
      </c>
      <c r="E45" s="8" t="str">
        <f t="shared" si="9"/>
        <v>Significantly Different</v>
      </c>
      <c r="G45">
        <f t="shared" si="10"/>
        <v>23.9</v>
      </c>
      <c r="H45">
        <f t="shared" si="11"/>
        <v>6</v>
      </c>
      <c r="I45" t="str">
        <f t="shared" si="12"/>
        <v>+/-</v>
      </c>
      <c r="J45" t="str">
        <f t="shared" si="13"/>
        <v>0.6</v>
      </c>
      <c r="K45" s="1">
        <f t="shared" si="14"/>
        <v>0.36474164133738601</v>
      </c>
      <c r="L45" s="1">
        <f t="shared" si="15"/>
        <v>3.9000000000000021</v>
      </c>
      <c r="M45" s="1">
        <f t="shared" si="16"/>
        <v>0.36977279819442066</v>
      </c>
      <c r="N45" s="1">
        <f t="shared" si="17"/>
        <v>10.547017030575203</v>
      </c>
      <c r="O45" t="s">
        <v>62</v>
      </c>
    </row>
    <row r="46" spans="1:15" x14ac:dyDescent="0.35">
      <c r="A46" s="12">
        <v>36</v>
      </c>
      <c r="B46" s="11" t="s">
        <v>42</v>
      </c>
      <c r="C46" s="10">
        <v>23.8</v>
      </c>
      <c r="D46" s="9" t="s">
        <v>122</v>
      </c>
      <c r="E46" s="8" t="str">
        <f t="shared" si="9"/>
        <v>Significantly Different</v>
      </c>
      <c r="G46">
        <f t="shared" si="10"/>
        <v>23.8</v>
      </c>
      <c r="H46">
        <f t="shared" si="11"/>
        <v>6</v>
      </c>
      <c r="I46" t="str">
        <f t="shared" si="12"/>
        <v>+/-</v>
      </c>
      <c r="J46" t="str">
        <f t="shared" si="13"/>
        <v>1.0</v>
      </c>
      <c r="K46" s="1">
        <f t="shared" si="14"/>
        <v>0.60790273556231</v>
      </c>
      <c r="L46" s="1">
        <f t="shared" si="15"/>
        <v>4</v>
      </c>
      <c r="M46" s="1">
        <f t="shared" si="16"/>
        <v>0.61093468821403585</v>
      </c>
      <c r="N46" s="1">
        <f t="shared" si="17"/>
        <v>6.5473447115817285</v>
      </c>
      <c r="O46" t="s">
        <v>60</v>
      </c>
    </row>
    <row r="47" spans="1:15" x14ac:dyDescent="0.35">
      <c r="A47" s="12">
        <v>37</v>
      </c>
      <c r="B47" s="11" t="s">
        <v>74</v>
      </c>
      <c r="C47" s="10">
        <v>23.6</v>
      </c>
      <c r="D47" s="9" t="s">
        <v>109</v>
      </c>
      <c r="E47" s="8" t="str">
        <f t="shared" si="9"/>
        <v>Significantly Different</v>
      </c>
      <c r="G47">
        <f t="shared" si="10"/>
        <v>23.6</v>
      </c>
      <c r="H47">
        <f t="shared" si="11"/>
        <v>6</v>
      </c>
      <c r="I47" t="str">
        <f t="shared" si="12"/>
        <v>+/-</v>
      </c>
      <c r="J47" t="str">
        <f t="shared" si="13"/>
        <v>0.6</v>
      </c>
      <c r="K47" s="1">
        <f t="shared" si="14"/>
        <v>0.36474164133738601</v>
      </c>
      <c r="L47" s="1">
        <f t="shared" si="15"/>
        <v>4.1999999999999993</v>
      </c>
      <c r="M47" s="1">
        <f t="shared" si="16"/>
        <v>0.36977279819442066</v>
      </c>
      <c r="N47" s="1">
        <f t="shared" si="17"/>
        <v>11.358326032927133</v>
      </c>
      <c r="O47" t="s">
        <v>58</v>
      </c>
    </row>
    <row r="48" spans="1:15" x14ac:dyDescent="0.35">
      <c r="A48" s="12">
        <v>37</v>
      </c>
      <c r="B48" s="11" t="s">
        <v>63</v>
      </c>
      <c r="C48" s="10">
        <v>23.6</v>
      </c>
      <c r="D48" s="9" t="s">
        <v>109</v>
      </c>
      <c r="E48" s="8" t="str">
        <f t="shared" si="9"/>
        <v>Significantly Different</v>
      </c>
      <c r="G48">
        <f t="shared" si="10"/>
        <v>23.6</v>
      </c>
      <c r="H48">
        <f t="shared" si="11"/>
        <v>6</v>
      </c>
      <c r="I48" t="str">
        <f t="shared" si="12"/>
        <v>+/-</v>
      </c>
      <c r="J48" t="str">
        <f t="shared" si="13"/>
        <v>0.6</v>
      </c>
      <c r="K48" s="1">
        <f t="shared" si="14"/>
        <v>0.36474164133738601</v>
      </c>
      <c r="L48" s="1">
        <f t="shared" si="15"/>
        <v>4.1999999999999993</v>
      </c>
      <c r="M48" s="1">
        <f t="shared" si="16"/>
        <v>0.36977279819442066</v>
      </c>
      <c r="N48" s="1">
        <f t="shared" si="17"/>
        <v>11.358326032927133</v>
      </c>
      <c r="O48" t="s">
        <v>56</v>
      </c>
    </row>
    <row r="49" spans="1:15" x14ac:dyDescent="0.35">
      <c r="A49" s="12">
        <v>39</v>
      </c>
      <c r="B49" s="11" t="s">
        <v>29</v>
      </c>
      <c r="C49" s="10">
        <v>23.4</v>
      </c>
      <c r="D49" s="9" t="s">
        <v>30</v>
      </c>
      <c r="E49" s="8" t="str">
        <f t="shared" si="9"/>
        <v>Significantly Different</v>
      </c>
      <c r="G49">
        <f t="shared" si="10"/>
        <v>23.4</v>
      </c>
      <c r="H49">
        <f t="shared" si="11"/>
        <v>6</v>
      </c>
      <c r="I49" t="str">
        <f t="shared" si="12"/>
        <v>+/-</v>
      </c>
      <c r="J49" t="str">
        <f t="shared" si="13"/>
        <v>0.5</v>
      </c>
      <c r="K49" s="1">
        <f t="shared" si="14"/>
        <v>0.303951367781155</v>
      </c>
      <c r="L49" s="1">
        <f t="shared" si="15"/>
        <v>4.4000000000000021</v>
      </c>
      <c r="M49" s="1">
        <f t="shared" si="16"/>
        <v>0.30997079109986531</v>
      </c>
      <c r="N49" s="1">
        <f t="shared" si="17"/>
        <v>14.194885861301769</v>
      </c>
      <c r="O49" t="s">
        <v>54</v>
      </c>
    </row>
    <row r="50" spans="1:15" x14ac:dyDescent="0.35">
      <c r="A50" s="12">
        <v>40</v>
      </c>
      <c r="B50" s="11" t="s">
        <v>67</v>
      </c>
      <c r="C50" s="10">
        <v>22.8</v>
      </c>
      <c r="D50" s="9" t="s">
        <v>121</v>
      </c>
      <c r="E50" s="8" t="str">
        <f t="shared" si="9"/>
        <v>Significantly Different</v>
      </c>
      <c r="G50">
        <f t="shared" si="10"/>
        <v>22.8</v>
      </c>
      <c r="H50">
        <f t="shared" si="11"/>
        <v>6</v>
      </c>
      <c r="I50" t="str">
        <f t="shared" si="12"/>
        <v>+/-</v>
      </c>
      <c r="J50" t="str">
        <f t="shared" si="13"/>
        <v>0.8</v>
      </c>
      <c r="K50" s="1">
        <f t="shared" si="14"/>
        <v>0.48632218844984804</v>
      </c>
      <c r="L50" s="1">
        <f t="shared" si="15"/>
        <v>5</v>
      </c>
      <c r="M50" s="1">
        <f t="shared" si="16"/>
        <v>0.49010685399991183</v>
      </c>
      <c r="N50" s="1">
        <f t="shared" si="17"/>
        <v>10.201856919962395</v>
      </c>
      <c r="O50" t="s">
        <v>52</v>
      </c>
    </row>
    <row r="51" spans="1:15" x14ac:dyDescent="0.35">
      <c r="A51" s="12">
        <v>40</v>
      </c>
      <c r="B51" s="11" t="s">
        <v>78</v>
      </c>
      <c r="C51" s="10">
        <v>22.8</v>
      </c>
      <c r="D51" s="9" t="s">
        <v>121</v>
      </c>
      <c r="E51" s="8" t="str">
        <f t="shared" si="9"/>
        <v>Significantly Different</v>
      </c>
      <c r="G51">
        <f t="shared" si="10"/>
        <v>22.8</v>
      </c>
      <c r="H51">
        <f t="shared" si="11"/>
        <v>6</v>
      </c>
      <c r="I51" t="str">
        <f t="shared" si="12"/>
        <v>+/-</v>
      </c>
      <c r="J51" t="str">
        <f t="shared" si="13"/>
        <v>0.8</v>
      </c>
      <c r="K51" s="1">
        <f t="shared" si="14"/>
        <v>0.48632218844984804</v>
      </c>
      <c r="L51" s="1">
        <f t="shared" si="15"/>
        <v>5</v>
      </c>
      <c r="M51" s="1">
        <f t="shared" si="16"/>
        <v>0.49010685399991183</v>
      </c>
      <c r="N51" s="1">
        <f t="shared" si="17"/>
        <v>10.201856919962395</v>
      </c>
      <c r="O51" t="s">
        <v>50</v>
      </c>
    </row>
    <row r="52" spans="1:15" x14ac:dyDescent="0.35">
      <c r="A52" s="12">
        <v>42</v>
      </c>
      <c r="B52" s="11" t="s">
        <v>77</v>
      </c>
      <c r="C52" s="10">
        <v>22.6</v>
      </c>
      <c r="D52" s="9" t="s">
        <v>129</v>
      </c>
      <c r="E52" s="8" t="str">
        <f t="shared" si="9"/>
        <v>Significantly Different</v>
      </c>
      <c r="G52">
        <f t="shared" si="10"/>
        <v>22.6</v>
      </c>
      <c r="H52">
        <f t="shared" si="11"/>
        <v>6</v>
      </c>
      <c r="I52" t="str">
        <f t="shared" si="12"/>
        <v>+/-</v>
      </c>
      <c r="J52" t="str">
        <f t="shared" si="13"/>
        <v>1.1</v>
      </c>
      <c r="K52" s="1">
        <f t="shared" si="14"/>
        <v>0.66869300911854113</v>
      </c>
      <c r="L52" s="1">
        <f t="shared" si="15"/>
        <v>5.1999999999999993</v>
      </c>
      <c r="M52" s="1">
        <f t="shared" si="16"/>
        <v>0.67145051776214359</v>
      </c>
      <c r="N52" s="1">
        <f t="shared" si="17"/>
        <v>7.7444277164770332</v>
      </c>
      <c r="O52" t="s">
        <v>48</v>
      </c>
    </row>
    <row r="53" spans="1:15" x14ac:dyDescent="0.35">
      <c r="A53" s="12">
        <v>43</v>
      </c>
      <c r="B53" s="11" t="s">
        <v>72</v>
      </c>
      <c r="C53" s="10">
        <v>22.5</v>
      </c>
      <c r="D53" s="9" t="s">
        <v>137</v>
      </c>
      <c r="E53" s="8" t="str">
        <f t="shared" si="9"/>
        <v>Significantly Different</v>
      </c>
      <c r="G53">
        <f t="shared" si="10"/>
        <v>22.5</v>
      </c>
      <c r="H53">
        <f t="shared" si="11"/>
        <v>6</v>
      </c>
      <c r="I53" t="str">
        <f t="shared" si="12"/>
        <v>+/-</v>
      </c>
      <c r="J53" t="str">
        <f t="shared" si="13"/>
        <v>1.2</v>
      </c>
      <c r="K53" s="1">
        <f t="shared" si="14"/>
        <v>0.72948328267477203</v>
      </c>
      <c r="L53" s="1">
        <f t="shared" si="15"/>
        <v>5.3000000000000007</v>
      </c>
      <c r="M53" s="1">
        <f t="shared" si="16"/>
        <v>0.73201182849801194</v>
      </c>
      <c r="N53" s="1">
        <f t="shared" si="17"/>
        <v>7.2403201610483192</v>
      </c>
      <c r="O53" t="s">
        <v>46</v>
      </c>
    </row>
    <row r="54" spans="1:15" x14ac:dyDescent="0.35">
      <c r="A54" s="12">
        <v>44</v>
      </c>
      <c r="B54" s="11" t="s">
        <v>68</v>
      </c>
      <c r="C54" s="10">
        <v>22.3</v>
      </c>
      <c r="D54" s="9" t="s">
        <v>137</v>
      </c>
      <c r="E54" s="8" t="str">
        <f t="shared" si="9"/>
        <v>Significantly Different</v>
      </c>
      <c r="G54">
        <f t="shared" si="10"/>
        <v>22.3</v>
      </c>
      <c r="H54">
        <f t="shared" si="11"/>
        <v>6</v>
      </c>
      <c r="I54" t="str">
        <f t="shared" si="12"/>
        <v>+/-</v>
      </c>
      <c r="J54" t="str">
        <f t="shared" si="13"/>
        <v>1.2</v>
      </c>
      <c r="K54" s="1">
        <f t="shared" si="14"/>
        <v>0.72948328267477203</v>
      </c>
      <c r="L54" s="1">
        <f t="shared" si="15"/>
        <v>5.5</v>
      </c>
      <c r="M54" s="1">
        <f t="shared" si="16"/>
        <v>0.73201182849801194</v>
      </c>
      <c r="N54" s="1">
        <f t="shared" si="17"/>
        <v>7.5135397897671234</v>
      </c>
      <c r="O54" t="s">
        <v>39</v>
      </c>
    </row>
    <row r="55" spans="1:15" x14ac:dyDescent="0.35">
      <c r="A55" s="12">
        <v>44</v>
      </c>
      <c r="B55" s="11" t="s">
        <v>62</v>
      </c>
      <c r="C55" s="10">
        <v>22.3</v>
      </c>
      <c r="D55" s="9" t="s">
        <v>155</v>
      </c>
      <c r="E55" s="8" t="str">
        <f t="shared" si="9"/>
        <v>Significantly Different</v>
      </c>
      <c r="G55">
        <f t="shared" si="10"/>
        <v>22.3</v>
      </c>
      <c r="H55">
        <f t="shared" si="11"/>
        <v>6</v>
      </c>
      <c r="I55" t="str">
        <f t="shared" si="12"/>
        <v>+/-</v>
      </c>
      <c r="J55" t="str">
        <f t="shared" si="13"/>
        <v>1.8</v>
      </c>
      <c r="K55" s="1">
        <f t="shared" si="14"/>
        <v>1.094224924012158</v>
      </c>
      <c r="L55" s="1">
        <f t="shared" si="15"/>
        <v>5.5</v>
      </c>
      <c r="M55" s="1">
        <f t="shared" si="16"/>
        <v>1.0959122417823675</v>
      </c>
      <c r="N55" s="1">
        <f t="shared" si="17"/>
        <v>5.0186500253477613</v>
      </c>
      <c r="O55" t="s">
        <v>42</v>
      </c>
    </row>
    <row r="56" spans="1:15" x14ac:dyDescent="0.35">
      <c r="A56" s="12">
        <v>46</v>
      </c>
      <c r="B56" s="11" t="s">
        <v>48</v>
      </c>
      <c r="C56" s="10">
        <v>22</v>
      </c>
      <c r="D56" s="9" t="s">
        <v>152</v>
      </c>
      <c r="E56" s="8" t="str">
        <f t="shared" si="9"/>
        <v>Significantly Different</v>
      </c>
      <c r="G56">
        <f t="shared" si="10"/>
        <v>22</v>
      </c>
      <c r="H56">
        <f t="shared" si="11"/>
        <v>6</v>
      </c>
      <c r="I56" t="str">
        <f t="shared" si="12"/>
        <v>+/-</v>
      </c>
      <c r="J56" t="str">
        <f t="shared" si="13"/>
        <v>1.7</v>
      </c>
      <c r="K56" s="1">
        <f t="shared" si="14"/>
        <v>1.0334346504559271</v>
      </c>
      <c r="L56" s="1">
        <f t="shared" si="15"/>
        <v>5.8000000000000007</v>
      </c>
      <c r="M56" s="1">
        <f t="shared" si="16"/>
        <v>1.0352210556794166</v>
      </c>
      <c r="N56" s="1">
        <f t="shared" si="17"/>
        <v>5.6026681143897861</v>
      </c>
      <c r="O56" t="s">
        <v>40</v>
      </c>
    </row>
    <row r="57" spans="1:15" x14ac:dyDescent="0.35">
      <c r="A57" s="12">
        <v>47</v>
      </c>
      <c r="B57" s="11" t="s">
        <v>71</v>
      </c>
      <c r="C57" s="10">
        <v>21.6</v>
      </c>
      <c r="D57" s="9" t="s">
        <v>25</v>
      </c>
      <c r="E57" s="8" t="str">
        <f t="shared" si="9"/>
        <v>Significantly Different</v>
      </c>
      <c r="G57">
        <f t="shared" si="10"/>
        <v>21.6</v>
      </c>
      <c r="H57">
        <f t="shared" si="11"/>
        <v>6</v>
      </c>
      <c r="I57" t="str">
        <f t="shared" si="12"/>
        <v>+/-</v>
      </c>
      <c r="J57" t="str">
        <f t="shared" si="13"/>
        <v>0.7</v>
      </c>
      <c r="K57" s="1">
        <f t="shared" si="14"/>
        <v>0.42553191489361697</v>
      </c>
      <c r="L57" s="1">
        <f t="shared" si="15"/>
        <v>6.1999999999999993</v>
      </c>
      <c r="M57" s="1">
        <f t="shared" si="16"/>
        <v>0.42985214661796195</v>
      </c>
      <c r="N57" s="1">
        <f t="shared" si="17"/>
        <v>14.423564122643198</v>
      </c>
      <c r="O57" t="s">
        <v>37</v>
      </c>
    </row>
    <row r="58" spans="1:15" x14ac:dyDescent="0.35">
      <c r="A58" s="12">
        <v>48</v>
      </c>
      <c r="B58" s="11" t="s">
        <v>60</v>
      </c>
      <c r="C58" s="10">
        <v>20.6</v>
      </c>
      <c r="D58" s="9" t="s">
        <v>30</v>
      </c>
      <c r="E58" s="8" t="str">
        <f t="shared" si="9"/>
        <v>Significantly Different</v>
      </c>
      <c r="G58">
        <f t="shared" si="10"/>
        <v>20.6</v>
      </c>
      <c r="H58">
        <f t="shared" si="11"/>
        <v>6</v>
      </c>
      <c r="I58" t="str">
        <f t="shared" si="12"/>
        <v>+/-</v>
      </c>
      <c r="J58" t="str">
        <f t="shared" si="13"/>
        <v>0.5</v>
      </c>
      <c r="K58" s="1">
        <f t="shared" si="14"/>
        <v>0.303951367781155</v>
      </c>
      <c r="L58" s="1">
        <f t="shared" si="15"/>
        <v>7.1999999999999993</v>
      </c>
      <c r="M58" s="1">
        <f t="shared" si="16"/>
        <v>0.30997079109986531</v>
      </c>
      <c r="N58" s="1">
        <f t="shared" si="17"/>
        <v>23.227995045766516</v>
      </c>
      <c r="O58" t="s">
        <v>35</v>
      </c>
    </row>
    <row r="59" spans="1:15" x14ac:dyDescent="0.35">
      <c r="A59" s="12">
        <v>49</v>
      </c>
      <c r="B59" s="11" t="s">
        <v>80</v>
      </c>
      <c r="C59" s="10">
        <v>20.2</v>
      </c>
      <c r="D59" s="9" t="s">
        <v>109</v>
      </c>
      <c r="E59" s="8" t="str">
        <f t="shared" si="9"/>
        <v>Significantly Different</v>
      </c>
      <c r="G59">
        <f t="shared" si="10"/>
        <v>20.2</v>
      </c>
      <c r="H59">
        <f t="shared" si="11"/>
        <v>6</v>
      </c>
      <c r="I59" t="str">
        <f t="shared" si="12"/>
        <v>+/-</v>
      </c>
      <c r="J59" t="str">
        <f t="shared" si="13"/>
        <v>0.6</v>
      </c>
      <c r="K59" s="1">
        <f t="shared" si="14"/>
        <v>0.36474164133738601</v>
      </c>
      <c r="L59" s="1">
        <f t="shared" si="15"/>
        <v>7.6000000000000014</v>
      </c>
      <c r="M59" s="1">
        <f t="shared" si="16"/>
        <v>0.36977279819442066</v>
      </c>
      <c r="N59" s="1">
        <f t="shared" si="17"/>
        <v>20.553161392915772</v>
      </c>
      <c r="O59" t="s">
        <v>32</v>
      </c>
    </row>
    <row r="60" spans="1:15" x14ac:dyDescent="0.35">
      <c r="A60" s="12">
        <v>49</v>
      </c>
      <c r="B60" s="11" t="s">
        <v>79</v>
      </c>
      <c r="C60" s="10">
        <v>20.2</v>
      </c>
      <c r="D60" s="9" t="s">
        <v>118</v>
      </c>
      <c r="E60" s="8" t="str">
        <f t="shared" si="9"/>
        <v>Significantly Different</v>
      </c>
      <c r="G60">
        <f t="shared" si="10"/>
        <v>20.2</v>
      </c>
      <c r="H60">
        <f t="shared" si="11"/>
        <v>6</v>
      </c>
      <c r="I60" t="str">
        <f t="shared" si="12"/>
        <v>+/-</v>
      </c>
      <c r="J60" t="str">
        <f t="shared" si="13"/>
        <v>0.9</v>
      </c>
      <c r="K60" s="1">
        <f t="shared" si="14"/>
        <v>0.54711246200607899</v>
      </c>
      <c r="L60" s="1">
        <f t="shared" si="15"/>
        <v>7.6000000000000014</v>
      </c>
      <c r="M60" s="1">
        <f t="shared" si="16"/>
        <v>0.55047933970440222</v>
      </c>
      <c r="N60" s="1">
        <f t="shared" si="17"/>
        <v>13.806149389877318</v>
      </c>
      <c r="O60" t="s">
        <v>29</v>
      </c>
    </row>
    <row r="61" spans="1:15" x14ac:dyDescent="0.35">
      <c r="A61" s="12">
        <v>51</v>
      </c>
      <c r="B61" s="11" t="s">
        <v>32</v>
      </c>
      <c r="C61" s="10">
        <v>18.600000000000001</v>
      </c>
      <c r="D61" s="9" t="s">
        <v>134</v>
      </c>
      <c r="E61" s="8" t="str">
        <f t="shared" si="9"/>
        <v>Significantly Different</v>
      </c>
      <c r="G61">
        <f t="shared" si="10"/>
        <v>18.600000000000001</v>
      </c>
      <c r="H61">
        <f t="shared" si="11"/>
        <v>6</v>
      </c>
      <c r="I61" t="str">
        <f t="shared" si="12"/>
        <v>+/-</v>
      </c>
      <c r="J61" t="str">
        <f t="shared" si="13"/>
        <v>1.3</v>
      </c>
      <c r="K61" s="1">
        <f t="shared" si="14"/>
        <v>0.79027355623100304</v>
      </c>
      <c r="L61" s="1">
        <f t="shared" si="15"/>
        <v>9.1999999999999993</v>
      </c>
      <c r="M61" s="1">
        <f t="shared" si="16"/>
        <v>0.79260819516141623</v>
      </c>
      <c r="N61" s="1">
        <f t="shared" si="17"/>
        <v>11.607248141216104</v>
      </c>
      <c r="O61" t="s">
        <v>26</v>
      </c>
    </row>
    <row r="62" spans="1:15" ht="15" thickBot="1" x14ac:dyDescent="0.4">
      <c r="A62" s="7"/>
      <c r="B62" s="6" t="s">
        <v>24</v>
      </c>
      <c r="C62" s="5">
        <v>36.9</v>
      </c>
      <c r="D62" s="4" t="s">
        <v>135</v>
      </c>
      <c r="E62" s="3" t="str">
        <f t="shared" si="9"/>
        <v>Significantly Different</v>
      </c>
      <c r="G62">
        <f t="shared" si="10"/>
        <v>36.9</v>
      </c>
      <c r="H62">
        <f t="shared" si="11"/>
        <v>6</v>
      </c>
      <c r="I62" t="str">
        <f t="shared" si="12"/>
        <v>+/-</v>
      </c>
      <c r="J62" t="str">
        <f t="shared" si="13"/>
        <v>1.6</v>
      </c>
      <c r="K62" s="1">
        <f t="shared" si="14"/>
        <v>0.97264437689969607</v>
      </c>
      <c r="L62" s="1">
        <f t="shared" si="15"/>
        <v>-9.0999999999999979</v>
      </c>
      <c r="M62" s="1">
        <f t="shared" si="16"/>
        <v>0.97454222139096647</v>
      </c>
      <c r="N62" s="1">
        <f t="shared" si="17"/>
        <v>-9.3377175459997481</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29" priority="1" operator="equal">
      <formula>"OTHER ERROR"</formula>
    </cfRule>
    <cfRule type="cellIs" dxfId="28" priority="2" operator="equal">
      <formula>"Statistical Test not applicable"</formula>
    </cfRule>
    <cfRule type="cellIs" dxfId="27" priority="3" operator="equal">
      <formula>"Geography Selected"</formula>
    </cfRule>
  </conditionalFormatting>
  <conditionalFormatting sqref="E10:J62">
    <cfRule type="cellIs" dxfId="26" priority="4" operator="equal">
      <formula>"Not Significantly Different"</formula>
    </cfRule>
  </conditionalFormatting>
  <conditionalFormatting sqref="F10:J62">
    <cfRule type="cellIs" dxfId="2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C846DBD2-5016-41A1-BBEC-7BFA9E27291F}">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20256A8A-1C60-4E1A-BFE9-F05C154792F0}"/>
    <hyperlink ref="A68" r:id="rId2" xr:uid="{42E0D2BE-9A48-4C44-A4AE-25B6B7858195}"/>
    <hyperlink ref="A66" r:id="rId3" xr:uid="{F09909CE-B95A-42E2-B186-7B7ED5981A9E}"/>
    <hyperlink ref="A67" r:id="rId4" xr:uid="{C4BFC67F-9579-49D6-B96E-E62348035F6A}"/>
  </hyperlinks>
  <pageMargins left="0.7" right="0.7" top="0.75" bottom="0.75" header="0.3" footer="0.3"/>
  <pageSetup orientation="portrait" r:id="rId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3267F-FCD2-49E7-87D4-0D748B7CD7C0}">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698</v>
      </c>
    </row>
    <row r="2" spans="1:16" x14ac:dyDescent="0.35">
      <c r="A2" s="26" t="s">
        <v>106</v>
      </c>
      <c r="B2" t="s">
        <v>697</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36">
        <f>VLOOKUP($B$4,$B$10:$D$62,2,FALSE)</f>
        <v>1300</v>
      </c>
      <c r="C6" t="s">
        <v>100</v>
      </c>
      <c r="H6" s="14" t="s">
        <v>99</v>
      </c>
      <c r="I6">
        <f>VLOOKUP($B$4,$B$9:$K$62,6,FALSE)</f>
        <v>1300</v>
      </c>
      <c r="K6" s="15"/>
    </row>
    <row r="7" spans="1:16" ht="15" thickBot="1" x14ac:dyDescent="0.4">
      <c r="A7" s="21" t="s">
        <v>98</v>
      </c>
      <c r="B7" s="20" t="str">
        <f>VLOOKUP($B$4,$B$10:$D$62,3,FALSE)</f>
        <v>+/-3</v>
      </c>
      <c r="C7" t="s">
        <v>97</v>
      </c>
      <c r="H7" s="14" t="s">
        <v>96</v>
      </c>
      <c r="I7" s="19">
        <f>VLOOKUP($B$4,$B$9:$K$62,10,FALSE)</f>
        <v>1.8237082066869301</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35">
        <v>1300</v>
      </c>
      <c r="D10" s="9" t="s">
        <v>260</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1300</v>
      </c>
      <c r="H10">
        <f t="shared" ref="H10:H41" si="2">LEN(TRIM(D10))</f>
        <v>4</v>
      </c>
      <c r="I10" t="str">
        <f t="shared" ref="I10:I41" si="3">IF(H10&gt;=3,MID(TRIM(D10),1,3),"NO")</f>
        <v>+/-</v>
      </c>
      <c r="J10" t="str">
        <f t="shared" ref="J10:J41" si="4">IF(TRIM(I10)="+/-",MID(TRIM(D10),4,H10-3),D10)</f>
        <v>3</v>
      </c>
      <c r="K10" s="1">
        <f t="shared" ref="K10:K41" si="5">IF(TRIM(J10)="*****",0,IF(ISERROR(VALUE(J10)),"NA",VALUE(J10/$I$4)))</f>
        <v>1.8237082066869301</v>
      </c>
      <c r="L10" s="1">
        <f t="shared" ref="L10:L41" si="6">IF(AND(ISNUMBER(G10),ISNUMBER($I$6)),$I$6-G10,"N/A")</f>
        <v>0</v>
      </c>
      <c r="M10" s="1">
        <f t="shared" ref="M10:M41" si="7">IF(AND(ISNUMBER(K10),ISNUMBER($I$7)),SQRT(K10^2+($I$7)^2),"N/A")</f>
        <v>2.5791128797077723</v>
      </c>
      <c r="N10" s="1">
        <f t="shared" ref="N10:N41" si="8">IF(AND(ISNUMBER(L10),ISNUMBER(M10),M10&lt;&gt;0),L10/M10,"NA")</f>
        <v>0</v>
      </c>
      <c r="O10" t="s">
        <v>82</v>
      </c>
    </row>
    <row r="11" spans="1:16" x14ac:dyDescent="0.35">
      <c r="A11" s="12">
        <v>1</v>
      </c>
      <c r="B11" s="11" t="s">
        <v>34</v>
      </c>
      <c r="C11" s="35">
        <v>1870</v>
      </c>
      <c r="D11" s="13" t="s">
        <v>262</v>
      </c>
      <c r="E11" s="8" t="str">
        <f t="shared" si="0"/>
        <v>Significantly Different</v>
      </c>
      <c r="G11">
        <f t="shared" si="1"/>
        <v>1870</v>
      </c>
      <c r="H11">
        <f t="shared" si="2"/>
        <v>4</v>
      </c>
      <c r="I11" t="str">
        <f t="shared" si="3"/>
        <v>+/-</v>
      </c>
      <c r="J11" t="str">
        <f t="shared" si="4"/>
        <v>8</v>
      </c>
      <c r="K11" s="1">
        <f t="shared" si="5"/>
        <v>4.86322188449848</v>
      </c>
      <c r="L11" s="1">
        <f t="shared" si="6"/>
        <v>-570</v>
      </c>
      <c r="M11" s="1">
        <f t="shared" si="7"/>
        <v>5.1939232494331495</v>
      </c>
      <c r="N11" s="1">
        <f t="shared" si="8"/>
        <v>-109.74363166845183</v>
      </c>
      <c r="O11" t="s">
        <v>67</v>
      </c>
    </row>
    <row r="12" spans="1:16" x14ac:dyDescent="0.35">
      <c r="A12" s="12">
        <v>2</v>
      </c>
      <c r="B12" s="11" t="s">
        <v>31</v>
      </c>
      <c r="C12" s="35">
        <v>1843</v>
      </c>
      <c r="D12" s="9" t="s">
        <v>696</v>
      </c>
      <c r="E12" s="8" t="str">
        <f t="shared" si="0"/>
        <v>Significantly Different</v>
      </c>
      <c r="G12">
        <f t="shared" si="1"/>
        <v>1843</v>
      </c>
      <c r="H12">
        <f t="shared" si="2"/>
        <v>5</v>
      </c>
      <c r="I12" t="str">
        <f t="shared" si="3"/>
        <v>+/-</v>
      </c>
      <c r="J12" t="str">
        <f t="shared" si="4"/>
        <v>37</v>
      </c>
      <c r="K12" s="1">
        <f t="shared" si="5"/>
        <v>22.492401215805472</v>
      </c>
      <c r="L12" s="1">
        <f t="shared" si="6"/>
        <v>-543</v>
      </c>
      <c r="M12" s="1">
        <f t="shared" si="7"/>
        <v>22.566214216742356</v>
      </c>
      <c r="N12" s="1">
        <f t="shared" si="8"/>
        <v>-24.062520845748981</v>
      </c>
      <c r="O12" t="s">
        <v>59</v>
      </c>
    </row>
    <row r="13" spans="1:16" x14ac:dyDescent="0.35">
      <c r="A13" s="12">
        <v>3</v>
      </c>
      <c r="B13" s="11" t="s">
        <v>28</v>
      </c>
      <c r="C13" s="35">
        <v>1813</v>
      </c>
      <c r="D13" s="9" t="s">
        <v>695</v>
      </c>
      <c r="E13" s="8" t="str">
        <f t="shared" si="0"/>
        <v>Significantly Different</v>
      </c>
      <c r="G13">
        <f t="shared" si="1"/>
        <v>1813</v>
      </c>
      <c r="H13">
        <f t="shared" si="2"/>
        <v>5</v>
      </c>
      <c r="I13" t="str">
        <f t="shared" si="3"/>
        <v>+/-</v>
      </c>
      <c r="J13" t="str">
        <f t="shared" si="4"/>
        <v>38</v>
      </c>
      <c r="K13" s="1">
        <f t="shared" si="5"/>
        <v>23.100303951367781</v>
      </c>
      <c r="L13" s="1">
        <f t="shared" si="6"/>
        <v>-513</v>
      </c>
      <c r="M13" s="1">
        <f t="shared" si="7"/>
        <v>23.172180610998076</v>
      </c>
      <c r="N13" s="1">
        <f t="shared" si="8"/>
        <v>-22.138615636221903</v>
      </c>
      <c r="O13" t="s">
        <v>57</v>
      </c>
    </row>
    <row r="14" spans="1:16" x14ac:dyDescent="0.35">
      <c r="A14" s="12">
        <v>4</v>
      </c>
      <c r="B14" s="11" t="s">
        <v>73</v>
      </c>
      <c r="C14" s="35">
        <v>1646</v>
      </c>
      <c r="D14" s="9" t="s">
        <v>690</v>
      </c>
      <c r="E14" s="8" t="str">
        <f t="shared" si="0"/>
        <v>Significantly Different</v>
      </c>
      <c r="G14">
        <f t="shared" si="1"/>
        <v>1646</v>
      </c>
      <c r="H14">
        <f t="shared" si="2"/>
        <v>5</v>
      </c>
      <c r="I14" t="str">
        <f t="shared" si="3"/>
        <v>+/-</v>
      </c>
      <c r="J14" t="str">
        <f t="shared" si="4"/>
        <v>16</v>
      </c>
      <c r="K14" s="1">
        <f t="shared" si="5"/>
        <v>9.7264437689969601</v>
      </c>
      <c r="L14" s="1">
        <f t="shared" si="6"/>
        <v>-346</v>
      </c>
      <c r="M14" s="1">
        <f t="shared" si="7"/>
        <v>9.8959395720970864</v>
      </c>
      <c r="N14" s="1">
        <f t="shared" si="8"/>
        <v>-34.963835164837995</v>
      </c>
      <c r="O14" t="s">
        <v>72</v>
      </c>
    </row>
    <row r="15" spans="1:16" x14ac:dyDescent="0.35">
      <c r="A15" s="12">
        <v>5</v>
      </c>
      <c r="B15" s="11" t="s">
        <v>70</v>
      </c>
      <c r="C15" s="35">
        <v>1634</v>
      </c>
      <c r="D15" s="9" t="s">
        <v>668</v>
      </c>
      <c r="E15" s="8" t="str">
        <f t="shared" si="0"/>
        <v>Significantly Different</v>
      </c>
      <c r="G15">
        <f t="shared" si="1"/>
        <v>1634</v>
      </c>
      <c r="H15">
        <f t="shared" si="2"/>
        <v>5</v>
      </c>
      <c r="I15" t="str">
        <f t="shared" si="3"/>
        <v>+/-</v>
      </c>
      <c r="J15" t="str">
        <f t="shared" si="4"/>
        <v>18</v>
      </c>
      <c r="K15" s="1">
        <f t="shared" si="5"/>
        <v>10.94224924012158</v>
      </c>
      <c r="L15" s="1">
        <f t="shared" si="6"/>
        <v>-334</v>
      </c>
      <c r="M15" s="1">
        <f t="shared" si="7"/>
        <v>11.093183945832619</v>
      </c>
      <c r="N15" s="1">
        <f t="shared" si="8"/>
        <v>-30.108578531727485</v>
      </c>
      <c r="O15" t="s">
        <v>34</v>
      </c>
    </row>
    <row r="16" spans="1:16" x14ac:dyDescent="0.35">
      <c r="A16" s="12">
        <v>6</v>
      </c>
      <c r="B16" s="11" t="s">
        <v>35</v>
      </c>
      <c r="C16" s="35">
        <v>1630</v>
      </c>
      <c r="D16" s="9" t="s">
        <v>688</v>
      </c>
      <c r="E16" s="8" t="str">
        <f t="shared" si="0"/>
        <v>Significantly Different</v>
      </c>
      <c r="G16">
        <f t="shared" si="1"/>
        <v>1630</v>
      </c>
      <c r="H16">
        <f t="shared" si="2"/>
        <v>5</v>
      </c>
      <c r="I16" t="str">
        <f t="shared" si="3"/>
        <v>+/-</v>
      </c>
      <c r="J16" t="str">
        <f t="shared" si="4"/>
        <v>14</v>
      </c>
      <c r="K16" s="1">
        <f t="shared" si="5"/>
        <v>8.5106382978723403</v>
      </c>
      <c r="L16" s="1">
        <f t="shared" si="6"/>
        <v>-330</v>
      </c>
      <c r="M16" s="1">
        <f t="shared" si="7"/>
        <v>8.7038425916573576</v>
      </c>
      <c r="N16" s="1">
        <f t="shared" si="8"/>
        <v>-37.914288605851553</v>
      </c>
      <c r="O16" t="s">
        <v>73</v>
      </c>
    </row>
    <row r="17" spans="1:15" x14ac:dyDescent="0.35">
      <c r="A17" s="12">
        <v>7</v>
      </c>
      <c r="B17" s="11" t="s">
        <v>47</v>
      </c>
      <c r="C17" s="35">
        <v>1555</v>
      </c>
      <c r="D17" s="9" t="s">
        <v>688</v>
      </c>
      <c r="E17" s="8" t="str">
        <f t="shared" si="0"/>
        <v>Significantly Different</v>
      </c>
      <c r="G17">
        <f t="shared" si="1"/>
        <v>1555</v>
      </c>
      <c r="H17">
        <f t="shared" si="2"/>
        <v>5</v>
      </c>
      <c r="I17" t="str">
        <f t="shared" si="3"/>
        <v>+/-</v>
      </c>
      <c r="J17" t="str">
        <f t="shared" si="4"/>
        <v>14</v>
      </c>
      <c r="K17" s="1">
        <f t="shared" si="5"/>
        <v>8.5106382978723403</v>
      </c>
      <c r="L17" s="1">
        <f t="shared" si="6"/>
        <v>-255</v>
      </c>
      <c r="M17" s="1">
        <f t="shared" si="7"/>
        <v>8.7038425916573576</v>
      </c>
      <c r="N17" s="1">
        <f t="shared" si="8"/>
        <v>-29.297404831794381</v>
      </c>
      <c r="O17" t="s">
        <v>65</v>
      </c>
    </row>
    <row r="18" spans="1:15" x14ac:dyDescent="0.35">
      <c r="A18" s="12">
        <v>8</v>
      </c>
      <c r="B18" s="11" t="s">
        <v>41</v>
      </c>
      <c r="C18" s="35">
        <v>1550</v>
      </c>
      <c r="D18" s="9" t="s">
        <v>668</v>
      </c>
      <c r="E18" s="8" t="str">
        <f t="shared" si="0"/>
        <v>Significantly Different</v>
      </c>
      <c r="G18">
        <f t="shared" si="1"/>
        <v>1550</v>
      </c>
      <c r="H18">
        <f t="shared" si="2"/>
        <v>5</v>
      </c>
      <c r="I18" t="str">
        <f t="shared" si="3"/>
        <v>+/-</v>
      </c>
      <c r="J18" t="str">
        <f t="shared" si="4"/>
        <v>18</v>
      </c>
      <c r="K18" s="1">
        <f t="shared" si="5"/>
        <v>10.94224924012158</v>
      </c>
      <c r="L18" s="1">
        <f t="shared" si="6"/>
        <v>-250</v>
      </c>
      <c r="M18" s="1">
        <f t="shared" si="7"/>
        <v>11.093183945832619</v>
      </c>
      <c r="N18" s="1">
        <f t="shared" si="8"/>
        <v>-22.536361176442728</v>
      </c>
      <c r="O18" t="s">
        <v>61</v>
      </c>
    </row>
    <row r="19" spans="1:15" x14ac:dyDescent="0.35">
      <c r="A19" s="12">
        <v>9</v>
      </c>
      <c r="B19" s="11" t="s">
        <v>53</v>
      </c>
      <c r="C19" s="35">
        <v>1525</v>
      </c>
      <c r="D19" s="9" t="s">
        <v>664</v>
      </c>
      <c r="E19" s="8" t="str">
        <f t="shared" si="0"/>
        <v>Significantly Different</v>
      </c>
      <c r="G19">
        <f t="shared" si="1"/>
        <v>1525</v>
      </c>
      <c r="H19">
        <f t="shared" si="2"/>
        <v>5</v>
      </c>
      <c r="I19" t="str">
        <f t="shared" si="3"/>
        <v>+/-</v>
      </c>
      <c r="J19" t="str">
        <f t="shared" si="4"/>
        <v>12</v>
      </c>
      <c r="K19" s="1">
        <f t="shared" si="5"/>
        <v>7.2948328267477205</v>
      </c>
      <c r="L19" s="1">
        <f t="shared" si="6"/>
        <v>-225</v>
      </c>
      <c r="M19" s="1">
        <f t="shared" si="7"/>
        <v>7.5193415664759771</v>
      </c>
      <c r="N19" s="1">
        <f t="shared" si="8"/>
        <v>-29.922832738857579</v>
      </c>
      <c r="O19" t="s">
        <v>31</v>
      </c>
    </row>
    <row r="20" spans="1:15" x14ac:dyDescent="0.35">
      <c r="A20" s="12">
        <v>10</v>
      </c>
      <c r="B20" s="11" t="s">
        <v>49</v>
      </c>
      <c r="C20" s="35">
        <v>1499</v>
      </c>
      <c r="D20" s="13" t="s">
        <v>271</v>
      </c>
      <c r="E20" s="8" t="str">
        <f t="shared" si="0"/>
        <v>Significantly Different</v>
      </c>
      <c r="G20">
        <f t="shared" si="1"/>
        <v>1499</v>
      </c>
      <c r="H20">
        <f t="shared" si="2"/>
        <v>5</v>
      </c>
      <c r="I20" t="str">
        <f t="shared" si="3"/>
        <v>+/-</v>
      </c>
      <c r="J20" t="str">
        <f t="shared" si="4"/>
        <v>11</v>
      </c>
      <c r="K20" s="1">
        <f t="shared" si="5"/>
        <v>6.6869300911854106</v>
      </c>
      <c r="L20" s="1">
        <f t="shared" si="6"/>
        <v>-199</v>
      </c>
      <c r="M20" s="1">
        <f t="shared" si="7"/>
        <v>6.9311575993868573</v>
      </c>
      <c r="N20" s="1">
        <f t="shared" si="8"/>
        <v>-28.710932791025254</v>
      </c>
      <c r="O20" t="s">
        <v>53</v>
      </c>
    </row>
    <row r="21" spans="1:15" x14ac:dyDescent="0.35">
      <c r="A21" s="12">
        <v>11</v>
      </c>
      <c r="B21" s="11" t="s">
        <v>44</v>
      </c>
      <c r="C21" s="35">
        <v>1461</v>
      </c>
      <c r="D21" s="9" t="s">
        <v>323</v>
      </c>
      <c r="E21" s="8" t="str">
        <f t="shared" si="0"/>
        <v>Significantly Different</v>
      </c>
      <c r="G21">
        <f t="shared" si="1"/>
        <v>1461</v>
      </c>
      <c r="H21">
        <f t="shared" si="2"/>
        <v>5</v>
      </c>
      <c r="I21" t="str">
        <f t="shared" si="3"/>
        <v>+/-</v>
      </c>
      <c r="J21" t="str">
        <f t="shared" si="4"/>
        <v>17</v>
      </c>
      <c r="K21" s="1">
        <f t="shared" si="5"/>
        <v>10.334346504559271</v>
      </c>
      <c r="L21" s="1">
        <f t="shared" si="6"/>
        <v>-161</v>
      </c>
      <c r="M21" s="1">
        <f t="shared" si="7"/>
        <v>10.494028268469343</v>
      </c>
      <c r="N21" s="1">
        <f t="shared" si="8"/>
        <v>-15.34205891971391</v>
      </c>
      <c r="O21" t="s">
        <v>45</v>
      </c>
    </row>
    <row r="22" spans="1:15" x14ac:dyDescent="0.35">
      <c r="A22" s="12">
        <v>12</v>
      </c>
      <c r="B22" s="11" t="s">
        <v>57</v>
      </c>
      <c r="C22" s="35">
        <v>1450</v>
      </c>
      <c r="D22" s="9" t="s">
        <v>323</v>
      </c>
      <c r="E22" s="8" t="str">
        <f t="shared" si="0"/>
        <v>Significantly Different</v>
      </c>
      <c r="G22">
        <f t="shared" si="1"/>
        <v>1450</v>
      </c>
      <c r="H22">
        <f t="shared" si="2"/>
        <v>5</v>
      </c>
      <c r="I22" t="str">
        <f t="shared" si="3"/>
        <v>+/-</v>
      </c>
      <c r="J22" t="str">
        <f t="shared" si="4"/>
        <v>17</v>
      </c>
      <c r="K22" s="1">
        <f t="shared" si="5"/>
        <v>10.334346504559271</v>
      </c>
      <c r="L22" s="1">
        <f t="shared" si="6"/>
        <v>-150</v>
      </c>
      <c r="M22" s="1">
        <f t="shared" si="7"/>
        <v>10.494028268469343</v>
      </c>
      <c r="N22" s="1">
        <f t="shared" si="8"/>
        <v>-14.293843714019172</v>
      </c>
      <c r="O22" t="s">
        <v>28</v>
      </c>
    </row>
    <row r="23" spans="1:15" x14ac:dyDescent="0.35">
      <c r="A23" s="12">
        <v>13</v>
      </c>
      <c r="B23" s="11" t="s">
        <v>37</v>
      </c>
      <c r="C23" s="35">
        <v>1441</v>
      </c>
      <c r="D23" s="9" t="s">
        <v>690</v>
      </c>
      <c r="E23" s="8" t="str">
        <f t="shared" si="0"/>
        <v>Significantly Different</v>
      </c>
      <c r="G23">
        <f t="shared" si="1"/>
        <v>1441</v>
      </c>
      <c r="H23">
        <f t="shared" si="2"/>
        <v>5</v>
      </c>
      <c r="I23" t="str">
        <f t="shared" si="3"/>
        <v>+/-</v>
      </c>
      <c r="J23" t="str">
        <f t="shared" si="4"/>
        <v>16</v>
      </c>
      <c r="K23" s="1">
        <f t="shared" si="5"/>
        <v>9.7264437689969601</v>
      </c>
      <c r="L23" s="1">
        <f t="shared" si="6"/>
        <v>-141</v>
      </c>
      <c r="M23" s="1">
        <f t="shared" si="7"/>
        <v>9.8959395720970864</v>
      </c>
      <c r="N23" s="1">
        <f t="shared" si="8"/>
        <v>-14.24826808740508</v>
      </c>
      <c r="O23" t="s">
        <v>81</v>
      </c>
    </row>
    <row r="24" spans="1:15" x14ac:dyDescent="0.35">
      <c r="A24" s="12">
        <v>14</v>
      </c>
      <c r="B24" s="11" t="s">
        <v>66</v>
      </c>
      <c r="C24" s="35">
        <v>1396</v>
      </c>
      <c r="D24" s="9" t="s">
        <v>691</v>
      </c>
      <c r="E24" s="8" t="str">
        <f t="shared" si="0"/>
        <v>Significantly Different</v>
      </c>
      <c r="G24">
        <f t="shared" si="1"/>
        <v>1396</v>
      </c>
      <c r="H24">
        <f t="shared" si="2"/>
        <v>5</v>
      </c>
      <c r="I24" t="str">
        <f t="shared" si="3"/>
        <v>+/-</v>
      </c>
      <c r="J24" t="str">
        <f t="shared" si="4"/>
        <v>26</v>
      </c>
      <c r="K24" s="1">
        <f t="shared" si="5"/>
        <v>15.805471124620061</v>
      </c>
      <c r="L24" s="1">
        <f t="shared" si="6"/>
        <v>-96</v>
      </c>
      <c r="M24" s="1">
        <f t="shared" si="7"/>
        <v>15.910337177267357</v>
      </c>
      <c r="N24" s="1">
        <f t="shared" si="8"/>
        <v>-6.0338130443372702</v>
      </c>
      <c r="O24" t="s">
        <v>64</v>
      </c>
    </row>
    <row r="25" spans="1:15" x14ac:dyDescent="0.35">
      <c r="A25" s="12">
        <v>15</v>
      </c>
      <c r="B25" s="11" t="s">
        <v>42</v>
      </c>
      <c r="C25" s="35">
        <v>1372</v>
      </c>
      <c r="D25" s="9" t="s">
        <v>673</v>
      </c>
      <c r="E25" s="8" t="str">
        <f t="shared" si="0"/>
        <v>Significantly Different</v>
      </c>
      <c r="G25">
        <f t="shared" si="1"/>
        <v>1372</v>
      </c>
      <c r="H25">
        <f t="shared" si="2"/>
        <v>5</v>
      </c>
      <c r="I25" t="str">
        <f t="shared" si="3"/>
        <v>+/-</v>
      </c>
      <c r="J25" t="str">
        <f t="shared" si="4"/>
        <v>21</v>
      </c>
      <c r="K25" s="1">
        <f t="shared" si="5"/>
        <v>12.76595744680851</v>
      </c>
      <c r="L25" s="1">
        <f t="shared" si="6"/>
        <v>-72</v>
      </c>
      <c r="M25" s="1">
        <f t="shared" si="7"/>
        <v>12.895564398538861</v>
      </c>
      <c r="N25" s="1">
        <f t="shared" si="8"/>
        <v>-5.5833151442489788</v>
      </c>
      <c r="O25" t="s">
        <v>80</v>
      </c>
    </row>
    <row r="26" spans="1:15" x14ac:dyDescent="0.35">
      <c r="A26" s="12">
        <v>16</v>
      </c>
      <c r="B26" s="11" t="s">
        <v>56</v>
      </c>
      <c r="C26" s="35">
        <v>1370</v>
      </c>
      <c r="D26" s="9" t="s">
        <v>668</v>
      </c>
      <c r="E26" s="8" t="str">
        <f t="shared" si="0"/>
        <v>Significantly Different</v>
      </c>
      <c r="G26">
        <f t="shared" si="1"/>
        <v>1370</v>
      </c>
      <c r="H26">
        <f t="shared" si="2"/>
        <v>5</v>
      </c>
      <c r="I26" t="str">
        <f t="shared" si="3"/>
        <v>+/-</v>
      </c>
      <c r="J26" t="str">
        <f t="shared" si="4"/>
        <v>18</v>
      </c>
      <c r="K26" s="1">
        <f t="shared" si="5"/>
        <v>10.94224924012158</v>
      </c>
      <c r="L26" s="1">
        <f t="shared" si="6"/>
        <v>-70</v>
      </c>
      <c r="M26" s="1">
        <f t="shared" si="7"/>
        <v>11.093183945832619</v>
      </c>
      <c r="N26" s="1">
        <f t="shared" si="8"/>
        <v>-6.310181129403964</v>
      </c>
      <c r="O26" t="s">
        <v>79</v>
      </c>
    </row>
    <row r="27" spans="1:15" x14ac:dyDescent="0.35">
      <c r="A27" s="12">
        <v>17</v>
      </c>
      <c r="B27" s="11" t="s">
        <v>65</v>
      </c>
      <c r="C27" s="35">
        <v>1360</v>
      </c>
      <c r="D27" s="9" t="s">
        <v>673</v>
      </c>
      <c r="E27" s="8" t="str">
        <f t="shared" si="0"/>
        <v>Significantly Different</v>
      </c>
      <c r="G27">
        <f t="shared" si="1"/>
        <v>1360</v>
      </c>
      <c r="H27">
        <f t="shared" si="2"/>
        <v>5</v>
      </c>
      <c r="I27" t="str">
        <f t="shared" si="3"/>
        <v>+/-</v>
      </c>
      <c r="J27" t="str">
        <f t="shared" si="4"/>
        <v>21</v>
      </c>
      <c r="K27" s="1">
        <f t="shared" si="5"/>
        <v>12.76595744680851</v>
      </c>
      <c r="L27" s="1">
        <f t="shared" si="6"/>
        <v>-60</v>
      </c>
      <c r="M27" s="1">
        <f t="shared" si="7"/>
        <v>12.895564398538861</v>
      </c>
      <c r="N27" s="1">
        <f t="shared" si="8"/>
        <v>-4.6527626202074828</v>
      </c>
      <c r="O27" t="s">
        <v>77</v>
      </c>
    </row>
    <row r="28" spans="1:15" x14ac:dyDescent="0.35">
      <c r="A28" s="12">
        <v>18</v>
      </c>
      <c r="B28" s="11" t="s">
        <v>59</v>
      </c>
      <c r="C28" s="35">
        <v>1329</v>
      </c>
      <c r="D28" s="9" t="s">
        <v>694</v>
      </c>
      <c r="E28" s="8" t="str">
        <f t="shared" si="0"/>
        <v>Not Significantly Different</v>
      </c>
      <c r="G28">
        <f t="shared" si="1"/>
        <v>1329</v>
      </c>
      <c r="H28">
        <f t="shared" si="2"/>
        <v>5</v>
      </c>
      <c r="I28" t="str">
        <f t="shared" si="3"/>
        <v>+/-</v>
      </c>
      <c r="J28" t="str">
        <f t="shared" si="4"/>
        <v>31</v>
      </c>
      <c r="K28" s="1">
        <f t="shared" si="5"/>
        <v>18.844984802431611</v>
      </c>
      <c r="L28" s="1">
        <f t="shared" si="6"/>
        <v>-29</v>
      </c>
      <c r="M28" s="1">
        <f t="shared" si="7"/>
        <v>18.933023103218769</v>
      </c>
      <c r="N28" s="1">
        <f t="shared" si="8"/>
        <v>-1.5317152386017931</v>
      </c>
      <c r="O28" t="s">
        <v>78</v>
      </c>
    </row>
    <row r="29" spans="1:15" x14ac:dyDescent="0.35">
      <c r="A29" s="12">
        <v>19</v>
      </c>
      <c r="B29" s="11" t="s">
        <v>39</v>
      </c>
      <c r="C29" s="35">
        <v>1290</v>
      </c>
      <c r="D29" s="9" t="s">
        <v>268</v>
      </c>
      <c r="E29" s="8" t="str">
        <f t="shared" si="0"/>
        <v>Significantly Different</v>
      </c>
      <c r="G29">
        <f t="shared" si="1"/>
        <v>1290</v>
      </c>
      <c r="H29">
        <f t="shared" si="2"/>
        <v>4</v>
      </c>
      <c r="I29" t="str">
        <f t="shared" si="3"/>
        <v>+/-</v>
      </c>
      <c r="J29" t="str">
        <f t="shared" si="4"/>
        <v>7</v>
      </c>
      <c r="K29" s="1">
        <f t="shared" si="5"/>
        <v>4.2553191489361701</v>
      </c>
      <c r="L29" s="1">
        <f t="shared" si="6"/>
        <v>10</v>
      </c>
      <c r="M29" s="1">
        <f t="shared" si="7"/>
        <v>4.6296493044765397</v>
      </c>
      <c r="N29" s="1">
        <f t="shared" si="8"/>
        <v>2.1599908205424363</v>
      </c>
      <c r="O29" t="s">
        <v>55</v>
      </c>
    </row>
    <row r="30" spans="1:15" x14ac:dyDescent="0.35">
      <c r="A30" s="12">
        <v>20</v>
      </c>
      <c r="B30" s="11" t="s">
        <v>61</v>
      </c>
      <c r="C30" s="35">
        <v>1274</v>
      </c>
      <c r="D30" s="9" t="s">
        <v>670</v>
      </c>
      <c r="E30" s="8" t="str">
        <f t="shared" si="0"/>
        <v>Not Significantly Different</v>
      </c>
      <c r="G30">
        <f t="shared" si="1"/>
        <v>1274</v>
      </c>
      <c r="H30">
        <f t="shared" si="2"/>
        <v>5</v>
      </c>
      <c r="I30" t="str">
        <f t="shared" si="3"/>
        <v>+/-</v>
      </c>
      <c r="J30" t="str">
        <f t="shared" si="4"/>
        <v>35</v>
      </c>
      <c r="K30" s="1">
        <f t="shared" si="5"/>
        <v>21.276595744680851</v>
      </c>
      <c r="L30" s="1">
        <f t="shared" si="6"/>
        <v>26</v>
      </c>
      <c r="M30" s="1">
        <f t="shared" si="7"/>
        <v>21.354611635562669</v>
      </c>
      <c r="N30" s="1">
        <f t="shared" si="8"/>
        <v>1.2175356051290198</v>
      </c>
      <c r="O30" t="s">
        <v>76</v>
      </c>
    </row>
    <row r="31" spans="1:15" x14ac:dyDescent="0.35">
      <c r="A31" s="12">
        <v>21</v>
      </c>
      <c r="B31" s="11" t="s">
        <v>45</v>
      </c>
      <c r="C31" s="35">
        <v>1269</v>
      </c>
      <c r="D31" s="9" t="s">
        <v>688</v>
      </c>
      <c r="E31" s="8" t="str">
        <f t="shared" si="0"/>
        <v>Significantly Different</v>
      </c>
      <c r="G31">
        <f t="shared" si="1"/>
        <v>1269</v>
      </c>
      <c r="H31">
        <f t="shared" si="2"/>
        <v>5</v>
      </c>
      <c r="I31" t="str">
        <f t="shared" si="3"/>
        <v>+/-</v>
      </c>
      <c r="J31" t="str">
        <f t="shared" si="4"/>
        <v>14</v>
      </c>
      <c r="K31" s="1">
        <f t="shared" si="5"/>
        <v>8.5106382978723403</v>
      </c>
      <c r="L31" s="1">
        <f t="shared" si="6"/>
        <v>31</v>
      </c>
      <c r="M31" s="1">
        <f t="shared" si="7"/>
        <v>8.7038425916573576</v>
      </c>
      <c r="N31" s="1">
        <f t="shared" si="8"/>
        <v>3.561645293276964</v>
      </c>
      <c r="O31" t="s">
        <v>41</v>
      </c>
    </row>
    <row r="32" spans="1:15" x14ac:dyDescent="0.35">
      <c r="A32" s="12">
        <v>22</v>
      </c>
      <c r="B32" s="11" t="s">
        <v>52</v>
      </c>
      <c r="C32" s="35">
        <v>1254</v>
      </c>
      <c r="D32" s="9" t="s">
        <v>671</v>
      </c>
      <c r="E32" s="8" t="str">
        <f t="shared" si="0"/>
        <v>Significantly Different</v>
      </c>
      <c r="G32">
        <f t="shared" si="1"/>
        <v>1254</v>
      </c>
      <c r="H32">
        <f t="shared" si="2"/>
        <v>5</v>
      </c>
      <c r="I32" t="str">
        <f t="shared" si="3"/>
        <v>+/-</v>
      </c>
      <c r="J32" t="str">
        <f t="shared" si="4"/>
        <v>39</v>
      </c>
      <c r="K32" s="1">
        <f t="shared" si="5"/>
        <v>23.70820668693009</v>
      </c>
      <c r="L32" s="1">
        <f t="shared" si="6"/>
        <v>46</v>
      </c>
      <c r="M32" s="1">
        <f t="shared" si="7"/>
        <v>23.778245854842485</v>
      </c>
      <c r="N32" s="1">
        <f t="shared" si="8"/>
        <v>1.934541356869351</v>
      </c>
      <c r="O32" t="s">
        <v>70</v>
      </c>
    </row>
    <row r="33" spans="1:15" x14ac:dyDescent="0.35">
      <c r="A33" s="12">
        <v>23</v>
      </c>
      <c r="B33" s="11" t="s">
        <v>74</v>
      </c>
      <c r="C33" s="35">
        <v>1200</v>
      </c>
      <c r="D33" s="9" t="s">
        <v>270</v>
      </c>
      <c r="E33" s="8" t="str">
        <f t="shared" si="0"/>
        <v>Significantly Different</v>
      </c>
      <c r="G33">
        <f t="shared" si="1"/>
        <v>1200</v>
      </c>
      <c r="H33">
        <f t="shared" si="2"/>
        <v>5</v>
      </c>
      <c r="I33" t="str">
        <f t="shared" si="3"/>
        <v>+/-</v>
      </c>
      <c r="J33" t="str">
        <f t="shared" si="4"/>
        <v>13</v>
      </c>
      <c r="K33" s="1">
        <f t="shared" si="5"/>
        <v>7.9027355623100304</v>
      </c>
      <c r="L33" s="1">
        <f t="shared" si="6"/>
        <v>100</v>
      </c>
      <c r="M33" s="1">
        <f t="shared" si="7"/>
        <v>8.1104340815357663</v>
      </c>
      <c r="N33" s="1">
        <f t="shared" si="8"/>
        <v>12.329796283981919</v>
      </c>
      <c r="O33" t="s">
        <v>75</v>
      </c>
    </row>
    <row r="34" spans="1:15" x14ac:dyDescent="0.35">
      <c r="A34" s="12">
        <v>24</v>
      </c>
      <c r="B34" s="11" t="s">
        <v>64</v>
      </c>
      <c r="C34" s="35">
        <v>1170</v>
      </c>
      <c r="D34" s="9" t="s">
        <v>265</v>
      </c>
      <c r="E34" s="8" t="str">
        <f t="shared" si="0"/>
        <v>Significantly Different</v>
      </c>
      <c r="G34">
        <f t="shared" si="1"/>
        <v>1170</v>
      </c>
      <c r="H34">
        <f t="shared" si="2"/>
        <v>4</v>
      </c>
      <c r="I34" t="str">
        <f t="shared" si="3"/>
        <v>+/-</v>
      </c>
      <c r="J34" t="str">
        <f t="shared" si="4"/>
        <v>9</v>
      </c>
      <c r="K34" s="1">
        <f t="shared" si="5"/>
        <v>5.4711246200607899</v>
      </c>
      <c r="L34" s="1">
        <f t="shared" si="6"/>
        <v>130</v>
      </c>
      <c r="M34" s="1">
        <f t="shared" si="7"/>
        <v>5.7670717206718161</v>
      </c>
      <c r="N34" s="1">
        <f t="shared" si="8"/>
        <v>22.5417692542336</v>
      </c>
      <c r="O34" t="s">
        <v>74</v>
      </c>
    </row>
    <row r="35" spans="1:15" x14ac:dyDescent="0.35">
      <c r="A35" s="12">
        <v>25</v>
      </c>
      <c r="B35" s="11" t="s">
        <v>40</v>
      </c>
      <c r="C35" s="35">
        <v>1141</v>
      </c>
      <c r="D35" s="9" t="s">
        <v>693</v>
      </c>
      <c r="E35" s="8" t="str">
        <f t="shared" si="0"/>
        <v>Significantly Different</v>
      </c>
      <c r="G35">
        <f t="shared" si="1"/>
        <v>1141</v>
      </c>
      <c r="H35">
        <f t="shared" si="2"/>
        <v>5</v>
      </c>
      <c r="I35" t="str">
        <f t="shared" si="3"/>
        <v>+/-</v>
      </c>
      <c r="J35" t="str">
        <f t="shared" si="4"/>
        <v>42</v>
      </c>
      <c r="K35" s="1">
        <f t="shared" si="5"/>
        <v>25.531914893617021</v>
      </c>
      <c r="L35" s="1">
        <f t="shared" si="6"/>
        <v>159</v>
      </c>
      <c r="M35" s="1">
        <f t="shared" si="7"/>
        <v>25.596964463741397</v>
      </c>
      <c r="N35" s="1">
        <f t="shared" si="8"/>
        <v>6.2116740531959023</v>
      </c>
      <c r="O35" t="s">
        <v>51</v>
      </c>
    </row>
    <row r="36" spans="1:15" x14ac:dyDescent="0.35">
      <c r="A36" s="12">
        <v>26</v>
      </c>
      <c r="B36" s="11" t="s">
        <v>81</v>
      </c>
      <c r="C36" s="35">
        <v>1138</v>
      </c>
      <c r="D36" s="9" t="s">
        <v>669</v>
      </c>
      <c r="E36" s="8" t="str">
        <f t="shared" si="0"/>
        <v>Significantly Different</v>
      </c>
      <c r="G36">
        <f t="shared" si="1"/>
        <v>1138</v>
      </c>
      <c r="H36">
        <f t="shared" si="2"/>
        <v>5</v>
      </c>
      <c r="I36" t="str">
        <f t="shared" si="3"/>
        <v>+/-</v>
      </c>
      <c r="J36" t="str">
        <f t="shared" si="4"/>
        <v>23</v>
      </c>
      <c r="K36" s="1">
        <f t="shared" si="5"/>
        <v>13.98176291793313</v>
      </c>
      <c r="L36" s="1">
        <f t="shared" si="6"/>
        <v>162</v>
      </c>
      <c r="M36" s="1">
        <f t="shared" si="7"/>
        <v>14.10019878996134</v>
      </c>
      <c r="N36" s="1">
        <f t="shared" si="8"/>
        <v>11.489199720739837</v>
      </c>
      <c r="O36" t="s">
        <v>71</v>
      </c>
    </row>
    <row r="37" spans="1:15" x14ac:dyDescent="0.35">
      <c r="A37" s="12">
        <v>27</v>
      </c>
      <c r="B37" s="11" t="s">
        <v>63</v>
      </c>
      <c r="C37" s="35">
        <v>1131</v>
      </c>
      <c r="D37" s="9" t="s">
        <v>271</v>
      </c>
      <c r="E37" s="8" t="str">
        <f t="shared" si="0"/>
        <v>Significantly Different</v>
      </c>
      <c r="G37">
        <f t="shared" si="1"/>
        <v>1131</v>
      </c>
      <c r="H37">
        <f t="shared" si="2"/>
        <v>5</v>
      </c>
      <c r="I37" t="str">
        <f t="shared" si="3"/>
        <v>+/-</v>
      </c>
      <c r="J37" t="str">
        <f t="shared" si="4"/>
        <v>11</v>
      </c>
      <c r="K37" s="1">
        <f t="shared" si="5"/>
        <v>6.6869300911854106</v>
      </c>
      <c r="L37" s="1">
        <f t="shared" si="6"/>
        <v>169</v>
      </c>
      <c r="M37" s="1">
        <f t="shared" si="7"/>
        <v>6.9311575993868573</v>
      </c>
      <c r="N37" s="1">
        <f t="shared" si="8"/>
        <v>24.382651465745063</v>
      </c>
      <c r="O37" t="s">
        <v>69</v>
      </c>
    </row>
    <row r="38" spans="1:15" x14ac:dyDescent="0.35">
      <c r="A38" s="12">
        <v>28</v>
      </c>
      <c r="B38" s="11" t="s">
        <v>54</v>
      </c>
      <c r="C38" s="35">
        <v>1116</v>
      </c>
      <c r="D38" s="9" t="s">
        <v>265</v>
      </c>
      <c r="E38" s="8" t="str">
        <f t="shared" si="0"/>
        <v>Significantly Different</v>
      </c>
      <c r="G38">
        <f t="shared" si="1"/>
        <v>1116</v>
      </c>
      <c r="H38">
        <f t="shared" si="2"/>
        <v>4</v>
      </c>
      <c r="I38" t="str">
        <f t="shared" si="3"/>
        <v>+/-</v>
      </c>
      <c r="J38" t="str">
        <f t="shared" si="4"/>
        <v>9</v>
      </c>
      <c r="K38" s="1">
        <f t="shared" si="5"/>
        <v>5.4711246200607899</v>
      </c>
      <c r="L38" s="1">
        <f t="shared" si="6"/>
        <v>184</v>
      </c>
      <c r="M38" s="1">
        <f t="shared" si="7"/>
        <v>5.7670717206718161</v>
      </c>
      <c r="N38" s="1">
        <f t="shared" si="8"/>
        <v>31.905273405992169</v>
      </c>
      <c r="O38" t="s">
        <v>68</v>
      </c>
    </row>
    <row r="39" spans="1:15" x14ac:dyDescent="0.35">
      <c r="A39" s="12">
        <v>29</v>
      </c>
      <c r="B39" s="11" t="s">
        <v>46</v>
      </c>
      <c r="C39" s="35">
        <v>1096</v>
      </c>
      <c r="D39" s="9" t="s">
        <v>261</v>
      </c>
      <c r="E39" s="8" t="str">
        <f t="shared" si="0"/>
        <v>Significantly Different</v>
      </c>
      <c r="G39">
        <f t="shared" si="1"/>
        <v>1096</v>
      </c>
      <c r="H39">
        <f t="shared" si="2"/>
        <v>5</v>
      </c>
      <c r="I39" t="str">
        <f t="shared" si="3"/>
        <v>+/-</v>
      </c>
      <c r="J39" t="str">
        <f t="shared" si="4"/>
        <v>10</v>
      </c>
      <c r="K39" s="1">
        <f t="shared" si="5"/>
        <v>6.0790273556230998</v>
      </c>
      <c r="L39" s="1">
        <f t="shared" si="6"/>
        <v>204</v>
      </c>
      <c r="M39" s="1">
        <f t="shared" si="7"/>
        <v>6.3466908868757139</v>
      </c>
      <c r="N39" s="1">
        <f t="shared" si="8"/>
        <v>32.142734479451398</v>
      </c>
      <c r="O39" t="s">
        <v>44</v>
      </c>
    </row>
    <row r="40" spans="1:15" x14ac:dyDescent="0.35">
      <c r="A40" s="12">
        <v>30</v>
      </c>
      <c r="B40" s="11" t="s">
        <v>50</v>
      </c>
      <c r="C40" s="35">
        <v>1084</v>
      </c>
      <c r="D40" s="9" t="s">
        <v>323</v>
      </c>
      <c r="E40" s="8" t="str">
        <f t="shared" si="0"/>
        <v>Significantly Different</v>
      </c>
      <c r="G40">
        <f t="shared" si="1"/>
        <v>1084</v>
      </c>
      <c r="H40">
        <f t="shared" si="2"/>
        <v>5</v>
      </c>
      <c r="I40" t="str">
        <f t="shared" si="3"/>
        <v>+/-</v>
      </c>
      <c r="J40" t="str">
        <f t="shared" si="4"/>
        <v>17</v>
      </c>
      <c r="K40" s="1">
        <f t="shared" si="5"/>
        <v>10.334346504559271</v>
      </c>
      <c r="L40" s="1">
        <f t="shared" si="6"/>
        <v>216</v>
      </c>
      <c r="M40" s="1">
        <f t="shared" si="7"/>
        <v>10.494028268469343</v>
      </c>
      <c r="N40" s="1">
        <f t="shared" si="8"/>
        <v>20.583134948187606</v>
      </c>
      <c r="O40" t="s">
        <v>66</v>
      </c>
    </row>
    <row r="41" spans="1:15" x14ac:dyDescent="0.35">
      <c r="A41" s="12">
        <v>31</v>
      </c>
      <c r="B41" s="11" t="s">
        <v>75</v>
      </c>
      <c r="C41" s="35">
        <v>1052</v>
      </c>
      <c r="D41" s="9" t="s">
        <v>271</v>
      </c>
      <c r="E41" s="8" t="str">
        <f t="shared" si="0"/>
        <v>Significantly Different</v>
      </c>
      <c r="G41">
        <f t="shared" si="1"/>
        <v>1052</v>
      </c>
      <c r="H41">
        <f t="shared" si="2"/>
        <v>5</v>
      </c>
      <c r="I41" t="str">
        <f t="shared" si="3"/>
        <v>+/-</v>
      </c>
      <c r="J41" t="str">
        <f t="shared" si="4"/>
        <v>11</v>
      </c>
      <c r="K41" s="1">
        <f t="shared" si="5"/>
        <v>6.6869300911854106</v>
      </c>
      <c r="L41" s="1">
        <f t="shared" si="6"/>
        <v>248</v>
      </c>
      <c r="M41" s="1">
        <f t="shared" si="7"/>
        <v>6.9311575993868573</v>
      </c>
      <c r="N41" s="1">
        <f t="shared" si="8"/>
        <v>35.780458955649564</v>
      </c>
      <c r="O41" t="s">
        <v>47</v>
      </c>
    </row>
    <row r="42" spans="1:15" x14ac:dyDescent="0.35">
      <c r="A42" s="12">
        <v>32</v>
      </c>
      <c r="B42" s="11" t="s">
        <v>76</v>
      </c>
      <c r="C42" s="35">
        <v>1033</v>
      </c>
      <c r="D42" s="9" t="s">
        <v>692</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1033</v>
      </c>
      <c r="H42">
        <f t="shared" ref="H42:H62" si="11">LEN(TRIM(D42))</f>
        <v>5</v>
      </c>
      <c r="I42" t="str">
        <f t="shared" ref="I42:I73" si="12">IF(H42&gt;=3,MID(TRIM(D42),1,3),"NO")</f>
        <v>+/-</v>
      </c>
      <c r="J42" t="str">
        <f t="shared" ref="J42:J73" si="13">IF(TRIM(I42)="+/-",MID(TRIM(D42),4,H42-3),D42)</f>
        <v>27</v>
      </c>
      <c r="K42" s="1">
        <f t="shared" ref="K42:K73" si="14">IF(TRIM(J42)="*****",0,IF(ISERROR(VALUE(J42)),"NA",VALUE(J42/$I$4)))</f>
        <v>16.413373860182372</v>
      </c>
      <c r="L42" s="1">
        <f t="shared" ref="L42:L62" si="15">IF(AND(ISNUMBER(G42),ISNUMBER($I$6)),$I$6-G42,"N/A")</f>
        <v>267</v>
      </c>
      <c r="M42" s="1">
        <f t="shared" ref="M42:M62" si="16">IF(AND(ISNUMBER(K42),ISNUMBER($I$7)),SQRT(K42^2+($I$7)^2),"N/A")</f>
        <v>16.514380191132066</v>
      </c>
      <c r="N42" s="1">
        <f t="shared" ref="N42:N73" si="17">IF(AND(ISNUMBER(L42),ISNUMBER(M42),M42&lt;&gt;0),L42/M42,"NA")</f>
        <v>16.167727574987911</v>
      </c>
      <c r="O42" t="s">
        <v>36</v>
      </c>
    </row>
    <row r="43" spans="1:15" x14ac:dyDescent="0.35">
      <c r="A43" s="12">
        <v>33</v>
      </c>
      <c r="B43" s="11" t="s">
        <v>69</v>
      </c>
      <c r="C43" s="35">
        <v>1005</v>
      </c>
      <c r="D43" s="9" t="s">
        <v>691</v>
      </c>
      <c r="E43" s="8" t="str">
        <f t="shared" si="9"/>
        <v>Significantly Different</v>
      </c>
      <c r="G43">
        <f t="shared" si="10"/>
        <v>1005</v>
      </c>
      <c r="H43">
        <f t="shared" si="11"/>
        <v>5</v>
      </c>
      <c r="I43" t="str">
        <f t="shared" si="12"/>
        <v>+/-</v>
      </c>
      <c r="J43" t="str">
        <f t="shared" si="13"/>
        <v>26</v>
      </c>
      <c r="K43" s="1">
        <f t="shared" si="14"/>
        <v>15.805471124620061</v>
      </c>
      <c r="L43" s="1">
        <f t="shared" si="15"/>
        <v>295</v>
      </c>
      <c r="M43" s="1">
        <f t="shared" si="16"/>
        <v>15.910337177267357</v>
      </c>
      <c r="N43" s="1">
        <f t="shared" si="17"/>
        <v>18.541404667494735</v>
      </c>
      <c r="O43" t="s">
        <v>49</v>
      </c>
    </row>
    <row r="44" spans="1:15" x14ac:dyDescent="0.35">
      <c r="A44" s="12">
        <v>34</v>
      </c>
      <c r="B44" s="11" t="s">
        <v>29</v>
      </c>
      <c r="C44" s="35">
        <v>992</v>
      </c>
      <c r="D44" s="9" t="s">
        <v>265</v>
      </c>
      <c r="E44" s="8" t="str">
        <f t="shared" si="9"/>
        <v>Significantly Different</v>
      </c>
      <c r="G44">
        <f t="shared" si="10"/>
        <v>992</v>
      </c>
      <c r="H44">
        <f t="shared" si="11"/>
        <v>4</v>
      </c>
      <c r="I44" t="str">
        <f t="shared" si="12"/>
        <v>+/-</v>
      </c>
      <c r="J44" t="str">
        <f t="shared" si="13"/>
        <v>9</v>
      </c>
      <c r="K44" s="1">
        <f t="shared" si="14"/>
        <v>5.4711246200607899</v>
      </c>
      <c r="L44" s="1">
        <f t="shared" si="15"/>
        <v>308</v>
      </c>
      <c r="M44" s="1">
        <f t="shared" si="16"/>
        <v>5.7670717206718161</v>
      </c>
      <c r="N44" s="1">
        <f t="shared" si="17"/>
        <v>53.406653310030372</v>
      </c>
      <c r="O44" t="s">
        <v>63</v>
      </c>
    </row>
    <row r="45" spans="1:15" x14ac:dyDescent="0.35">
      <c r="A45" s="12">
        <v>35</v>
      </c>
      <c r="B45" s="11" t="s">
        <v>55</v>
      </c>
      <c r="C45" s="35">
        <v>984</v>
      </c>
      <c r="D45" s="9" t="s">
        <v>688</v>
      </c>
      <c r="E45" s="8" t="str">
        <f t="shared" si="9"/>
        <v>Significantly Different</v>
      </c>
      <c r="G45">
        <f t="shared" si="10"/>
        <v>984</v>
      </c>
      <c r="H45">
        <f t="shared" si="11"/>
        <v>5</v>
      </c>
      <c r="I45" t="str">
        <f t="shared" si="12"/>
        <v>+/-</v>
      </c>
      <c r="J45" t="str">
        <f t="shared" si="13"/>
        <v>14</v>
      </c>
      <c r="K45" s="1">
        <f t="shared" si="14"/>
        <v>8.5106382978723403</v>
      </c>
      <c r="L45" s="1">
        <f t="shared" si="15"/>
        <v>316</v>
      </c>
      <c r="M45" s="1">
        <f t="shared" si="16"/>
        <v>8.7038425916573576</v>
      </c>
      <c r="N45" s="1">
        <f t="shared" si="17"/>
        <v>36.305803634694215</v>
      </c>
      <c r="O45" t="s">
        <v>62</v>
      </c>
    </row>
    <row r="46" spans="1:15" x14ac:dyDescent="0.35">
      <c r="A46" s="12">
        <v>36</v>
      </c>
      <c r="B46" s="11" t="s">
        <v>68</v>
      </c>
      <c r="C46" s="35">
        <v>983</v>
      </c>
      <c r="D46" s="9" t="s">
        <v>690</v>
      </c>
      <c r="E46" s="8" t="str">
        <f t="shared" si="9"/>
        <v>Significantly Different</v>
      </c>
      <c r="G46">
        <f t="shared" si="10"/>
        <v>983</v>
      </c>
      <c r="H46">
        <f t="shared" si="11"/>
        <v>5</v>
      </c>
      <c r="I46" t="str">
        <f t="shared" si="12"/>
        <v>+/-</v>
      </c>
      <c r="J46" t="str">
        <f t="shared" si="13"/>
        <v>16</v>
      </c>
      <c r="K46" s="1">
        <f t="shared" si="14"/>
        <v>9.7264437689969601</v>
      </c>
      <c r="L46" s="1">
        <f t="shared" si="15"/>
        <v>317</v>
      </c>
      <c r="M46" s="1">
        <f t="shared" si="16"/>
        <v>9.8959395720970864</v>
      </c>
      <c r="N46" s="1">
        <f t="shared" si="17"/>
        <v>32.033340309981632</v>
      </c>
      <c r="O46" t="s">
        <v>60</v>
      </c>
    </row>
    <row r="47" spans="1:15" x14ac:dyDescent="0.35">
      <c r="A47" s="12">
        <v>37</v>
      </c>
      <c r="B47" s="11" t="s">
        <v>77</v>
      </c>
      <c r="C47" s="35">
        <v>975</v>
      </c>
      <c r="D47" s="9" t="s">
        <v>665</v>
      </c>
      <c r="E47" s="8" t="str">
        <f t="shared" si="9"/>
        <v>Significantly Different</v>
      </c>
      <c r="G47">
        <f t="shared" si="10"/>
        <v>975</v>
      </c>
      <c r="H47">
        <f t="shared" si="11"/>
        <v>5</v>
      </c>
      <c r="I47" t="str">
        <f t="shared" si="12"/>
        <v>+/-</v>
      </c>
      <c r="J47" t="str">
        <f t="shared" si="13"/>
        <v>15</v>
      </c>
      <c r="K47" s="1">
        <f t="shared" si="14"/>
        <v>9.1185410334346511</v>
      </c>
      <c r="L47" s="1">
        <f t="shared" si="15"/>
        <v>325</v>
      </c>
      <c r="M47" s="1">
        <f t="shared" si="16"/>
        <v>9.2991237329959606</v>
      </c>
      <c r="N47" s="1">
        <f t="shared" si="17"/>
        <v>34.949529582750543</v>
      </c>
      <c r="O47" t="s">
        <v>58</v>
      </c>
    </row>
    <row r="48" spans="1:15" x14ac:dyDescent="0.35">
      <c r="A48" s="12">
        <v>38</v>
      </c>
      <c r="B48" s="11" t="s">
        <v>80</v>
      </c>
      <c r="C48" s="35">
        <v>972</v>
      </c>
      <c r="D48" s="9" t="s">
        <v>265</v>
      </c>
      <c r="E48" s="8" t="str">
        <f t="shared" si="9"/>
        <v>Significantly Different</v>
      </c>
      <c r="G48">
        <f t="shared" si="10"/>
        <v>972</v>
      </c>
      <c r="H48">
        <f t="shared" si="11"/>
        <v>4</v>
      </c>
      <c r="I48" t="str">
        <f t="shared" si="12"/>
        <v>+/-</v>
      </c>
      <c r="J48" t="str">
        <f t="shared" si="13"/>
        <v>9</v>
      </c>
      <c r="K48" s="1">
        <f t="shared" si="14"/>
        <v>5.4711246200607899</v>
      </c>
      <c r="L48" s="1">
        <f t="shared" si="15"/>
        <v>328</v>
      </c>
      <c r="M48" s="1">
        <f t="shared" si="16"/>
        <v>5.7670717206718161</v>
      </c>
      <c r="N48" s="1">
        <f t="shared" si="17"/>
        <v>56.874617810681698</v>
      </c>
      <c r="O48" t="s">
        <v>56</v>
      </c>
    </row>
    <row r="49" spans="1:15" x14ac:dyDescent="0.35">
      <c r="A49" s="12">
        <v>39</v>
      </c>
      <c r="B49" s="11" t="s">
        <v>36</v>
      </c>
      <c r="C49" s="35">
        <v>955</v>
      </c>
      <c r="D49" s="9" t="s">
        <v>689</v>
      </c>
      <c r="E49" s="8" t="str">
        <f t="shared" si="9"/>
        <v>Significantly Different</v>
      </c>
      <c r="G49">
        <f t="shared" si="10"/>
        <v>955</v>
      </c>
      <c r="H49">
        <f t="shared" si="11"/>
        <v>5</v>
      </c>
      <c r="I49" t="str">
        <f t="shared" si="12"/>
        <v>+/-</v>
      </c>
      <c r="J49" t="str">
        <f t="shared" si="13"/>
        <v>20</v>
      </c>
      <c r="K49" s="1">
        <f t="shared" si="14"/>
        <v>12.1580547112462</v>
      </c>
      <c r="L49" s="1">
        <f t="shared" si="15"/>
        <v>345</v>
      </c>
      <c r="M49" s="1">
        <f t="shared" si="16"/>
        <v>12.294071985505584</v>
      </c>
      <c r="N49" s="1">
        <f t="shared" si="17"/>
        <v>28.062305183079026</v>
      </c>
      <c r="O49" t="s">
        <v>54</v>
      </c>
    </row>
    <row r="50" spans="1:15" x14ac:dyDescent="0.35">
      <c r="A50" s="12">
        <v>40</v>
      </c>
      <c r="B50" s="11" t="s">
        <v>71</v>
      </c>
      <c r="C50" s="35">
        <v>954</v>
      </c>
      <c r="D50" s="9" t="s">
        <v>271</v>
      </c>
      <c r="E50" s="8" t="str">
        <f t="shared" si="9"/>
        <v>Significantly Different</v>
      </c>
      <c r="G50">
        <f t="shared" si="10"/>
        <v>954</v>
      </c>
      <c r="H50">
        <f t="shared" si="11"/>
        <v>5</v>
      </c>
      <c r="I50" t="str">
        <f t="shared" si="12"/>
        <v>+/-</v>
      </c>
      <c r="J50" t="str">
        <f t="shared" si="13"/>
        <v>11</v>
      </c>
      <c r="K50" s="1">
        <f t="shared" si="14"/>
        <v>6.6869300911854106</v>
      </c>
      <c r="L50" s="1">
        <f t="shared" si="15"/>
        <v>346</v>
      </c>
      <c r="M50" s="1">
        <f t="shared" si="16"/>
        <v>6.9311575993868573</v>
      </c>
      <c r="N50" s="1">
        <f t="shared" si="17"/>
        <v>49.919511284898178</v>
      </c>
      <c r="O50" t="s">
        <v>52</v>
      </c>
    </row>
    <row r="51" spans="1:15" x14ac:dyDescent="0.35">
      <c r="A51" s="12">
        <v>41</v>
      </c>
      <c r="B51" s="11" t="s">
        <v>60</v>
      </c>
      <c r="C51" s="35">
        <v>949</v>
      </c>
      <c r="D51" s="9" t="s">
        <v>262</v>
      </c>
      <c r="E51" s="8" t="str">
        <f t="shared" si="9"/>
        <v>Significantly Different</v>
      </c>
      <c r="G51">
        <f t="shared" si="10"/>
        <v>949</v>
      </c>
      <c r="H51">
        <f t="shared" si="11"/>
        <v>4</v>
      </c>
      <c r="I51" t="str">
        <f t="shared" si="12"/>
        <v>+/-</v>
      </c>
      <c r="J51" t="str">
        <f t="shared" si="13"/>
        <v>8</v>
      </c>
      <c r="K51" s="1">
        <f t="shared" si="14"/>
        <v>4.86322188449848</v>
      </c>
      <c r="L51" s="1">
        <f t="shared" si="15"/>
        <v>351</v>
      </c>
      <c r="M51" s="1">
        <f t="shared" si="16"/>
        <v>5.1939232494331495</v>
      </c>
      <c r="N51" s="1">
        <f t="shared" si="17"/>
        <v>67.578973185309806</v>
      </c>
      <c r="O51" t="s">
        <v>50</v>
      </c>
    </row>
    <row r="52" spans="1:15" x14ac:dyDescent="0.35">
      <c r="A52" s="12">
        <v>42</v>
      </c>
      <c r="B52" s="11" t="s">
        <v>58</v>
      </c>
      <c r="C52" s="35">
        <v>937</v>
      </c>
      <c r="D52" s="9" t="s">
        <v>262</v>
      </c>
      <c r="E52" s="8" t="str">
        <f t="shared" si="9"/>
        <v>Significantly Different</v>
      </c>
      <c r="G52">
        <f t="shared" si="10"/>
        <v>937</v>
      </c>
      <c r="H52">
        <f t="shared" si="11"/>
        <v>4</v>
      </c>
      <c r="I52" t="str">
        <f t="shared" si="12"/>
        <v>+/-</v>
      </c>
      <c r="J52" t="str">
        <f t="shared" si="13"/>
        <v>8</v>
      </c>
      <c r="K52" s="1">
        <f t="shared" si="14"/>
        <v>4.86322188449848</v>
      </c>
      <c r="L52" s="1">
        <f t="shared" si="15"/>
        <v>363</v>
      </c>
      <c r="M52" s="1">
        <f t="shared" si="16"/>
        <v>5.1939232494331495</v>
      </c>
      <c r="N52" s="1">
        <f t="shared" si="17"/>
        <v>69.889365430961419</v>
      </c>
      <c r="O52" t="s">
        <v>48</v>
      </c>
    </row>
    <row r="53" spans="1:15" x14ac:dyDescent="0.35">
      <c r="A53" s="12">
        <v>43</v>
      </c>
      <c r="B53" s="11" t="s">
        <v>67</v>
      </c>
      <c r="C53" s="35">
        <v>913</v>
      </c>
      <c r="D53" s="9" t="s">
        <v>688</v>
      </c>
      <c r="E53" s="8" t="str">
        <f t="shared" si="9"/>
        <v>Significantly Different</v>
      </c>
      <c r="G53">
        <f t="shared" si="10"/>
        <v>913</v>
      </c>
      <c r="H53">
        <f t="shared" si="11"/>
        <v>5</v>
      </c>
      <c r="I53" t="str">
        <f t="shared" si="12"/>
        <v>+/-</v>
      </c>
      <c r="J53" t="str">
        <f t="shared" si="13"/>
        <v>14</v>
      </c>
      <c r="K53" s="1">
        <f t="shared" si="14"/>
        <v>8.5106382978723403</v>
      </c>
      <c r="L53" s="1">
        <f t="shared" si="15"/>
        <v>387</v>
      </c>
      <c r="M53" s="1">
        <f t="shared" si="16"/>
        <v>8.7038425916573576</v>
      </c>
      <c r="N53" s="1">
        <f t="shared" si="17"/>
        <v>44.463120274135001</v>
      </c>
      <c r="O53" t="s">
        <v>46</v>
      </c>
    </row>
    <row r="54" spans="1:15" x14ac:dyDescent="0.35">
      <c r="A54" s="12">
        <v>44</v>
      </c>
      <c r="B54" s="11" t="s">
        <v>26</v>
      </c>
      <c r="C54" s="35">
        <v>895</v>
      </c>
      <c r="D54" s="9" t="s">
        <v>679</v>
      </c>
      <c r="E54" s="8" t="str">
        <f t="shared" si="9"/>
        <v>Significantly Different</v>
      </c>
      <c r="G54">
        <f t="shared" si="10"/>
        <v>895</v>
      </c>
      <c r="H54">
        <f t="shared" si="11"/>
        <v>5</v>
      </c>
      <c r="I54" t="str">
        <f t="shared" si="12"/>
        <v>+/-</v>
      </c>
      <c r="J54" t="str">
        <f t="shared" si="13"/>
        <v>29</v>
      </c>
      <c r="K54" s="1">
        <f t="shared" si="14"/>
        <v>17.62917933130699</v>
      </c>
      <c r="L54" s="1">
        <f t="shared" si="15"/>
        <v>405</v>
      </c>
      <c r="M54" s="1">
        <f t="shared" si="16"/>
        <v>17.723258039043465</v>
      </c>
      <c r="N54" s="1">
        <f t="shared" si="17"/>
        <v>22.851328977313592</v>
      </c>
      <c r="O54" t="s">
        <v>39</v>
      </c>
    </row>
    <row r="55" spans="1:15" x14ac:dyDescent="0.35">
      <c r="A55" s="12">
        <v>45</v>
      </c>
      <c r="B55" s="11" t="s">
        <v>79</v>
      </c>
      <c r="C55" s="35">
        <v>891</v>
      </c>
      <c r="D55" s="9" t="s">
        <v>271</v>
      </c>
      <c r="E55" s="8" t="str">
        <f t="shared" si="9"/>
        <v>Significantly Different</v>
      </c>
      <c r="G55">
        <f t="shared" si="10"/>
        <v>891</v>
      </c>
      <c r="H55">
        <f t="shared" si="11"/>
        <v>5</v>
      </c>
      <c r="I55" t="str">
        <f t="shared" si="12"/>
        <v>+/-</v>
      </c>
      <c r="J55" t="str">
        <f t="shared" si="13"/>
        <v>11</v>
      </c>
      <c r="K55" s="1">
        <f t="shared" si="14"/>
        <v>6.6869300911854106</v>
      </c>
      <c r="L55" s="1">
        <f t="shared" si="15"/>
        <v>409</v>
      </c>
      <c r="M55" s="1">
        <f t="shared" si="16"/>
        <v>6.9311575993868573</v>
      </c>
      <c r="N55" s="1">
        <f t="shared" si="17"/>
        <v>59.008902067986575</v>
      </c>
      <c r="O55" t="s">
        <v>42</v>
      </c>
    </row>
    <row r="56" spans="1:15" x14ac:dyDescent="0.35">
      <c r="A56" s="12">
        <v>45</v>
      </c>
      <c r="B56" s="11" t="s">
        <v>78</v>
      </c>
      <c r="C56" s="35">
        <v>891</v>
      </c>
      <c r="D56" s="9" t="s">
        <v>271</v>
      </c>
      <c r="E56" s="8" t="str">
        <f t="shared" si="9"/>
        <v>Significantly Different</v>
      </c>
      <c r="G56">
        <f t="shared" si="10"/>
        <v>891</v>
      </c>
      <c r="H56">
        <f t="shared" si="11"/>
        <v>5</v>
      </c>
      <c r="I56" t="str">
        <f t="shared" si="12"/>
        <v>+/-</v>
      </c>
      <c r="J56" t="str">
        <f t="shared" si="13"/>
        <v>11</v>
      </c>
      <c r="K56" s="1">
        <f t="shared" si="14"/>
        <v>6.6869300911854106</v>
      </c>
      <c r="L56" s="1">
        <f t="shared" si="15"/>
        <v>409</v>
      </c>
      <c r="M56" s="1">
        <f t="shared" si="16"/>
        <v>6.9311575993868573</v>
      </c>
      <c r="N56" s="1">
        <f t="shared" si="17"/>
        <v>59.008902067986575</v>
      </c>
      <c r="O56" t="s">
        <v>40</v>
      </c>
    </row>
    <row r="57" spans="1:15" x14ac:dyDescent="0.35">
      <c r="A57" s="12">
        <v>47</v>
      </c>
      <c r="B57" s="11" t="s">
        <v>51</v>
      </c>
      <c r="C57" s="35">
        <v>873</v>
      </c>
      <c r="D57" s="9" t="s">
        <v>688</v>
      </c>
      <c r="E57" s="8" t="str">
        <f t="shared" si="9"/>
        <v>Significantly Different</v>
      </c>
      <c r="G57">
        <f t="shared" si="10"/>
        <v>873</v>
      </c>
      <c r="H57">
        <f t="shared" si="11"/>
        <v>5</v>
      </c>
      <c r="I57" t="str">
        <f t="shared" si="12"/>
        <v>+/-</v>
      </c>
      <c r="J57" t="str">
        <f t="shared" si="13"/>
        <v>14</v>
      </c>
      <c r="K57" s="1">
        <f t="shared" si="14"/>
        <v>8.5106382978723403</v>
      </c>
      <c r="L57" s="1">
        <f t="shared" si="15"/>
        <v>427</v>
      </c>
      <c r="M57" s="1">
        <f t="shared" si="16"/>
        <v>8.7038425916573576</v>
      </c>
      <c r="N57" s="1">
        <f t="shared" si="17"/>
        <v>49.058791620298827</v>
      </c>
      <c r="O57" t="s">
        <v>37</v>
      </c>
    </row>
    <row r="58" spans="1:15" x14ac:dyDescent="0.35">
      <c r="A58" s="12">
        <v>48</v>
      </c>
      <c r="B58" s="11" t="s">
        <v>48</v>
      </c>
      <c r="C58" s="35">
        <v>866</v>
      </c>
      <c r="D58" s="9" t="s">
        <v>673</v>
      </c>
      <c r="E58" s="8" t="str">
        <f t="shared" si="9"/>
        <v>Significantly Different</v>
      </c>
      <c r="G58">
        <f t="shared" si="10"/>
        <v>866</v>
      </c>
      <c r="H58">
        <f t="shared" si="11"/>
        <v>5</v>
      </c>
      <c r="I58" t="str">
        <f t="shared" si="12"/>
        <v>+/-</v>
      </c>
      <c r="J58" t="str">
        <f t="shared" si="13"/>
        <v>21</v>
      </c>
      <c r="K58" s="1">
        <f t="shared" si="14"/>
        <v>12.76595744680851</v>
      </c>
      <c r="L58" s="1">
        <f t="shared" si="15"/>
        <v>434</v>
      </c>
      <c r="M58" s="1">
        <f t="shared" si="16"/>
        <v>12.895564398538861</v>
      </c>
      <c r="N58" s="1">
        <f t="shared" si="17"/>
        <v>33.654982952834125</v>
      </c>
      <c r="O58" t="s">
        <v>35</v>
      </c>
    </row>
    <row r="59" spans="1:15" x14ac:dyDescent="0.35">
      <c r="A59" s="12">
        <v>49</v>
      </c>
      <c r="B59" s="11" t="s">
        <v>62</v>
      </c>
      <c r="C59" s="35">
        <v>863</v>
      </c>
      <c r="D59" s="9" t="s">
        <v>673</v>
      </c>
      <c r="E59" s="8" t="str">
        <f t="shared" si="9"/>
        <v>Significantly Different</v>
      </c>
      <c r="G59">
        <f t="shared" si="10"/>
        <v>863</v>
      </c>
      <c r="H59">
        <f t="shared" si="11"/>
        <v>5</v>
      </c>
      <c r="I59" t="str">
        <f t="shared" si="12"/>
        <v>+/-</v>
      </c>
      <c r="J59" t="str">
        <f t="shared" si="13"/>
        <v>21</v>
      </c>
      <c r="K59" s="1">
        <f t="shared" si="14"/>
        <v>12.76595744680851</v>
      </c>
      <c r="L59" s="1">
        <f t="shared" si="15"/>
        <v>437</v>
      </c>
      <c r="M59" s="1">
        <f t="shared" si="16"/>
        <v>12.895564398538861</v>
      </c>
      <c r="N59" s="1">
        <f t="shared" si="17"/>
        <v>33.8876210838445</v>
      </c>
      <c r="O59" t="s">
        <v>32</v>
      </c>
    </row>
    <row r="60" spans="1:15" x14ac:dyDescent="0.35">
      <c r="A60" s="12">
        <v>50</v>
      </c>
      <c r="B60" s="11" t="s">
        <v>72</v>
      </c>
      <c r="C60" s="35">
        <v>846</v>
      </c>
      <c r="D60" s="9" t="s">
        <v>271</v>
      </c>
      <c r="E60" s="8" t="str">
        <f t="shared" si="9"/>
        <v>Significantly Different</v>
      </c>
      <c r="G60">
        <f t="shared" si="10"/>
        <v>846</v>
      </c>
      <c r="H60">
        <f t="shared" si="11"/>
        <v>5</v>
      </c>
      <c r="I60" t="str">
        <f t="shared" si="12"/>
        <v>+/-</v>
      </c>
      <c r="J60" t="str">
        <f t="shared" si="13"/>
        <v>11</v>
      </c>
      <c r="K60" s="1">
        <f t="shared" si="14"/>
        <v>6.6869300911854106</v>
      </c>
      <c r="L60" s="1">
        <f t="shared" si="15"/>
        <v>454</v>
      </c>
      <c r="M60" s="1">
        <f t="shared" si="16"/>
        <v>6.9311575993868573</v>
      </c>
      <c r="N60" s="1">
        <f t="shared" si="17"/>
        <v>65.501324055906863</v>
      </c>
      <c r="O60" t="s">
        <v>29</v>
      </c>
    </row>
    <row r="61" spans="1:15" x14ac:dyDescent="0.35">
      <c r="A61" s="12">
        <v>51</v>
      </c>
      <c r="B61" s="11" t="s">
        <v>32</v>
      </c>
      <c r="C61" s="35">
        <v>795</v>
      </c>
      <c r="D61" s="9" t="s">
        <v>323</v>
      </c>
      <c r="E61" s="8" t="str">
        <f t="shared" si="9"/>
        <v>Significantly Different</v>
      </c>
      <c r="G61">
        <f t="shared" si="10"/>
        <v>795</v>
      </c>
      <c r="H61">
        <f t="shared" si="11"/>
        <v>5</v>
      </c>
      <c r="I61" t="str">
        <f t="shared" si="12"/>
        <v>+/-</v>
      </c>
      <c r="J61" t="str">
        <f t="shared" si="13"/>
        <v>17</v>
      </c>
      <c r="K61" s="1">
        <f t="shared" si="14"/>
        <v>10.334346504559271</v>
      </c>
      <c r="L61" s="1">
        <f t="shared" si="15"/>
        <v>505</v>
      </c>
      <c r="M61" s="1">
        <f t="shared" si="16"/>
        <v>10.494028268469343</v>
      </c>
      <c r="N61" s="1">
        <f t="shared" si="17"/>
        <v>48.122607170531211</v>
      </c>
      <c r="O61" t="s">
        <v>26</v>
      </c>
    </row>
    <row r="62" spans="1:15" ht="15" thickBot="1" x14ac:dyDescent="0.4">
      <c r="A62" s="7"/>
      <c r="B62" s="6" t="s">
        <v>24</v>
      </c>
      <c r="C62" s="34">
        <v>535</v>
      </c>
      <c r="D62" s="4" t="s">
        <v>271</v>
      </c>
      <c r="E62" s="3" t="str">
        <f t="shared" si="9"/>
        <v>Significantly Different</v>
      </c>
      <c r="G62">
        <f t="shared" si="10"/>
        <v>535</v>
      </c>
      <c r="H62">
        <f t="shared" si="11"/>
        <v>5</v>
      </c>
      <c r="I62" t="str">
        <f t="shared" si="12"/>
        <v>+/-</v>
      </c>
      <c r="J62" t="str">
        <f t="shared" si="13"/>
        <v>11</v>
      </c>
      <c r="K62" s="1">
        <f t="shared" si="14"/>
        <v>6.6869300911854106</v>
      </c>
      <c r="L62" s="1">
        <f t="shared" si="15"/>
        <v>765</v>
      </c>
      <c r="M62" s="1">
        <f t="shared" si="16"/>
        <v>6.9311575993868573</v>
      </c>
      <c r="N62" s="1">
        <f t="shared" si="17"/>
        <v>110.37117379464482</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24" priority="1" operator="equal">
      <formula>"OTHER ERROR"</formula>
    </cfRule>
    <cfRule type="cellIs" dxfId="23" priority="2" operator="equal">
      <formula>"Statistical Test not applicable"</formula>
    </cfRule>
    <cfRule type="cellIs" dxfId="22" priority="3" operator="equal">
      <formula>"Geography Selected"</formula>
    </cfRule>
  </conditionalFormatting>
  <conditionalFormatting sqref="E10:J62">
    <cfRule type="cellIs" dxfId="21" priority="4" operator="equal">
      <formula>"Not Significantly Different"</formula>
    </cfRule>
  </conditionalFormatting>
  <conditionalFormatting sqref="F10:J62">
    <cfRule type="cellIs" dxfId="2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2A7B3670-BE35-4A51-9320-1E5B44535111}">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BDA8CD8F-78D8-4440-A829-B2762B525034}"/>
    <hyperlink ref="A68" r:id="rId2" xr:uid="{CF6384F2-3A62-4869-BC8A-143DAFC8D451}"/>
    <hyperlink ref="A66" r:id="rId3" xr:uid="{58503C6C-8D87-425D-8B73-9D6C6336AE0B}"/>
    <hyperlink ref="A67" r:id="rId4" xr:uid="{9D836760-EB09-4508-AC3F-30249549A433}"/>
  </hyperlinks>
  <pageMargins left="0.7" right="0.7" top="0.75" bottom="0.75" header="0.3" footer="0.3"/>
  <pageSetup orientation="portrait" r:id="rId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191FE-06F6-421F-8B6F-3E79AF5ED363}">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700</v>
      </c>
    </row>
    <row r="2" spans="1:16" x14ac:dyDescent="0.35">
      <c r="A2" s="26" t="s">
        <v>106</v>
      </c>
      <c r="B2" t="s">
        <v>699</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48.2</v>
      </c>
      <c r="C6" t="s">
        <v>100</v>
      </c>
      <c r="H6" s="14" t="s">
        <v>99</v>
      </c>
      <c r="I6">
        <f>VLOOKUP($B$4,$B$9:$K$62,6,FALSE)</f>
        <v>48.2</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48.2</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48.2</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53</v>
      </c>
      <c r="C11" s="10">
        <v>56.3</v>
      </c>
      <c r="D11" s="13" t="s">
        <v>25</v>
      </c>
      <c r="E11" s="8" t="str">
        <f t="shared" si="0"/>
        <v>Significantly Different</v>
      </c>
      <c r="G11">
        <f t="shared" si="1"/>
        <v>56.3</v>
      </c>
      <c r="H11">
        <f t="shared" si="2"/>
        <v>6</v>
      </c>
      <c r="I11" t="str">
        <f t="shared" si="3"/>
        <v>+/-</v>
      </c>
      <c r="J11" t="str">
        <f t="shared" si="4"/>
        <v>0.7</v>
      </c>
      <c r="K11" s="1">
        <f t="shared" si="5"/>
        <v>0.42553191489361697</v>
      </c>
      <c r="L11" s="1">
        <f t="shared" si="6"/>
        <v>-8.0999999999999943</v>
      </c>
      <c r="M11" s="1">
        <f t="shared" si="7"/>
        <v>0.42985214661796195</v>
      </c>
      <c r="N11" s="1">
        <f t="shared" si="8"/>
        <v>-18.843688611840296</v>
      </c>
      <c r="O11" t="s">
        <v>67</v>
      </c>
    </row>
    <row r="12" spans="1:16" x14ac:dyDescent="0.35">
      <c r="A12" s="12">
        <v>2</v>
      </c>
      <c r="B12" s="11" t="s">
        <v>44</v>
      </c>
      <c r="C12" s="10">
        <v>54.3</v>
      </c>
      <c r="D12" s="9" t="s">
        <v>139</v>
      </c>
      <c r="E12" s="8" t="str">
        <f t="shared" si="0"/>
        <v>Significantly Different</v>
      </c>
      <c r="G12">
        <f t="shared" si="1"/>
        <v>54.3</v>
      </c>
      <c r="H12">
        <f t="shared" si="2"/>
        <v>6</v>
      </c>
      <c r="I12" t="str">
        <f t="shared" si="3"/>
        <v>+/-</v>
      </c>
      <c r="J12" t="str">
        <f t="shared" si="4"/>
        <v>1.5</v>
      </c>
      <c r="K12" s="1">
        <f t="shared" si="5"/>
        <v>0.91185410334346506</v>
      </c>
      <c r="L12" s="1">
        <f t="shared" si="6"/>
        <v>-6.0999999999999943</v>
      </c>
      <c r="M12" s="1">
        <f t="shared" si="7"/>
        <v>0.91387819929318592</v>
      </c>
      <c r="N12" s="1">
        <f t="shared" si="8"/>
        <v>-6.6748501110080891</v>
      </c>
      <c r="O12" t="s">
        <v>59</v>
      </c>
    </row>
    <row r="13" spans="1:16" x14ac:dyDescent="0.35">
      <c r="A13" s="12">
        <v>3</v>
      </c>
      <c r="B13" s="11" t="s">
        <v>34</v>
      </c>
      <c r="C13" s="10">
        <v>53.1</v>
      </c>
      <c r="D13" s="9" t="s">
        <v>43</v>
      </c>
      <c r="E13" s="8" t="str">
        <f t="shared" si="0"/>
        <v>Significantly Different</v>
      </c>
      <c r="G13">
        <f t="shared" si="1"/>
        <v>53.1</v>
      </c>
      <c r="H13">
        <f t="shared" si="2"/>
        <v>6</v>
      </c>
      <c r="I13" t="str">
        <f t="shared" si="3"/>
        <v>+/-</v>
      </c>
      <c r="J13" t="str">
        <f t="shared" si="4"/>
        <v>0.4</v>
      </c>
      <c r="K13" s="1">
        <f t="shared" si="5"/>
        <v>0.24316109422492402</v>
      </c>
      <c r="L13" s="1">
        <f t="shared" si="6"/>
        <v>-4.8999999999999986</v>
      </c>
      <c r="M13" s="1">
        <f t="shared" si="7"/>
        <v>0.25064471888253259</v>
      </c>
      <c r="N13" s="1">
        <f t="shared" si="8"/>
        <v>-19.549584056053611</v>
      </c>
      <c r="O13" t="s">
        <v>57</v>
      </c>
    </row>
    <row r="14" spans="1:16" x14ac:dyDescent="0.35">
      <c r="A14" s="12">
        <v>4</v>
      </c>
      <c r="B14" s="11" t="s">
        <v>28</v>
      </c>
      <c r="C14" s="10">
        <v>52.9</v>
      </c>
      <c r="D14" s="9" t="s">
        <v>154</v>
      </c>
      <c r="E14" s="8" t="str">
        <f t="shared" si="0"/>
        <v>Significantly Different</v>
      </c>
      <c r="G14">
        <f t="shared" si="1"/>
        <v>52.9</v>
      </c>
      <c r="H14">
        <f t="shared" si="2"/>
        <v>6</v>
      </c>
      <c r="I14" t="str">
        <f t="shared" si="3"/>
        <v>+/-</v>
      </c>
      <c r="J14" t="str">
        <f t="shared" si="4"/>
        <v>2.1</v>
      </c>
      <c r="K14" s="1">
        <f t="shared" si="5"/>
        <v>1.2765957446808511</v>
      </c>
      <c r="L14" s="1">
        <f t="shared" si="6"/>
        <v>-4.6999999999999957</v>
      </c>
      <c r="M14" s="1">
        <f t="shared" si="7"/>
        <v>1.2780423125610114</v>
      </c>
      <c r="N14" s="1">
        <f t="shared" si="8"/>
        <v>-3.6774995270554678</v>
      </c>
      <c r="O14" t="s">
        <v>72</v>
      </c>
    </row>
    <row r="15" spans="1:16" x14ac:dyDescent="0.35">
      <c r="A15" s="12">
        <v>5</v>
      </c>
      <c r="B15" s="11" t="s">
        <v>73</v>
      </c>
      <c r="C15" s="10">
        <v>50.9</v>
      </c>
      <c r="D15" s="9" t="s">
        <v>129</v>
      </c>
      <c r="E15" s="8" t="str">
        <f t="shared" si="0"/>
        <v>Significantly Different</v>
      </c>
      <c r="G15">
        <f t="shared" si="1"/>
        <v>50.9</v>
      </c>
      <c r="H15">
        <f t="shared" si="2"/>
        <v>6</v>
      </c>
      <c r="I15" t="str">
        <f t="shared" si="3"/>
        <v>+/-</v>
      </c>
      <c r="J15" t="str">
        <f t="shared" si="4"/>
        <v>1.1</v>
      </c>
      <c r="K15" s="1">
        <f t="shared" si="5"/>
        <v>0.66869300911854113</v>
      </c>
      <c r="L15" s="1">
        <f t="shared" si="6"/>
        <v>-2.6999999999999957</v>
      </c>
      <c r="M15" s="1">
        <f t="shared" si="7"/>
        <v>0.67145051776214359</v>
      </c>
      <c r="N15" s="1">
        <f t="shared" si="8"/>
        <v>-4.0211451604784534</v>
      </c>
      <c r="O15" t="s">
        <v>34</v>
      </c>
    </row>
    <row r="16" spans="1:16" x14ac:dyDescent="0.35">
      <c r="A16" s="12">
        <v>6</v>
      </c>
      <c r="B16" s="11" t="s">
        <v>70</v>
      </c>
      <c r="C16" s="10">
        <v>50.5</v>
      </c>
      <c r="D16" s="9" t="s">
        <v>129</v>
      </c>
      <c r="E16" s="8" t="str">
        <f t="shared" si="0"/>
        <v>Significantly Different</v>
      </c>
      <c r="G16">
        <f t="shared" si="1"/>
        <v>50.5</v>
      </c>
      <c r="H16">
        <f t="shared" si="2"/>
        <v>6</v>
      </c>
      <c r="I16" t="str">
        <f t="shared" si="3"/>
        <v>+/-</v>
      </c>
      <c r="J16" t="str">
        <f t="shared" si="4"/>
        <v>1.1</v>
      </c>
      <c r="K16" s="1">
        <f t="shared" si="5"/>
        <v>0.66869300911854113</v>
      </c>
      <c r="L16" s="1">
        <f t="shared" si="6"/>
        <v>-2.2999999999999972</v>
      </c>
      <c r="M16" s="1">
        <f t="shared" si="7"/>
        <v>0.67145051776214359</v>
      </c>
      <c r="N16" s="1">
        <f t="shared" si="8"/>
        <v>-3.4254199515186841</v>
      </c>
      <c r="O16" t="s">
        <v>73</v>
      </c>
    </row>
    <row r="17" spans="1:15" x14ac:dyDescent="0.35">
      <c r="A17" s="12">
        <v>7</v>
      </c>
      <c r="B17" s="11" t="s">
        <v>56</v>
      </c>
      <c r="C17" s="10">
        <v>49.9</v>
      </c>
      <c r="D17" s="9" t="s">
        <v>129</v>
      </c>
      <c r="E17" s="8" t="str">
        <f t="shared" si="0"/>
        <v>Significantly Different</v>
      </c>
      <c r="G17">
        <f t="shared" si="1"/>
        <v>49.9</v>
      </c>
      <c r="H17">
        <f t="shared" si="2"/>
        <v>6</v>
      </c>
      <c r="I17" t="str">
        <f t="shared" si="3"/>
        <v>+/-</v>
      </c>
      <c r="J17" t="str">
        <f t="shared" si="4"/>
        <v>1.1</v>
      </c>
      <c r="K17" s="1">
        <f t="shared" si="5"/>
        <v>0.66869300911854113</v>
      </c>
      <c r="L17" s="1">
        <f t="shared" si="6"/>
        <v>-1.6999999999999957</v>
      </c>
      <c r="M17" s="1">
        <f t="shared" si="7"/>
        <v>0.67145051776214359</v>
      </c>
      <c r="N17" s="1">
        <f t="shared" si="8"/>
        <v>-2.5318321380790239</v>
      </c>
      <c r="O17" t="s">
        <v>65</v>
      </c>
    </row>
    <row r="18" spans="1:15" x14ac:dyDescent="0.35">
      <c r="A18" s="12">
        <v>8</v>
      </c>
      <c r="B18" s="11" t="s">
        <v>47</v>
      </c>
      <c r="C18" s="10">
        <v>49.7</v>
      </c>
      <c r="D18" s="9" t="s">
        <v>121</v>
      </c>
      <c r="E18" s="8" t="str">
        <f t="shared" si="0"/>
        <v>Significantly Different</v>
      </c>
      <c r="G18">
        <f t="shared" si="1"/>
        <v>49.7</v>
      </c>
      <c r="H18">
        <f t="shared" si="2"/>
        <v>6</v>
      </c>
      <c r="I18" t="str">
        <f t="shared" si="3"/>
        <v>+/-</v>
      </c>
      <c r="J18" t="str">
        <f t="shared" si="4"/>
        <v>0.8</v>
      </c>
      <c r="K18" s="1">
        <f t="shared" si="5"/>
        <v>0.48632218844984804</v>
      </c>
      <c r="L18" s="1">
        <f t="shared" si="6"/>
        <v>-1.5</v>
      </c>
      <c r="M18" s="1">
        <f t="shared" si="7"/>
        <v>0.49010685399991183</v>
      </c>
      <c r="N18" s="1">
        <f t="shared" si="8"/>
        <v>-3.0605570759887186</v>
      </c>
      <c r="O18" t="s">
        <v>61</v>
      </c>
    </row>
    <row r="19" spans="1:15" x14ac:dyDescent="0.35">
      <c r="A19" s="12">
        <v>9</v>
      </c>
      <c r="B19" s="11" t="s">
        <v>39</v>
      </c>
      <c r="C19" s="10">
        <v>49.6</v>
      </c>
      <c r="D19" s="9" t="s">
        <v>109</v>
      </c>
      <c r="E19" s="8" t="str">
        <f t="shared" si="0"/>
        <v>Significantly Different</v>
      </c>
      <c r="G19">
        <f t="shared" si="1"/>
        <v>49.6</v>
      </c>
      <c r="H19">
        <f t="shared" si="2"/>
        <v>6</v>
      </c>
      <c r="I19" t="str">
        <f t="shared" si="3"/>
        <v>+/-</v>
      </c>
      <c r="J19" t="str">
        <f t="shared" si="4"/>
        <v>0.6</v>
      </c>
      <c r="K19" s="1">
        <f t="shared" si="5"/>
        <v>0.36474164133738601</v>
      </c>
      <c r="L19" s="1">
        <f t="shared" si="6"/>
        <v>-1.3999999999999986</v>
      </c>
      <c r="M19" s="1">
        <f t="shared" si="7"/>
        <v>0.36977279819442066</v>
      </c>
      <c r="N19" s="1">
        <f t="shared" si="8"/>
        <v>-3.7861086776423742</v>
      </c>
      <c r="O19" t="s">
        <v>31</v>
      </c>
    </row>
    <row r="20" spans="1:15" x14ac:dyDescent="0.35">
      <c r="A20" s="12">
        <v>10</v>
      </c>
      <c r="B20" s="11" t="s">
        <v>65</v>
      </c>
      <c r="C20" s="10">
        <v>49.5</v>
      </c>
      <c r="D20" s="13" t="s">
        <v>135</v>
      </c>
      <c r="E20" s="8" t="str">
        <f t="shared" si="0"/>
        <v>Not Significantly Different</v>
      </c>
      <c r="G20">
        <f t="shared" si="1"/>
        <v>49.5</v>
      </c>
      <c r="H20">
        <f t="shared" si="2"/>
        <v>6</v>
      </c>
      <c r="I20" t="str">
        <f t="shared" si="3"/>
        <v>+/-</v>
      </c>
      <c r="J20" t="str">
        <f t="shared" si="4"/>
        <v>1.6</v>
      </c>
      <c r="K20" s="1">
        <f t="shared" si="5"/>
        <v>0.97264437689969607</v>
      </c>
      <c r="L20" s="1">
        <f t="shared" si="6"/>
        <v>-1.2999999999999972</v>
      </c>
      <c r="M20" s="1">
        <f t="shared" si="7"/>
        <v>0.97454222139096647</v>
      </c>
      <c r="N20" s="1">
        <f t="shared" si="8"/>
        <v>-1.3339596494285326</v>
      </c>
      <c r="O20" t="s">
        <v>53</v>
      </c>
    </row>
    <row r="21" spans="1:15" x14ac:dyDescent="0.35">
      <c r="A21" s="12">
        <v>11</v>
      </c>
      <c r="B21" s="11" t="s">
        <v>57</v>
      </c>
      <c r="C21" s="10">
        <v>49.4</v>
      </c>
      <c r="D21" s="9" t="s">
        <v>122</v>
      </c>
      <c r="E21" s="8" t="str">
        <f t="shared" si="0"/>
        <v>Significantly Different</v>
      </c>
      <c r="G21">
        <f t="shared" si="1"/>
        <v>49.4</v>
      </c>
      <c r="H21">
        <f t="shared" si="2"/>
        <v>6</v>
      </c>
      <c r="I21" t="str">
        <f t="shared" si="3"/>
        <v>+/-</v>
      </c>
      <c r="J21" t="str">
        <f t="shared" si="4"/>
        <v>1.0</v>
      </c>
      <c r="K21" s="1">
        <f t="shared" si="5"/>
        <v>0.60790273556231</v>
      </c>
      <c r="L21" s="1">
        <f t="shared" si="6"/>
        <v>-1.1999999999999957</v>
      </c>
      <c r="M21" s="1">
        <f t="shared" si="7"/>
        <v>0.61093468821403585</v>
      </c>
      <c r="N21" s="1">
        <f t="shared" si="8"/>
        <v>-1.9642034134745117</v>
      </c>
      <c r="O21" t="s">
        <v>45</v>
      </c>
    </row>
    <row r="22" spans="1:15" x14ac:dyDescent="0.35">
      <c r="A22" s="12">
        <v>11</v>
      </c>
      <c r="B22" s="11" t="s">
        <v>49</v>
      </c>
      <c r="C22" s="10">
        <v>49.4</v>
      </c>
      <c r="D22" s="9" t="s">
        <v>109</v>
      </c>
      <c r="E22" s="8" t="str">
        <f t="shared" si="0"/>
        <v>Significantly Different</v>
      </c>
      <c r="G22">
        <f t="shared" si="1"/>
        <v>49.4</v>
      </c>
      <c r="H22">
        <f t="shared" si="2"/>
        <v>6</v>
      </c>
      <c r="I22" t="str">
        <f t="shared" si="3"/>
        <v>+/-</v>
      </c>
      <c r="J22" t="str">
        <f t="shared" si="4"/>
        <v>0.6</v>
      </c>
      <c r="K22" s="1">
        <f t="shared" si="5"/>
        <v>0.36474164133738601</v>
      </c>
      <c r="L22" s="1">
        <f t="shared" si="6"/>
        <v>-1.1999999999999957</v>
      </c>
      <c r="M22" s="1">
        <f t="shared" si="7"/>
        <v>0.36977279819442066</v>
      </c>
      <c r="N22" s="1">
        <f t="shared" si="8"/>
        <v>-3.2452360094077415</v>
      </c>
      <c r="O22" t="s">
        <v>28</v>
      </c>
    </row>
    <row r="23" spans="1:15" x14ac:dyDescent="0.35">
      <c r="A23" s="12">
        <v>13</v>
      </c>
      <c r="B23" s="11" t="s">
        <v>41</v>
      </c>
      <c r="C23" s="10">
        <v>48.8</v>
      </c>
      <c r="D23" s="9" t="s">
        <v>137</v>
      </c>
      <c r="E23" s="8" t="str">
        <f t="shared" si="0"/>
        <v>Not Significantly Different</v>
      </c>
      <c r="G23">
        <f t="shared" si="1"/>
        <v>48.8</v>
      </c>
      <c r="H23">
        <f t="shared" si="2"/>
        <v>6</v>
      </c>
      <c r="I23" t="str">
        <f t="shared" si="3"/>
        <v>+/-</v>
      </c>
      <c r="J23" t="str">
        <f t="shared" si="4"/>
        <v>1.2</v>
      </c>
      <c r="K23" s="1">
        <f t="shared" si="5"/>
        <v>0.72948328267477203</v>
      </c>
      <c r="L23" s="1">
        <f t="shared" si="6"/>
        <v>-0.59999999999999432</v>
      </c>
      <c r="M23" s="1">
        <f t="shared" si="7"/>
        <v>0.73201182849801194</v>
      </c>
      <c r="N23" s="1">
        <f t="shared" si="8"/>
        <v>-0.8196588861564057</v>
      </c>
      <c r="O23" t="s">
        <v>81</v>
      </c>
    </row>
    <row r="24" spans="1:15" x14ac:dyDescent="0.35">
      <c r="A24" s="12">
        <v>14</v>
      </c>
      <c r="B24" s="11" t="s">
        <v>35</v>
      </c>
      <c r="C24" s="10">
        <v>48.6</v>
      </c>
      <c r="D24" s="9" t="s">
        <v>118</v>
      </c>
      <c r="E24" s="8" t="str">
        <f t="shared" si="0"/>
        <v>Not Significantly Different</v>
      </c>
      <c r="G24">
        <f t="shared" si="1"/>
        <v>48.6</v>
      </c>
      <c r="H24">
        <f t="shared" si="2"/>
        <v>6</v>
      </c>
      <c r="I24" t="str">
        <f t="shared" si="3"/>
        <v>+/-</v>
      </c>
      <c r="J24" t="str">
        <f t="shared" si="4"/>
        <v>0.9</v>
      </c>
      <c r="K24" s="1">
        <f t="shared" si="5"/>
        <v>0.54711246200607899</v>
      </c>
      <c r="L24" s="1">
        <f t="shared" si="6"/>
        <v>-0.39999999999999858</v>
      </c>
      <c r="M24" s="1">
        <f t="shared" si="7"/>
        <v>0.55047933970440222</v>
      </c>
      <c r="N24" s="1">
        <f t="shared" si="8"/>
        <v>-0.72663944157248772</v>
      </c>
      <c r="O24" t="s">
        <v>64</v>
      </c>
    </row>
    <row r="25" spans="1:15" x14ac:dyDescent="0.35">
      <c r="A25" s="12">
        <v>15</v>
      </c>
      <c r="B25" s="11" t="s">
        <v>55</v>
      </c>
      <c r="C25" s="10">
        <v>48.5</v>
      </c>
      <c r="D25" s="9" t="s">
        <v>133</v>
      </c>
      <c r="E25" s="8" t="str">
        <f t="shared" si="0"/>
        <v>Not Significantly Different</v>
      </c>
      <c r="G25">
        <f t="shared" si="1"/>
        <v>48.5</v>
      </c>
      <c r="H25">
        <f t="shared" si="2"/>
        <v>6</v>
      </c>
      <c r="I25" t="str">
        <f t="shared" si="3"/>
        <v>+/-</v>
      </c>
      <c r="J25" t="str">
        <f t="shared" si="4"/>
        <v>1.4</v>
      </c>
      <c r="K25" s="1">
        <f t="shared" si="5"/>
        <v>0.85106382978723394</v>
      </c>
      <c r="L25" s="1">
        <f t="shared" si="6"/>
        <v>-0.29999999999999716</v>
      </c>
      <c r="M25" s="1">
        <f t="shared" si="7"/>
        <v>0.85323214879137987</v>
      </c>
      <c r="N25" s="1">
        <f t="shared" si="8"/>
        <v>-0.35160419169033075</v>
      </c>
      <c r="O25" t="s">
        <v>80</v>
      </c>
    </row>
    <row r="26" spans="1:15" x14ac:dyDescent="0.35">
      <c r="A26" s="12">
        <v>16</v>
      </c>
      <c r="B26" s="11" t="s">
        <v>45</v>
      </c>
      <c r="C26" s="10">
        <v>47.6</v>
      </c>
      <c r="D26" s="9" t="s">
        <v>121</v>
      </c>
      <c r="E26" s="8" t="str">
        <f t="shared" si="0"/>
        <v>Not Significantly Different</v>
      </c>
      <c r="G26">
        <f t="shared" si="1"/>
        <v>47.6</v>
      </c>
      <c r="H26">
        <f t="shared" si="2"/>
        <v>6</v>
      </c>
      <c r="I26" t="str">
        <f t="shared" si="3"/>
        <v>+/-</v>
      </c>
      <c r="J26" t="str">
        <f t="shared" si="4"/>
        <v>0.8</v>
      </c>
      <c r="K26" s="1">
        <f t="shared" si="5"/>
        <v>0.48632218844984804</v>
      </c>
      <c r="L26" s="1">
        <f t="shared" si="6"/>
        <v>0.60000000000000142</v>
      </c>
      <c r="M26" s="1">
        <f t="shared" si="7"/>
        <v>0.49010685399991183</v>
      </c>
      <c r="N26" s="1">
        <f t="shared" si="8"/>
        <v>1.2242228303954903</v>
      </c>
      <c r="O26" t="s">
        <v>79</v>
      </c>
    </row>
    <row r="27" spans="1:15" x14ac:dyDescent="0.35">
      <c r="A27" s="12">
        <v>16</v>
      </c>
      <c r="B27" s="11" t="s">
        <v>36</v>
      </c>
      <c r="C27" s="10">
        <v>47.6</v>
      </c>
      <c r="D27" s="9" t="s">
        <v>150</v>
      </c>
      <c r="E27" s="8" t="str">
        <f t="shared" si="0"/>
        <v>Not Significantly Different</v>
      </c>
      <c r="G27">
        <f t="shared" si="1"/>
        <v>47.6</v>
      </c>
      <c r="H27">
        <f t="shared" si="2"/>
        <v>6</v>
      </c>
      <c r="I27" t="str">
        <f t="shared" si="3"/>
        <v>+/-</v>
      </c>
      <c r="J27" t="str">
        <f t="shared" si="4"/>
        <v>2.0</v>
      </c>
      <c r="K27" s="1">
        <f t="shared" si="5"/>
        <v>1.21580547112462</v>
      </c>
      <c r="L27" s="1">
        <f t="shared" si="6"/>
        <v>0.60000000000000142</v>
      </c>
      <c r="M27" s="1">
        <f t="shared" si="7"/>
        <v>1.2173242793009595</v>
      </c>
      <c r="N27" s="1">
        <f t="shared" si="8"/>
        <v>0.49288427923621753</v>
      </c>
      <c r="O27" t="s">
        <v>77</v>
      </c>
    </row>
    <row r="28" spans="1:15" x14ac:dyDescent="0.35">
      <c r="A28" s="12">
        <v>18</v>
      </c>
      <c r="B28" s="11" t="s">
        <v>74</v>
      </c>
      <c r="C28" s="10">
        <v>47.2</v>
      </c>
      <c r="D28" s="9" t="s">
        <v>134</v>
      </c>
      <c r="E28" s="8" t="str">
        <f t="shared" si="0"/>
        <v>Not Significantly Different</v>
      </c>
      <c r="G28">
        <f t="shared" si="1"/>
        <v>47.2</v>
      </c>
      <c r="H28">
        <f t="shared" si="2"/>
        <v>6</v>
      </c>
      <c r="I28" t="str">
        <f t="shared" si="3"/>
        <v>+/-</v>
      </c>
      <c r="J28" t="str">
        <f t="shared" si="4"/>
        <v>1.3</v>
      </c>
      <c r="K28" s="1">
        <f t="shared" si="5"/>
        <v>0.79027355623100304</v>
      </c>
      <c r="L28" s="1">
        <f t="shared" si="6"/>
        <v>1</v>
      </c>
      <c r="M28" s="1">
        <f t="shared" si="7"/>
        <v>0.79260819516141623</v>
      </c>
      <c r="N28" s="1">
        <f t="shared" si="8"/>
        <v>1.2616574066539243</v>
      </c>
      <c r="O28" t="s">
        <v>78</v>
      </c>
    </row>
    <row r="29" spans="1:15" x14ac:dyDescent="0.35">
      <c r="A29" s="12">
        <v>19</v>
      </c>
      <c r="B29" s="11" t="s">
        <v>40</v>
      </c>
      <c r="C29" s="10">
        <v>47</v>
      </c>
      <c r="D29" s="9" t="s">
        <v>173</v>
      </c>
      <c r="E29" s="8" t="str">
        <f t="shared" si="0"/>
        <v>Not Significantly Different</v>
      </c>
      <c r="G29">
        <f t="shared" si="1"/>
        <v>47</v>
      </c>
      <c r="H29">
        <f t="shared" si="2"/>
        <v>6</v>
      </c>
      <c r="I29" t="str">
        <f t="shared" si="3"/>
        <v>+/-</v>
      </c>
      <c r="J29" t="str">
        <f t="shared" si="4"/>
        <v>2.9</v>
      </c>
      <c r="K29" s="1">
        <f t="shared" si="5"/>
        <v>1.762917933130699</v>
      </c>
      <c r="L29" s="1">
        <f t="shared" si="6"/>
        <v>1.2000000000000028</v>
      </c>
      <c r="M29" s="1">
        <f t="shared" si="7"/>
        <v>1.7639657299145177</v>
      </c>
      <c r="N29" s="1">
        <f t="shared" si="8"/>
        <v>0.68028532507723671</v>
      </c>
      <c r="O29" t="s">
        <v>55</v>
      </c>
    </row>
    <row r="30" spans="1:15" x14ac:dyDescent="0.35">
      <c r="A30" s="12">
        <v>20</v>
      </c>
      <c r="B30" s="11" t="s">
        <v>75</v>
      </c>
      <c r="C30" s="10">
        <v>46.6</v>
      </c>
      <c r="D30" s="9" t="s">
        <v>121</v>
      </c>
      <c r="E30" s="8" t="str">
        <f t="shared" si="0"/>
        <v>Significantly Different</v>
      </c>
      <c r="G30">
        <f t="shared" si="1"/>
        <v>46.6</v>
      </c>
      <c r="H30">
        <f t="shared" si="2"/>
        <v>6</v>
      </c>
      <c r="I30" t="str">
        <f t="shared" si="3"/>
        <v>+/-</v>
      </c>
      <c r="J30" t="str">
        <f t="shared" si="4"/>
        <v>0.8</v>
      </c>
      <c r="K30" s="1">
        <f t="shared" si="5"/>
        <v>0.48632218844984804</v>
      </c>
      <c r="L30" s="1">
        <f t="shared" si="6"/>
        <v>1.6000000000000014</v>
      </c>
      <c r="M30" s="1">
        <f t="shared" si="7"/>
        <v>0.49010685399991183</v>
      </c>
      <c r="N30" s="1">
        <f t="shared" si="8"/>
        <v>3.2645942143879694</v>
      </c>
      <c r="O30" t="s">
        <v>76</v>
      </c>
    </row>
    <row r="31" spans="1:15" x14ac:dyDescent="0.35">
      <c r="A31" s="12">
        <v>21</v>
      </c>
      <c r="B31" s="11" t="s">
        <v>50</v>
      </c>
      <c r="C31" s="10">
        <v>46.5</v>
      </c>
      <c r="D31" s="9" t="s">
        <v>133</v>
      </c>
      <c r="E31" s="8" t="str">
        <f t="shared" si="0"/>
        <v>Significantly Different</v>
      </c>
      <c r="G31">
        <f t="shared" si="1"/>
        <v>46.5</v>
      </c>
      <c r="H31">
        <f t="shared" si="2"/>
        <v>6</v>
      </c>
      <c r="I31" t="str">
        <f t="shared" si="3"/>
        <v>+/-</v>
      </c>
      <c r="J31" t="str">
        <f t="shared" si="4"/>
        <v>1.4</v>
      </c>
      <c r="K31" s="1">
        <f t="shared" si="5"/>
        <v>0.85106382978723394</v>
      </c>
      <c r="L31" s="1">
        <f t="shared" si="6"/>
        <v>1.7000000000000028</v>
      </c>
      <c r="M31" s="1">
        <f t="shared" si="7"/>
        <v>0.85323214879137987</v>
      </c>
      <c r="N31" s="1">
        <f t="shared" si="8"/>
        <v>1.9924237529118967</v>
      </c>
      <c r="O31" t="s">
        <v>41</v>
      </c>
    </row>
    <row r="32" spans="1:15" x14ac:dyDescent="0.35">
      <c r="A32" s="12">
        <v>22</v>
      </c>
      <c r="B32" s="11" t="s">
        <v>66</v>
      </c>
      <c r="C32" s="10">
        <v>46.3</v>
      </c>
      <c r="D32" s="9" t="s">
        <v>164</v>
      </c>
      <c r="E32" s="8" t="str">
        <f t="shared" si="0"/>
        <v>Not Significantly Different</v>
      </c>
      <c r="G32">
        <f t="shared" si="1"/>
        <v>46.3</v>
      </c>
      <c r="H32">
        <f t="shared" si="2"/>
        <v>6</v>
      </c>
      <c r="I32" t="str">
        <f t="shared" si="3"/>
        <v>+/-</v>
      </c>
      <c r="J32" t="str">
        <f t="shared" si="4"/>
        <v>2.6</v>
      </c>
      <c r="K32" s="1">
        <f t="shared" si="5"/>
        <v>1.5805471124620061</v>
      </c>
      <c r="L32" s="1">
        <f t="shared" si="6"/>
        <v>1.9000000000000057</v>
      </c>
      <c r="M32" s="1">
        <f t="shared" si="7"/>
        <v>1.5817157241650683</v>
      </c>
      <c r="N32" s="1">
        <f t="shared" si="8"/>
        <v>1.2012272312731469</v>
      </c>
      <c r="O32" t="s">
        <v>70</v>
      </c>
    </row>
    <row r="33" spans="1:15" x14ac:dyDescent="0.35">
      <c r="A33" s="12">
        <v>22</v>
      </c>
      <c r="B33" s="11" t="s">
        <v>37</v>
      </c>
      <c r="C33" s="10">
        <v>46.3</v>
      </c>
      <c r="D33" s="9" t="s">
        <v>118</v>
      </c>
      <c r="E33" s="8" t="str">
        <f t="shared" si="0"/>
        <v>Significantly Different</v>
      </c>
      <c r="G33">
        <f t="shared" si="1"/>
        <v>46.3</v>
      </c>
      <c r="H33">
        <f t="shared" si="2"/>
        <v>6</v>
      </c>
      <c r="I33" t="str">
        <f t="shared" si="3"/>
        <v>+/-</v>
      </c>
      <c r="J33" t="str">
        <f t="shared" si="4"/>
        <v>0.9</v>
      </c>
      <c r="K33" s="1">
        <f t="shared" si="5"/>
        <v>0.54711246200607899</v>
      </c>
      <c r="L33" s="1">
        <f t="shared" si="6"/>
        <v>1.9000000000000057</v>
      </c>
      <c r="M33" s="1">
        <f t="shared" si="7"/>
        <v>0.55047933970440222</v>
      </c>
      <c r="N33" s="1">
        <f t="shared" si="8"/>
        <v>3.4515373474693392</v>
      </c>
      <c r="O33" t="s">
        <v>75</v>
      </c>
    </row>
    <row r="34" spans="1:15" x14ac:dyDescent="0.35">
      <c r="A34" s="12">
        <v>24</v>
      </c>
      <c r="B34" s="11" t="s">
        <v>64</v>
      </c>
      <c r="C34" s="10">
        <v>45.9</v>
      </c>
      <c r="D34" s="9" t="s">
        <v>121</v>
      </c>
      <c r="E34" s="8" t="str">
        <f t="shared" si="0"/>
        <v>Significantly Different</v>
      </c>
      <c r="G34">
        <f t="shared" si="1"/>
        <v>45.9</v>
      </c>
      <c r="H34">
        <f t="shared" si="2"/>
        <v>6</v>
      </c>
      <c r="I34" t="str">
        <f t="shared" si="3"/>
        <v>+/-</v>
      </c>
      <c r="J34" t="str">
        <f t="shared" si="4"/>
        <v>0.8</v>
      </c>
      <c r="K34" s="1">
        <f t="shared" si="5"/>
        <v>0.48632218844984804</v>
      </c>
      <c r="L34" s="1">
        <f t="shared" si="6"/>
        <v>2.3000000000000043</v>
      </c>
      <c r="M34" s="1">
        <f t="shared" si="7"/>
        <v>0.49010685399991183</v>
      </c>
      <c r="N34" s="1">
        <f t="shared" si="8"/>
        <v>4.6928541831827104</v>
      </c>
      <c r="O34" t="s">
        <v>74</v>
      </c>
    </row>
    <row r="35" spans="1:15" x14ac:dyDescent="0.35">
      <c r="A35" s="12">
        <v>25</v>
      </c>
      <c r="B35" s="11" t="s">
        <v>31</v>
      </c>
      <c r="C35" s="10">
        <v>45.3</v>
      </c>
      <c r="D35" s="9" t="s">
        <v>141</v>
      </c>
      <c r="E35" s="8" t="str">
        <f t="shared" si="0"/>
        <v>Significantly Different</v>
      </c>
      <c r="G35">
        <f t="shared" si="1"/>
        <v>45.3</v>
      </c>
      <c r="H35">
        <f t="shared" si="2"/>
        <v>6</v>
      </c>
      <c r="I35" t="str">
        <f t="shared" si="3"/>
        <v>+/-</v>
      </c>
      <c r="J35" t="str">
        <f t="shared" si="4"/>
        <v>2.3</v>
      </c>
      <c r="K35" s="1">
        <f t="shared" si="5"/>
        <v>1.3981762917933129</v>
      </c>
      <c r="L35" s="1">
        <f t="shared" si="6"/>
        <v>2.9000000000000057</v>
      </c>
      <c r="M35" s="1">
        <f t="shared" si="7"/>
        <v>1.3994971955284299</v>
      </c>
      <c r="N35" s="1">
        <f t="shared" si="8"/>
        <v>2.0721727841012267</v>
      </c>
      <c r="O35" t="s">
        <v>51</v>
      </c>
    </row>
    <row r="36" spans="1:15" x14ac:dyDescent="0.35">
      <c r="A36" s="12">
        <v>26</v>
      </c>
      <c r="B36" s="11" t="s">
        <v>42</v>
      </c>
      <c r="C36" s="10">
        <v>45</v>
      </c>
      <c r="D36" s="9" t="s">
        <v>152</v>
      </c>
      <c r="E36" s="8" t="str">
        <f t="shared" si="0"/>
        <v>Significantly Different</v>
      </c>
      <c r="G36">
        <f t="shared" si="1"/>
        <v>45</v>
      </c>
      <c r="H36">
        <f t="shared" si="2"/>
        <v>6</v>
      </c>
      <c r="I36" t="str">
        <f t="shared" si="3"/>
        <v>+/-</v>
      </c>
      <c r="J36" t="str">
        <f t="shared" si="4"/>
        <v>1.7</v>
      </c>
      <c r="K36" s="1">
        <f t="shared" si="5"/>
        <v>1.0334346504559271</v>
      </c>
      <c r="L36" s="1">
        <f t="shared" si="6"/>
        <v>3.2000000000000028</v>
      </c>
      <c r="M36" s="1">
        <f t="shared" si="7"/>
        <v>1.0352210556794166</v>
      </c>
      <c r="N36" s="1">
        <f t="shared" si="8"/>
        <v>3.0911272355254016</v>
      </c>
      <c r="O36" t="s">
        <v>71</v>
      </c>
    </row>
    <row r="37" spans="1:15" x14ac:dyDescent="0.35">
      <c r="A37" s="12">
        <v>27</v>
      </c>
      <c r="B37" s="11" t="s">
        <v>80</v>
      </c>
      <c r="C37" s="10">
        <v>44.9</v>
      </c>
      <c r="D37" s="9" t="s">
        <v>134</v>
      </c>
      <c r="E37" s="8" t="str">
        <f t="shared" si="0"/>
        <v>Significantly Different</v>
      </c>
      <c r="G37">
        <f t="shared" si="1"/>
        <v>44.9</v>
      </c>
      <c r="H37">
        <f t="shared" si="2"/>
        <v>6</v>
      </c>
      <c r="I37" t="str">
        <f t="shared" si="3"/>
        <v>+/-</v>
      </c>
      <c r="J37" t="str">
        <f t="shared" si="4"/>
        <v>1.3</v>
      </c>
      <c r="K37" s="1">
        <f t="shared" si="5"/>
        <v>0.79027355623100304</v>
      </c>
      <c r="L37" s="1">
        <f t="shared" si="6"/>
        <v>3.3000000000000043</v>
      </c>
      <c r="M37" s="1">
        <f t="shared" si="7"/>
        <v>0.79260819516141623</v>
      </c>
      <c r="N37" s="1">
        <f t="shared" si="8"/>
        <v>4.1634694419579557</v>
      </c>
      <c r="O37" t="s">
        <v>69</v>
      </c>
    </row>
    <row r="38" spans="1:15" x14ac:dyDescent="0.35">
      <c r="A38" s="12">
        <v>28</v>
      </c>
      <c r="B38" s="11" t="s">
        <v>61</v>
      </c>
      <c r="C38" s="10">
        <v>44.8</v>
      </c>
      <c r="D38" s="9" t="s">
        <v>165</v>
      </c>
      <c r="E38" s="8" t="str">
        <f t="shared" si="0"/>
        <v>Significantly Different</v>
      </c>
      <c r="G38">
        <f t="shared" si="1"/>
        <v>44.8</v>
      </c>
      <c r="H38">
        <f t="shared" si="2"/>
        <v>6</v>
      </c>
      <c r="I38" t="str">
        <f t="shared" si="3"/>
        <v>+/-</v>
      </c>
      <c r="J38" t="str">
        <f t="shared" si="4"/>
        <v>3.0</v>
      </c>
      <c r="K38" s="1">
        <f t="shared" si="5"/>
        <v>1.8237082066869301</v>
      </c>
      <c r="L38" s="1">
        <f t="shared" si="6"/>
        <v>3.4000000000000057</v>
      </c>
      <c r="M38" s="1">
        <f t="shared" si="7"/>
        <v>1.8247210966326608</v>
      </c>
      <c r="N38" s="1">
        <f t="shared" si="8"/>
        <v>1.8632984549114731</v>
      </c>
      <c r="O38" t="s">
        <v>68</v>
      </c>
    </row>
    <row r="39" spans="1:15" x14ac:dyDescent="0.35">
      <c r="A39" s="12">
        <v>28</v>
      </c>
      <c r="B39" s="11" t="s">
        <v>52</v>
      </c>
      <c r="C39" s="10">
        <v>44.8</v>
      </c>
      <c r="D39" s="9" t="s">
        <v>180</v>
      </c>
      <c r="E39" s="8" t="str">
        <f t="shared" si="0"/>
        <v>Significantly Different</v>
      </c>
      <c r="G39">
        <f t="shared" si="1"/>
        <v>44.8</v>
      </c>
      <c r="H39">
        <f t="shared" si="2"/>
        <v>6</v>
      </c>
      <c r="I39" t="str">
        <f t="shared" si="3"/>
        <v>+/-</v>
      </c>
      <c r="J39" t="str">
        <f t="shared" si="4"/>
        <v>2.7</v>
      </c>
      <c r="K39" s="1">
        <f t="shared" si="5"/>
        <v>1.6413373860182372</v>
      </c>
      <c r="L39" s="1">
        <f t="shared" si="6"/>
        <v>3.4000000000000057</v>
      </c>
      <c r="M39" s="1">
        <f t="shared" si="7"/>
        <v>1.6424627460311607</v>
      </c>
      <c r="N39" s="1">
        <f t="shared" si="8"/>
        <v>2.0700621723176065</v>
      </c>
      <c r="O39" t="s">
        <v>44</v>
      </c>
    </row>
    <row r="40" spans="1:15" x14ac:dyDescent="0.35">
      <c r="A40" s="12">
        <v>30</v>
      </c>
      <c r="B40" s="11" t="s">
        <v>54</v>
      </c>
      <c r="C40" s="10">
        <v>44.7</v>
      </c>
      <c r="D40" s="9" t="s">
        <v>118</v>
      </c>
      <c r="E40" s="8" t="str">
        <f t="shared" si="0"/>
        <v>Significantly Different</v>
      </c>
      <c r="G40">
        <f t="shared" si="1"/>
        <v>44.7</v>
      </c>
      <c r="H40">
        <f t="shared" si="2"/>
        <v>6</v>
      </c>
      <c r="I40" t="str">
        <f t="shared" si="3"/>
        <v>+/-</v>
      </c>
      <c r="J40" t="str">
        <f t="shared" si="4"/>
        <v>0.9</v>
      </c>
      <c r="K40" s="1">
        <f t="shared" si="5"/>
        <v>0.54711246200607899</v>
      </c>
      <c r="L40" s="1">
        <f t="shared" si="6"/>
        <v>3.5</v>
      </c>
      <c r="M40" s="1">
        <f t="shared" si="7"/>
        <v>0.55047933970440222</v>
      </c>
      <c r="N40" s="1">
        <f t="shared" si="8"/>
        <v>6.3580951137592896</v>
      </c>
      <c r="O40" t="s">
        <v>66</v>
      </c>
    </row>
    <row r="41" spans="1:15" x14ac:dyDescent="0.35">
      <c r="A41" s="12">
        <v>31</v>
      </c>
      <c r="B41" s="11" t="s">
        <v>46</v>
      </c>
      <c r="C41" s="10">
        <v>44.1</v>
      </c>
      <c r="D41" s="9" t="s">
        <v>118</v>
      </c>
      <c r="E41" s="8" t="str">
        <f t="shared" si="0"/>
        <v>Significantly Different</v>
      </c>
      <c r="G41">
        <f t="shared" si="1"/>
        <v>44.1</v>
      </c>
      <c r="H41">
        <f t="shared" si="2"/>
        <v>6</v>
      </c>
      <c r="I41" t="str">
        <f t="shared" si="3"/>
        <v>+/-</v>
      </c>
      <c r="J41" t="str">
        <f t="shared" si="4"/>
        <v>0.9</v>
      </c>
      <c r="K41" s="1">
        <f t="shared" si="5"/>
        <v>0.54711246200607899</v>
      </c>
      <c r="L41" s="1">
        <f t="shared" si="6"/>
        <v>4.1000000000000014</v>
      </c>
      <c r="M41" s="1">
        <f t="shared" si="7"/>
        <v>0.55047933970440222</v>
      </c>
      <c r="N41" s="1">
        <f t="shared" si="8"/>
        <v>7.4480542761180279</v>
      </c>
      <c r="O41" t="s">
        <v>47</v>
      </c>
    </row>
    <row r="42" spans="1:15" x14ac:dyDescent="0.35">
      <c r="A42" s="12">
        <v>32</v>
      </c>
      <c r="B42" s="11" t="s">
        <v>63</v>
      </c>
      <c r="C42" s="10">
        <v>44</v>
      </c>
      <c r="D42" s="9" t="s">
        <v>121</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44</v>
      </c>
      <c r="H42">
        <f t="shared" ref="H42:H62" si="11">LEN(TRIM(D42))</f>
        <v>6</v>
      </c>
      <c r="I42" t="str">
        <f t="shared" ref="I42:I73" si="12">IF(H42&gt;=3,MID(TRIM(D42),1,3),"NO")</f>
        <v>+/-</v>
      </c>
      <c r="J42" t="str">
        <f t="shared" ref="J42:J73" si="13">IF(TRIM(I42)="+/-",MID(TRIM(D42),4,H42-3),D42)</f>
        <v>0.8</v>
      </c>
      <c r="K42" s="1">
        <f t="shared" ref="K42:K73" si="14">IF(TRIM(J42)="*****",0,IF(ISERROR(VALUE(J42)),"NA",VALUE(J42/$I$4)))</f>
        <v>0.48632218844984804</v>
      </c>
      <c r="L42" s="1">
        <f t="shared" ref="L42:L62" si="15">IF(AND(ISNUMBER(G42),ISNUMBER($I$6)),$I$6-G42,"N/A")</f>
        <v>4.2000000000000028</v>
      </c>
      <c r="M42" s="1">
        <f t="shared" ref="M42:M62" si="16">IF(AND(ISNUMBER(K42),ISNUMBER($I$7)),SQRT(K42^2+($I$7)^2),"N/A")</f>
        <v>0.49010685399991183</v>
      </c>
      <c r="N42" s="1">
        <f t="shared" ref="N42:N73" si="17">IF(AND(ISNUMBER(L42),ISNUMBER(M42),M42&lt;&gt;0),L42/M42,"NA")</f>
        <v>8.5695598127684178</v>
      </c>
      <c r="O42" t="s">
        <v>36</v>
      </c>
    </row>
    <row r="43" spans="1:15" x14ac:dyDescent="0.35">
      <c r="A43" s="12">
        <v>33</v>
      </c>
      <c r="B43" s="11" t="s">
        <v>81</v>
      </c>
      <c r="C43" s="10">
        <v>43.5</v>
      </c>
      <c r="D43" s="9" t="s">
        <v>136</v>
      </c>
      <c r="E43" s="8" t="str">
        <f t="shared" si="9"/>
        <v>Significantly Different</v>
      </c>
      <c r="G43">
        <f t="shared" si="10"/>
        <v>43.5</v>
      </c>
      <c r="H43">
        <f t="shared" si="11"/>
        <v>6</v>
      </c>
      <c r="I43" t="str">
        <f t="shared" si="12"/>
        <v>+/-</v>
      </c>
      <c r="J43" t="str">
        <f t="shared" si="13"/>
        <v>1.9</v>
      </c>
      <c r="K43" s="1">
        <f t="shared" si="14"/>
        <v>1.1550151975683889</v>
      </c>
      <c r="L43" s="1">
        <f t="shared" si="15"/>
        <v>4.7000000000000028</v>
      </c>
      <c r="M43" s="1">
        <f t="shared" si="16"/>
        <v>1.1566138352851334</v>
      </c>
      <c r="N43" s="1">
        <f t="shared" si="17"/>
        <v>4.0635861828864765</v>
      </c>
      <c r="O43" t="s">
        <v>49</v>
      </c>
    </row>
    <row r="44" spans="1:15" x14ac:dyDescent="0.35">
      <c r="A44" s="12">
        <v>33</v>
      </c>
      <c r="B44" s="11" t="s">
        <v>77</v>
      </c>
      <c r="C44" s="10">
        <v>43.5</v>
      </c>
      <c r="D44" s="9" t="s">
        <v>139</v>
      </c>
      <c r="E44" s="8" t="str">
        <f t="shared" si="9"/>
        <v>Significantly Different</v>
      </c>
      <c r="G44">
        <f t="shared" si="10"/>
        <v>43.5</v>
      </c>
      <c r="H44">
        <f t="shared" si="11"/>
        <v>6</v>
      </c>
      <c r="I44" t="str">
        <f t="shared" si="12"/>
        <v>+/-</v>
      </c>
      <c r="J44" t="str">
        <f t="shared" si="13"/>
        <v>1.5</v>
      </c>
      <c r="K44" s="1">
        <f t="shared" si="14"/>
        <v>0.91185410334346506</v>
      </c>
      <c r="L44" s="1">
        <f t="shared" si="15"/>
        <v>4.7000000000000028</v>
      </c>
      <c r="M44" s="1">
        <f t="shared" si="16"/>
        <v>0.91387819929318592</v>
      </c>
      <c r="N44" s="1">
        <f t="shared" si="17"/>
        <v>5.1429172986455844</v>
      </c>
      <c r="O44" t="s">
        <v>63</v>
      </c>
    </row>
    <row r="45" spans="1:15" x14ac:dyDescent="0.35">
      <c r="A45" s="12">
        <v>35</v>
      </c>
      <c r="B45" s="11" t="s">
        <v>68</v>
      </c>
      <c r="C45" s="10">
        <v>43.3</v>
      </c>
      <c r="D45" s="9" t="s">
        <v>152</v>
      </c>
      <c r="E45" s="8" t="str">
        <f t="shared" si="9"/>
        <v>Significantly Different</v>
      </c>
      <c r="G45">
        <f t="shared" si="10"/>
        <v>43.3</v>
      </c>
      <c r="H45">
        <f t="shared" si="11"/>
        <v>6</v>
      </c>
      <c r="I45" t="str">
        <f t="shared" si="12"/>
        <v>+/-</v>
      </c>
      <c r="J45" t="str">
        <f t="shared" si="13"/>
        <v>1.7</v>
      </c>
      <c r="K45" s="1">
        <f t="shared" si="14"/>
        <v>1.0334346504559271</v>
      </c>
      <c r="L45" s="1">
        <f t="shared" si="15"/>
        <v>4.9000000000000057</v>
      </c>
      <c r="M45" s="1">
        <f t="shared" si="16"/>
        <v>1.0352210556794166</v>
      </c>
      <c r="N45" s="1">
        <f t="shared" si="17"/>
        <v>4.7332885793982724</v>
      </c>
      <c r="O45" t="s">
        <v>62</v>
      </c>
    </row>
    <row r="46" spans="1:15" x14ac:dyDescent="0.35">
      <c r="A46" s="12">
        <v>36</v>
      </c>
      <c r="B46" s="11" t="s">
        <v>60</v>
      </c>
      <c r="C46" s="10">
        <v>43.2</v>
      </c>
      <c r="D46" s="9" t="s">
        <v>121</v>
      </c>
      <c r="E46" s="8" t="str">
        <f t="shared" si="9"/>
        <v>Significantly Different</v>
      </c>
      <c r="G46">
        <f t="shared" si="10"/>
        <v>43.2</v>
      </c>
      <c r="H46">
        <f t="shared" si="11"/>
        <v>6</v>
      </c>
      <c r="I46" t="str">
        <f t="shared" si="12"/>
        <v>+/-</v>
      </c>
      <c r="J46" t="str">
        <f t="shared" si="13"/>
        <v>0.8</v>
      </c>
      <c r="K46" s="1">
        <f t="shared" si="14"/>
        <v>0.48632218844984804</v>
      </c>
      <c r="L46" s="1">
        <f t="shared" si="15"/>
        <v>5</v>
      </c>
      <c r="M46" s="1">
        <f t="shared" si="16"/>
        <v>0.49010685399991183</v>
      </c>
      <c r="N46" s="1">
        <f t="shared" si="17"/>
        <v>10.201856919962395</v>
      </c>
      <c r="O46" t="s">
        <v>60</v>
      </c>
    </row>
    <row r="47" spans="1:15" x14ac:dyDescent="0.35">
      <c r="A47" s="12">
        <v>37</v>
      </c>
      <c r="B47" s="11" t="s">
        <v>58</v>
      </c>
      <c r="C47" s="10">
        <v>42.9</v>
      </c>
      <c r="D47" s="9" t="s">
        <v>137</v>
      </c>
      <c r="E47" s="8" t="str">
        <f t="shared" si="9"/>
        <v>Significantly Different</v>
      </c>
      <c r="G47">
        <f t="shared" si="10"/>
        <v>42.9</v>
      </c>
      <c r="H47">
        <f t="shared" si="11"/>
        <v>6</v>
      </c>
      <c r="I47" t="str">
        <f t="shared" si="12"/>
        <v>+/-</v>
      </c>
      <c r="J47" t="str">
        <f t="shared" si="13"/>
        <v>1.2</v>
      </c>
      <c r="K47" s="1">
        <f t="shared" si="14"/>
        <v>0.72948328267477203</v>
      </c>
      <c r="L47" s="1">
        <f t="shared" si="15"/>
        <v>5.3000000000000043</v>
      </c>
      <c r="M47" s="1">
        <f t="shared" si="16"/>
        <v>0.73201182849801194</v>
      </c>
      <c r="N47" s="1">
        <f t="shared" si="17"/>
        <v>7.2403201610483245</v>
      </c>
      <c r="O47" t="s">
        <v>58</v>
      </c>
    </row>
    <row r="48" spans="1:15" x14ac:dyDescent="0.35">
      <c r="A48" s="12">
        <v>38</v>
      </c>
      <c r="B48" s="11" t="s">
        <v>76</v>
      </c>
      <c r="C48" s="10">
        <v>42.8</v>
      </c>
      <c r="D48" s="9" t="s">
        <v>156</v>
      </c>
      <c r="E48" s="8" t="str">
        <f t="shared" si="9"/>
        <v>Significantly Different</v>
      </c>
      <c r="G48">
        <f t="shared" si="10"/>
        <v>42.8</v>
      </c>
      <c r="H48">
        <f t="shared" si="11"/>
        <v>6</v>
      </c>
      <c r="I48" t="str">
        <f t="shared" si="12"/>
        <v>+/-</v>
      </c>
      <c r="J48" t="str">
        <f t="shared" si="13"/>
        <v>2.4</v>
      </c>
      <c r="K48" s="1">
        <f t="shared" si="14"/>
        <v>1.4589665653495441</v>
      </c>
      <c r="L48" s="1">
        <f t="shared" si="15"/>
        <v>5.4000000000000057</v>
      </c>
      <c r="M48" s="1">
        <f t="shared" si="16"/>
        <v>1.460232480178032</v>
      </c>
      <c r="N48" s="1">
        <f t="shared" si="17"/>
        <v>3.6980412867830719</v>
      </c>
      <c r="O48" t="s">
        <v>56</v>
      </c>
    </row>
    <row r="49" spans="1:15" x14ac:dyDescent="0.35">
      <c r="A49" s="12">
        <v>38</v>
      </c>
      <c r="B49" s="11" t="s">
        <v>29</v>
      </c>
      <c r="C49" s="10">
        <v>42.8</v>
      </c>
      <c r="D49" s="9" t="s">
        <v>122</v>
      </c>
      <c r="E49" s="8" t="str">
        <f t="shared" si="9"/>
        <v>Significantly Different</v>
      </c>
      <c r="G49">
        <f t="shared" si="10"/>
        <v>42.8</v>
      </c>
      <c r="H49">
        <f t="shared" si="11"/>
        <v>6</v>
      </c>
      <c r="I49" t="str">
        <f t="shared" si="12"/>
        <v>+/-</v>
      </c>
      <c r="J49" t="str">
        <f t="shared" si="13"/>
        <v>1.0</v>
      </c>
      <c r="K49" s="1">
        <f t="shared" si="14"/>
        <v>0.60790273556231</v>
      </c>
      <c r="L49" s="1">
        <f t="shared" si="15"/>
        <v>5.4000000000000057</v>
      </c>
      <c r="M49" s="1">
        <f t="shared" si="16"/>
        <v>0.61093468821403585</v>
      </c>
      <c r="N49" s="1">
        <f t="shared" si="17"/>
        <v>8.8389153606353439</v>
      </c>
      <c r="O49" t="s">
        <v>54</v>
      </c>
    </row>
    <row r="50" spans="1:15" x14ac:dyDescent="0.35">
      <c r="A50" s="12">
        <v>40</v>
      </c>
      <c r="B50" s="11" t="s">
        <v>67</v>
      </c>
      <c r="C50" s="10">
        <v>42.7</v>
      </c>
      <c r="D50" s="9" t="s">
        <v>134</v>
      </c>
      <c r="E50" s="8" t="str">
        <f t="shared" si="9"/>
        <v>Significantly Different</v>
      </c>
      <c r="G50">
        <f t="shared" si="10"/>
        <v>42.7</v>
      </c>
      <c r="H50">
        <f t="shared" si="11"/>
        <v>6</v>
      </c>
      <c r="I50" t="str">
        <f t="shared" si="12"/>
        <v>+/-</v>
      </c>
      <c r="J50" t="str">
        <f t="shared" si="13"/>
        <v>1.3</v>
      </c>
      <c r="K50" s="1">
        <f t="shared" si="14"/>
        <v>0.79027355623100304</v>
      </c>
      <c r="L50" s="1">
        <f t="shared" si="15"/>
        <v>5.5</v>
      </c>
      <c r="M50" s="1">
        <f t="shared" si="16"/>
        <v>0.79260819516141623</v>
      </c>
      <c r="N50" s="1">
        <f t="shared" si="17"/>
        <v>6.9391157365965839</v>
      </c>
      <c r="O50" t="s">
        <v>52</v>
      </c>
    </row>
    <row r="51" spans="1:15" x14ac:dyDescent="0.35">
      <c r="A51" s="12">
        <v>41</v>
      </c>
      <c r="B51" s="11" t="s">
        <v>78</v>
      </c>
      <c r="C51" s="10">
        <v>42.5</v>
      </c>
      <c r="D51" s="9" t="s">
        <v>137</v>
      </c>
      <c r="E51" s="8" t="str">
        <f t="shared" si="9"/>
        <v>Significantly Different</v>
      </c>
      <c r="G51">
        <f t="shared" si="10"/>
        <v>42.5</v>
      </c>
      <c r="H51">
        <f t="shared" si="11"/>
        <v>6</v>
      </c>
      <c r="I51" t="str">
        <f t="shared" si="12"/>
        <v>+/-</v>
      </c>
      <c r="J51" t="str">
        <f t="shared" si="13"/>
        <v>1.2</v>
      </c>
      <c r="K51" s="1">
        <f t="shared" si="14"/>
        <v>0.72948328267477203</v>
      </c>
      <c r="L51" s="1">
        <f t="shared" si="15"/>
        <v>5.7000000000000028</v>
      </c>
      <c r="M51" s="1">
        <f t="shared" si="16"/>
        <v>0.73201182849801194</v>
      </c>
      <c r="N51" s="1">
        <f t="shared" si="17"/>
        <v>7.7867594184859312</v>
      </c>
      <c r="O51" t="s">
        <v>50</v>
      </c>
    </row>
    <row r="52" spans="1:15" x14ac:dyDescent="0.35">
      <c r="A52" s="12">
        <v>42</v>
      </c>
      <c r="B52" s="11" t="s">
        <v>51</v>
      </c>
      <c r="C52" s="10">
        <v>42.4</v>
      </c>
      <c r="D52" s="9" t="s">
        <v>133</v>
      </c>
      <c r="E52" s="8" t="str">
        <f t="shared" si="9"/>
        <v>Significantly Different</v>
      </c>
      <c r="G52">
        <f t="shared" si="10"/>
        <v>42.4</v>
      </c>
      <c r="H52">
        <f t="shared" si="11"/>
        <v>6</v>
      </c>
      <c r="I52" t="str">
        <f t="shared" si="12"/>
        <v>+/-</v>
      </c>
      <c r="J52" t="str">
        <f t="shared" si="13"/>
        <v>1.4</v>
      </c>
      <c r="K52" s="1">
        <f t="shared" si="14"/>
        <v>0.85106382978723394</v>
      </c>
      <c r="L52" s="1">
        <f t="shared" si="15"/>
        <v>5.8000000000000043</v>
      </c>
      <c r="M52" s="1">
        <f t="shared" si="16"/>
        <v>0.85323214879137987</v>
      </c>
      <c r="N52" s="1">
        <f t="shared" si="17"/>
        <v>6.7976810393464646</v>
      </c>
      <c r="O52" t="s">
        <v>48</v>
      </c>
    </row>
    <row r="53" spans="1:15" x14ac:dyDescent="0.35">
      <c r="A53" s="12">
        <v>43</v>
      </c>
      <c r="B53" s="11" t="s">
        <v>71</v>
      </c>
      <c r="C53" s="10">
        <v>42.2</v>
      </c>
      <c r="D53" s="9" t="s">
        <v>122</v>
      </c>
      <c r="E53" s="8" t="str">
        <f t="shared" si="9"/>
        <v>Significantly Different</v>
      </c>
      <c r="G53">
        <f t="shared" si="10"/>
        <v>42.2</v>
      </c>
      <c r="H53">
        <f t="shared" si="11"/>
        <v>6</v>
      </c>
      <c r="I53" t="str">
        <f t="shared" si="12"/>
        <v>+/-</v>
      </c>
      <c r="J53" t="str">
        <f t="shared" si="13"/>
        <v>1.0</v>
      </c>
      <c r="K53" s="1">
        <f t="shared" si="14"/>
        <v>0.60790273556231</v>
      </c>
      <c r="L53" s="1">
        <f t="shared" si="15"/>
        <v>6</v>
      </c>
      <c r="M53" s="1">
        <f t="shared" si="16"/>
        <v>0.61093468821403585</v>
      </c>
      <c r="N53" s="1">
        <f t="shared" si="17"/>
        <v>9.8210170673725941</v>
      </c>
      <c r="O53" t="s">
        <v>46</v>
      </c>
    </row>
    <row r="54" spans="1:15" x14ac:dyDescent="0.35">
      <c r="A54" s="12">
        <v>44</v>
      </c>
      <c r="B54" s="11" t="s">
        <v>32</v>
      </c>
      <c r="C54" s="10">
        <v>41.8</v>
      </c>
      <c r="D54" s="9" t="s">
        <v>136</v>
      </c>
      <c r="E54" s="8" t="str">
        <f t="shared" si="9"/>
        <v>Significantly Different</v>
      </c>
      <c r="G54">
        <f t="shared" si="10"/>
        <v>41.8</v>
      </c>
      <c r="H54">
        <f t="shared" si="11"/>
        <v>6</v>
      </c>
      <c r="I54" t="str">
        <f t="shared" si="12"/>
        <v>+/-</v>
      </c>
      <c r="J54" t="str">
        <f t="shared" si="13"/>
        <v>1.9</v>
      </c>
      <c r="K54" s="1">
        <f t="shared" si="14"/>
        <v>1.1550151975683889</v>
      </c>
      <c r="L54" s="1">
        <f t="shared" si="15"/>
        <v>6.4000000000000057</v>
      </c>
      <c r="M54" s="1">
        <f t="shared" si="16"/>
        <v>1.1566138352851334</v>
      </c>
      <c r="N54" s="1">
        <f t="shared" si="17"/>
        <v>5.5333939511645651</v>
      </c>
      <c r="O54" t="s">
        <v>39</v>
      </c>
    </row>
    <row r="55" spans="1:15" x14ac:dyDescent="0.35">
      <c r="A55" s="12">
        <v>45</v>
      </c>
      <c r="B55" s="11" t="s">
        <v>79</v>
      </c>
      <c r="C55" s="10">
        <v>41.7</v>
      </c>
      <c r="D55" s="9" t="s">
        <v>134</v>
      </c>
      <c r="E55" s="8" t="str">
        <f t="shared" si="9"/>
        <v>Significantly Different</v>
      </c>
      <c r="G55">
        <f t="shared" si="10"/>
        <v>41.7</v>
      </c>
      <c r="H55">
        <f t="shared" si="11"/>
        <v>6</v>
      </c>
      <c r="I55" t="str">
        <f t="shared" si="12"/>
        <v>+/-</v>
      </c>
      <c r="J55" t="str">
        <f t="shared" si="13"/>
        <v>1.3</v>
      </c>
      <c r="K55" s="1">
        <f t="shared" si="14"/>
        <v>0.79027355623100304</v>
      </c>
      <c r="L55" s="1">
        <f t="shared" si="15"/>
        <v>6.5</v>
      </c>
      <c r="M55" s="1">
        <f t="shared" si="16"/>
        <v>0.79260819516141623</v>
      </c>
      <c r="N55" s="1">
        <f t="shared" si="17"/>
        <v>8.2007731432505082</v>
      </c>
      <c r="O55" t="s">
        <v>42</v>
      </c>
    </row>
    <row r="56" spans="1:15" x14ac:dyDescent="0.35">
      <c r="A56" s="12">
        <v>46</v>
      </c>
      <c r="B56" s="11" t="s">
        <v>72</v>
      </c>
      <c r="C56" s="10">
        <v>40.4</v>
      </c>
      <c r="D56" s="9" t="s">
        <v>133</v>
      </c>
      <c r="E56" s="8" t="str">
        <f t="shared" si="9"/>
        <v>Significantly Different</v>
      </c>
      <c r="G56">
        <f t="shared" si="10"/>
        <v>40.4</v>
      </c>
      <c r="H56">
        <f t="shared" si="11"/>
        <v>6</v>
      </c>
      <c r="I56" t="str">
        <f t="shared" si="12"/>
        <v>+/-</v>
      </c>
      <c r="J56" t="str">
        <f t="shared" si="13"/>
        <v>1.4</v>
      </c>
      <c r="K56" s="1">
        <f t="shared" si="14"/>
        <v>0.85106382978723394</v>
      </c>
      <c r="L56" s="1">
        <f t="shared" si="15"/>
        <v>7.8000000000000043</v>
      </c>
      <c r="M56" s="1">
        <f t="shared" si="16"/>
        <v>0.85323214879137987</v>
      </c>
      <c r="N56" s="1">
        <f t="shared" si="17"/>
        <v>9.1417089839486909</v>
      </c>
      <c r="O56" t="s">
        <v>40</v>
      </c>
    </row>
    <row r="57" spans="1:15" x14ac:dyDescent="0.35">
      <c r="A57" s="12">
        <v>47</v>
      </c>
      <c r="B57" s="11" t="s">
        <v>69</v>
      </c>
      <c r="C57" s="10">
        <v>40.299999999999997</v>
      </c>
      <c r="D57" s="9" t="s">
        <v>141</v>
      </c>
      <c r="E57" s="8" t="str">
        <f t="shared" si="9"/>
        <v>Significantly Different</v>
      </c>
      <c r="G57">
        <f t="shared" si="10"/>
        <v>40.299999999999997</v>
      </c>
      <c r="H57">
        <f t="shared" si="11"/>
        <v>6</v>
      </c>
      <c r="I57" t="str">
        <f t="shared" si="12"/>
        <v>+/-</v>
      </c>
      <c r="J57" t="str">
        <f t="shared" si="13"/>
        <v>2.3</v>
      </c>
      <c r="K57" s="1">
        <f t="shared" si="14"/>
        <v>1.3981762917933129</v>
      </c>
      <c r="L57" s="1">
        <f t="shared" si="15"/>
        <v>7.9000000000000057</v>
      </c>
      <c r="M57" s="1">
        <f t="shared" si="16"/>
        <v>1.3994971955284299</v>
      </c>
      <c r="N57" s="1">
        <f t="shared" si="17"/>
        <v>5.6448844808274732</v>
      </c>
      <c r="O57" t="s">
        <v>37</v>
      </c>
    </row>
    <row r="58" spans="1:15" x14ac:dyDescent="0.35">
      <c r="A58" s="12">
        <v>48</v>
      </c>
      <c r="B58" s="11" t="s">
        <v>59</v>
      </c>
      <c r="C58" s="10">
        <v>39.299999999999997</v>
      </c>
      <c r="D58" s="9" t="s">
        <v>159</v>
      </c>
      <c r="E58" s="8" t="str">
        <f t="shared" si="9"/>
        <v>Significantly Different</v>
      </c>
      <c r="G58">
        <f t="shared" si="10"/>
        <v>39.299999999999997</v>
      </c>
      <c r="H58">
        <f t="shared" si="11"/>
        <v>6</v>
      </c>
      <c r="I58" t="str">
        <f t="shared" si="12"/>
        <v>+/-</v>
      </c>
      <c r="J58" t="str">
        <f t="shared" si="13"/>
        <v>3.1</v>
      </c>
      <c r="K58" s="1">
        <f t="shared" si="14"/>
        <v>1.884498480243161</v>
      </c>
      <c r="L58" s="1">
        <f t="shared" si="15"/>
        <v>8.9000000000000057</v>
      </c>
      <c r="M58" s="1">
        <f t="shared" si="16"/>
        <v>1.8854787135891578</v>
      </c>
      <c r="N58" s="1">
        <f t="shared" si="17"/>
        <v>4.7202866496743168</v>
      </c>
      <c r="O58" t="s">
        <v>35</v>
      </c>
    </row>
    <row r="59" spans="1:15" x14ac:dyDescent="0.35">
      <c r="A59" s="12">
        <v>49</v>
      </c>
      <c r="B59" s="11" t="s">
        <v>26</v>
      </c>
      <c r="C59" s="10">
        <v>38.6</v>
      </c>
      <c r="D59" s="9" t="s">
        <v>142</v>
      </c>
      <c r="E59" s="8" t="str">
        <f t="shared" si="9"/>
        <v>Significantly Different</v>
      </c>
      <c r="G59">
        <f t="shared" si="10"/>
        <v>38.6</v>
      </c>
      <c r="H59">
        <f t="shared" si="11"/>
        <v>6</v>
      </c>
      <c r="I59" t="str">
        <f t="shared" si="12"/>
        <v>+/-</v>
      </c>
      <c r="J59" t="str">
        <f t="shared" si="13"/>
        <v>3.3</v>
      </c>
      <c r="K59" s="1">
        <f t="shared" si="14"/>
        <v>2.0060790273556228</v>
      </c>
      <c r="L59" s="1">
        <f t="shared" si="15"/>
        <v>9.6000000000000014</v>
      </c>
      <c r="M59" s="1">
        <f t="shared" si="16"/>
        <v>2.0069998807561307</v>
      </c>
      <c r="N59" s="1">
        <f t="shared" si="17"/>
        <v>4.7832588791102628</v>
      </c>
      <c r="O59" t="s">
        <v>32</v>
      </c>
    </row>
    <row r="60" spans="1:15" x14ac:dyDescent="0.35">
      <c r="A60" s="12">
        <v>50</v>
      </c>
      <c r="B60" s="11" t="s">
        <v>62</v>
      </c>
      <c r="C60" s="10">
        <v>38</v>
      </c>
      <c r="D60" s="9" t="s">
        <v>180</v>
      </c>
      <c r="E60" s="8" t="str">
        <f t="shared" si="9"/>
        <v>Significantly Different</v>
      </c>
      <c r="G60">
        <f t="shared" si="10"/>
        <v>38</v>
      </c>
      <c r="H60">
        <f t="shared" si="11"/>
        <v>6</v>
      </c>
      <c r="I60" t="str">
        <f t="shared" si="12"/>
        <v>+/-</v>
      </c>
      <c r="J60" t="str">
        <f t="shared" si="13"/>
        <v>2.7</v>
      </c>
      <c r="K60" s="1">
        <f t="shared" si="14"/>
        <v>1.6413373860182372</v>
      </c>
      <c r="L60" s="1">
        <f t="shared" si="15"/>
        <v>10.200000000000003</v>
      </c>
      <c r="M60" s="1">
        <f t="shared" si="16"/>
        <v>1.6424627460311607</v>
      </c>
      <c r="N60" s="1">
        <f t="shared" si="17"/>
        <v>6.2101865169528105</v>
      </c>
      <c r="O60" t="s">
        <v>29</v>
      </c>
    </row>
    <row r="61" spans="1:15" x14ac:dyDescent="0.35">
      <c r="A61" s="12">
        <v>51</v>
      </c>
      <c r="B61" s="11" t="s">
        <v>48</v>
      </c>
      <c r="C61" s="10">
        <v>35.799999999999997</v>
      </c>
      <c r="D61" s="9" t="s">
        <v>173</v>
      </c>
      <c r="E61" s="8" t="str">
        <f t="shared" si="9"/>
        <v>Significantly Different</v>
      </c>
      <c r="G61">
        <f t="shared" si="10"/>
        <v>35.799999999999997</v>
      </c>
      <c r="H61">
        <f t="shared" si="11"/>
        <v>6</v>
      </c>
      <c r="I61" t="str">
        <f t="shared" si="12"/>
        <v>+/-</v>
      </c>
      <c r="J61" t="str">
        <f t="shared" si="13"/>
        <v>2.9</v>
      </c>
      <c r="K61" s="1">
        <f t="shared" si="14"/>
        <v>1.762917933130699</v>
      </c>
      <c r="L61" s="1">
        <f t="shared" si="15"/>
        <v>12.400000000000006</v>
      </c>
      <c r="M61" s="1">
        <f t="shared" si="16"/>
        <v>1.7639657299145177</v>
      </c>
      <c r="N61" s="1">
        <f t="shared" si="17"/>
        <v>7.0296150257980994</v>
      </c>
      <c r="O61" t="s">
        <v>26</v>
      </c>
    </row>
    <row r="62" spans="1:15" ht="15" thickBot="1" x14ac:dyDescent="0.4">
      <c r="A62" s="7"/>
      <c r="B62" s="6" t="s">
        <v>24</v>
      </c>
      <c r="C62" s="5">
        <v>32.9</v>
      </c>
      <c r="D62" s="4" t="s">
        <v>134</v>
      </c>
      <c r="E62" s="3" t="str">
        <f t="shared" si="9"/>
        <v>Significantly Different</v>
      </c>
      <c r="G62">
        <f t="shared" si="10"/>
        <v>32.9</v>
      </c>
      <c r="H62">
        <f t="shared" si="11"/>
        <v>6</v>
      </c>
      <c r="I62" t="str">
        <f t="shared" si="12"/>
        <v>+/-</v>
      </c>
      <c r="J62" t="str">
        <f t="shared" si="13"/>
        <v>1.3</v>
      </c>
      <c r="K62" s="1">
        <f t="shared" si="14"/>
        <v>0.79027355623100304</v>
      </c>
      <c r="L62" s="1">
        <f t="shared" si="15"/>
        <v>15.300000000000004</v>
      </c>
      <c r="M62" s="1">
        <f t="shared" si="16"/>
        <v>0.79260819516141623</v>
      </c>
      <c r="N62" s="1">
        <f t="shared" si="17"/>
        <v>19.30335832180505</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19" priority="1" operator="equal">
      <formula>"OTHER ERROR"</formula>
    </cfRule>
    <cfRule type="cellIs" dxfId="18" priority="2" operator="equal">
      <formula>"Statistical Test not applicable"</formula>
    </cfRule>
    <cfRule type="cellIs" dxfId="17" priority="3" operator="equal">
      <formula>"Geography Selected"</formula>
    </cfRule>
  </conditionalFormatting>
  <conditionalFormatting sqref="E10:J62">
    <cfRule type="cellIs" dxfId="16" priority="4" operator="equal">
      <formula>"Not Significantly Different"</formula>
    </cfRule>
  </conditionalFormatting>
  <conditionalFormatting sqref="F10:J62">
    <cfRule type="cellIs" dxfId="1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43CBC568-E653-4656-9551-E690935308ED}">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1280E521-1190-48E2-BEC4-56AA15BFA7C9}"/>
    <hyperlink ref="A68" r:id="rId2" xr:uid="{70ACE87A-8B5A-4327-892D-9EF3F2A9C109}"/>
    <hyperlink ref="A66" r:id="rId3" xr:uid="{FC849508-DB04-4BFE-B212-B46025A010B9}"/>
    <hyperlink ref="A67" r:id="rId4" xr:uid="{CB86E72D-2303-4B5C-9DEC-7CA109BC56F9}"/>
  </hyperlinks>
  <pageMargins left="0.7" right="0.7" top="0.75" bottom="0.75" header="0.3" footer="0.3"/>
  <pageSetup orientation="portrait" r:id="rId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CA709-48D0-494B-A227-4FB5670AD5A5}">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702</v>
      </c>
    </row>
    <row r="2" spans="1:16" x14ac:dyDescent="0.35">
      <c r="A2" s="26" t="s">
        <v>106</v>
      </c>
      <c r="B2" t="s">
        <v>701</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8</v>
      </c>
      <c r="C6" t="s">
        <v>100</v>
      </c>
      <c r="H6" s="14" t="s">
        <v>99</v>
      </c>
      <c r="I6">
        <f>VLOOKUP($B$4,$B$9:$K$62,6,FALSE)</f>
        <v>8</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8</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8</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39</v>
      </c>
      <c r="C11" s="10">
        <v>16.600000000000001</v>
      </c>
      <c r="D11" s="13" t="s">
        <v>38</v>
      </c>
      <c r="E11" s="8" t="str">
        <f t="shared" si="0"/>
        <v>Significantly Different</v>
      </c>
      <c r="G11">
        <f t="shared" si="1"/>
        <v>16.600000000000001</v>
      </c>
      <c r="H11">
        <f t="shared" si="2"/>
        <v>6</v>
      </c>
      <c r="I11" t="str">
        <f t="shared" si="3"/>
        <v>+/-</v>
      </c>
      <c r="J11" t="str">
        <f t="shared" si="4"/>
        <v>0.2</v>
      </c>
      <c r="K11" s="1">
        <f t="shared" si="5"/>
        <v>0.12158054711246201</v>
      </c>
      <c r="L11" s="1">
        <f t="shared" si="6"/>
        <v>-8.6000000000000014</v>
      </c>
      <c r="M11" s="1">
        <f t="shared" si="7"/>
        <v>0.1359311840425404</v>
      </c>
      <c r="N11" s="1">
        <f t="shared" si="8"/>
        <v>-63.267307355379067</v>
      </c>
      <c r="O11" t="s">
        <v>67</v>
      </c>
    </row>
    <row r="12" spans="1:16" x14ac:dyDescent="0.35">
      <c r="A12" s="12">
        <v>2</v>
      </c>
      <c r="B12" s="11" t="s">
        <v>45</v>
      </c>
      <c r="C12" s="10">
        <v>11.7</v>
      </c>
      <c r="D12" s="9" t="s">
        <v>38</v>
      </c>
      <c r="E12" s="8" t="str">
        <f t="shared" si="0"/>
        <v>Significantly Different</v>
      </c>
      <c r="G12">
        <f t="shared" si="1"/>
        <v>11.7</v>
      </c>
      <c r="H12">
        <f t="shared" si="2"/>
        <v>6</v>
      </c>
      <c r="I12" t="str">
        <f t="shared" si="3"/>
        <v>+/-</v>
      </c>
      <c r="J12" t="str">
        <f t="shared" si="4"/>
        <v>0.2</v>
      </c>
      <c r="K12" s="1">
        <f t="shared" si="5"/>
        <v>0.12158054711246201</v>
      </c>
      <c r="L12" s="1">
        <f t="shared" si="6"/>
        <v>-3.6999999999999993</v>
      </c>
      <c r="M12" s="1">
        <f t="shared" si="7"/>
        <v>0.1359311840425404</v>
      </c>
      <c r="N12" s="1">
        <f t="shared" si="8"/>
        <v>-27.219655490104937</v>
      </c>
      <c r="O12" t="s">
        <v>59</v>
      </c>
    </row>
    <row r="13" spans="1:16" x14ac:dyDescent="0.35">
      <c r="A13" s="12">
        <v>2</v>
      </c>
      <c r="B13" s="11" t="s">
        <v>58</v>
      </c>
      <c r="C13" s="10">
        <v>11.7</v>
      </c>
      <c r="D13" s="9" t="s">
        <v>27</v>
      </c>
      <c r="E13" s="8" t="str">
        <f t="shared" si="0"/>
        <v>Significantly Different</v>
      </c>
      <c r="G13">
        <f t="shared" si="1"/>
        <v>11.7</v>
      </c>
      <c r="H13">
        <f t="shared" si="2"/>
        <v>6</v>
      </c>
      <c r="I13" t="str">
        <f t="shared" si="3"/>
        <v>+/-</v>
      </c>
      <c r="J13" t="str">
        <f t="shared" si="4"/>
        <v>0.3</v>
      </c>
      <c r="K13" s="1">
        <f t="shared" si="5"/>
        <v>0.18237082066869301</v>
      </c>
      <c r="L13" s="1">
        <f t="shared" si="6"/>
        <v>-3.6999999999999993</v>
      </c>
      <c r="M13" s="1">
        <f t="shared" si="7"/>
        <v>0.19223572402239389</v>
      </c>
      <c r="N13" s="1">
        <f t="shared" si="8"/>
        <v>-19.247202978614837</v>
      </c>
      <c r="O13" t="s">
        <v>57</v>
      </c>
    </row>
    <row r="14" spans="1:16" x14ac:dyDescent="0.35">
      <c r="A14" s="12">
        <v>4</v>
      </c>
      <c r="B14" s="11" t="s">
        <v>26</v>
      </c>
      <c r="C14" s="10">
        <v>11.5</v>
      </c>
      <c r="D14" s="9" t="s">
        <v>137</v>
      </c>
      <c r="E14" s="8" t="str">
        <f t="shared" si="0"/>
        <v>Significantly Different</v>
      </c>
      <c r="G14">
        <f t="shared" si="1"/>
        <v>11.5</v>
      </c>
      <c r="H14">
        <f t="shared" si="2"/>
        <v>6</v>
      </c>
      <c r="I14" t="str">
        <f t="shared" si="3"/>
        <v>+/-</v>
      </c>
      <c r="J14" t="str">
        <f t="shared" si="4"/>
        <v>1.2</v>
      </c>
      <c r="K14" s="1">
        <f t="shared" si="5"/>
        <v>0.72948328267477203</v>
      </c>
      <c r="L14" s="1">
        <f t="shared" si="6"/>
        <v>-3.5</v>
      </c>
      <c r="M14" s="1">
        <f t="shared" si="7"/>
        <v>0.73201182849801194</v>
      </c>
      <c r="N14" s="1">
        <f t="shared" si="8"/>
        <v>-4.7813435025790785</v>
      </c>
      <c r="O14" t="s">
        <v>72</v>
      </c>
    </row>
    <row r="15" spans="1:16" x14ac:dyDescent="0.35">
      <c r="A15" s="12">
        <v>5</v>
      </c>
      <c r="B15" s="11" t="s">
        <v>53</v>
      </c>
      <c r="C15" s="10">
        <v>11.2</v>
      </c>
      <c r="D15" s="9" t="s">
        <v>38</v>
      </c>
      <c r="E15" s="8" t="str">
        <f t="shared" si="0"/>
        <v>Significantly Different</v>
      </c>
      <c r="G15">
        <f t="shared" si="1"/>
        <v>11.2</v>
      </c>
      <c r="H15">
        <f t="shared" si="2"/>
        <v>6</v>
      </c>
      <c r="I15" t="str">
        <f t="shared" si="3"/>
        <v>+/-</v>
      </c>
      <c r="J15" t="str">
        <f t="shared" si="4"/>
        <v>0.2</v>
      </c>
      <c r="K15" s="1">
        <f t="shared" si="5"/>
        <v>0.12158054711246201</v>
      </c>
      <c r="L15" s="1">
        <f t="shared" si="6"/>
        <v>-3.1999999999999993</v>
      </c>
      <c r="M15" s="1">
        <f t="shared" si="7"/>
        <v>0.1359311840425404</v>
      </c>
      <c r="N15" s="1">
        <f t="shared" si="8"/>
        <v>-23.541323667117783</v>
      </c>
      <c r="O15" t="s">
        <v>34</v>
      </c>
    </row>
    <row r="16" spans="1:16" x14ac:dyDescent="0.35">
      <c r="A16" s="12">
        <v>6</v>
      </c>
      <c r="B16" s="11" t="s">
        <v>44</v>
      </c>
      <c r="C16" s="10">
        <v>11.1</v>
      </c>
      <c r="D16" s="9" t="s">
        <v>43</v>
      </c>
      <c r="E16" s="8" t="str">
        <f t="shared" si="0"/>
        <v>Significantly Different</v>
      </c>
      <c r="G16">
        <f t="shared" si="1"/>
        <v>11.1</v>
      </c>
      <c r="H16">
        <f t="shared" si="2"/>
        <v>6</v>
      </c>
      <c r="I16" t="str">
        <f t="shared" si="3"/>
        <v>+/-</v>
      </c>
      <c r="J16" t="str">
        <f t="shared" si="4"/>
        <v>0.4</v>
      </c>
      <c r="K16" s="1">
        <f t="shared" si="5"/>
        <v>0.24316109422492402</v>
      </c>
      <c r="L16" s="1">
        <f t="shared" si="6"/>
        <v>-3.0999999999999996</v>
      </c>
      <c r="M16" s="1">
        <f t="shared" si="7"/>
        <v>0.25064471888253259</v>
      </c>
      <c r="N16" s="1">
        <f t="shared" si="8"/>
        <v>-12.368104198727798</v>
      </c>
      <c r="O16" t="s">
        <v>73</v>
      </c>
    </row>
    <row r="17" spans="1:15" x14ac:dyDescent="0.35">
      <c r="A17" s="12">
        <v>7</v>
      </c>
      <c r="B17" s="11" t="s">
        <v>59</v>
      </c>
      <c r="C17" s="10">
        <v>11</v>
      </c>
      <c r="D17" s="9" t="s">
        <v>121</v>
      </c>
      <c r="E17" s="8" t="str">
        <f t="shared" si="0"/>
        <v>Significantly Different</v>
      </c>
      <c r="G17">
        <f t="shared" si="1"/>
        <v>11</v>
      </c>
      <c r="H17">
        <f t="shared" si="2"/>
        <v>6</v>
      </c>
      <c r="I17" t="str">
        <f t="shared" si="3"/>
        <v>+/-</v>
      </c>
      <c r="J17" t="str">
        <f t="shared" si="4"/>
        <v>0.8</v>
      </c>
      <c r="K17" s="1">
        <f t="shared" si="5"/>
        <v>0.48632218844984804</v>
      </c>
      <c r="L17" s="1">
        <f t="shared" si="6"/>
        <v>-3</v>
      </c>
      <c r="M17" s="1">
        <f t="shared" si="7"/>
        <v>0.49010685399991183</v>
      </c>
      <c r="N17" s="1">
        <f t="shared" si="8"/>
        <v>-6.1211141519774372</v>
      </c>
      <c r="O17" t="s">
        <v>65</v>
      </c>
    </row>
    <row r="18" spans="1:15" x14ac:dyDescent="0.35">
      <c r="A18" s="12">
        <v>8</v>
      </c>
      <c r="B18" s="11" t="s">
        <v>51</v>
      </c>
      <c r="C18" s="10">
        <v>10.8</v>
      </c>
      <c r="D18" s="9" t="s">
        <v>43</v>
      </c>
      <c r="E18" s="8" t="str">
        <f t="shared" si="0"/>
        <v>Significantly Different</v>
      </c>
      <c r="G18">
        <f t="shared" si="1"/>
        <v>10.8</v>
      </c>
      <c r="H18">
        <f t="shared" si="2"/>
        <v>6</v>
      </c>
      <c r="I18" t="str">
        <f t="shared" si="3"/>
        <v>+/-</v>
      </c>
      <c r="J18" t="str">
        <f t="shared" si="4"/>
        <v>0.4</v>
      </c>
      <c r="K18" s="1">
        <f t="shared" si="5"/>
        <v>0.24316109422492402</v>
      </c>
      <c r="L18" s="1">
        <f t="shared" si="6"/>
        <v>-2.8000000000000007</v>
      </c>
      <c r="M18" s="1">
        <f t="shared" si="7"/>
        <v>0.25064471888253259</v>
      </c>
      <c r="N18" s="1">
        <f t="shared" si="8"/>
        <v>-11.171190889173499</v>
      </c>
      <c r="O18" t="s">
        <v>61</v>
      </c>
    </row>
    <row r="19" spans="1:15" x14ac:dyDescent="0.35">
      <c r="A19" s="12">
        <v>9</v>
      </c>
      <c r="B19" s="11" t="s">
        <v>57</v>
      </c>
      <c r="C19" s="10">
        <v>10.3</v>
      </c>
      <c r="D19" s="9" t="s">
        <v>27</v>
      </c>
      <c r="E19" s="8" t="str">
        <f t="shared" si="0"/>
        <v>Significantly Different</v>
      </c>
      <c r="G19">
        <f t="shared" si="1"/>
        <v>10.3</v>
      </c>
      <c r="H19">
        <f t="shared" si="2"/>
        <v>6</v>
      </c>
      <c r="I19" t="str">
        <f t="shared" si="3"/>
        <v>+/-</v>
      </c>
      <c r="J19" t="str">
        <f t="shared" si="4"/>
        <v>0.3</v>
      </c>
      <c r="K19" s="1">
        <f t="shared" si="5"/>
        <v>0.18237082066869301</v>
      </c>
      <c r="L19" s="1">
        <f t="shared" si="6"/>
        <v>-2.3000000000000007</v>
      </c>
      <c r="M19" s="1">
        <f t="shared" si="7"/>
        <v>0.19223572402239389</v>
      </c>
      <c r="N19" s="1">
        <f t="shared" si="8"/>
        <v>-11.964477527247066</v>
      </c>
      <c r="O19" t="s">
        <v>31</v>
      </c>
    </row>
    <row r="20" spans="1:15" x14ac:dyDescent="0.35">
      <c r="A20" s="12">
        <v>10</v>
      </c>
      <c r="B20" s="11" t="s">
        <v>63</v>
      </c>
      <c r="C20" s="10">
        <v>9.3000000000000007</v>
      </c>
      <c r="D20" s="13" t="s">
        <v>38</v>
      </c>
      <c r="E20" s="8" t="str">
        <f t="shared" si="0"/>
        <v>Significantly Different</v>
      </c>
      <c r="G20">
        <f t="shared" si="1"/>
        <v>9.3000000000000007</v>
      </c>
      <c r="H20">
        <f t="shared" si="2"/>
        <v>6</v>
      </c>
      <c r="I20" t="str">
        <f t="shared" si="3"/>
        <v>+/-</v>
      </c>
      <c r="J20" t="str">
        <f t="shared" si="4"/>
        <v>0.2</v>
      </c>
      <c r="K20" s="1">
        <f t="shared" si="5"/>
        <v>0.12158054711246201</v>
      </c>
      <c r="L20" s="1">
        <f t="shared" si="6"/>
        <v>-1.3000000000000007</v>
      </c>
      <c r="M20" s="1">
        <f t="shared" si="7"/>
        <v>0.1359311840425404</v>
      </c>
      <c r="N20" s="1">
        <f t="shared" si="8"/>
        <v>-9.5636627397666061</v>
      </c>
      <c r="O20" t="s">
        <v>53</v>
      </c>
    </row>
    <row r="21" spans="1:15" x14ac:dyDescent="0.35">
      <c r="A21" s="12">
        <v>10</v>
      </c>
      <c r="B21" s="11" t="s">
        <v>46</v>
      </c>
      <c r="C21" s="10">
        <v>9.3000000000000007</v>
      </c>
      <c r="D21" s="9" t="s">
        <v>27</v>
      </c>
      <c r="E21" s="8" t="str">
        <f t="shared" si="0"/>
        <v>Significantly Different</v>
      </c>
      <c r="G21">
        <f t="shared" si="1"/>
        <v>9.3000000000000007</v>
      </c>
      <c r="H21">
        <f t="shared" si="2"/>
        <v>6</v>
      </c>
      <c r="I21" t="str">
        <f t="shared" si="3"/>
        <v>+/-</v>
      </c>
      <c r="J21" t="str">
        <f t="shared" si="4"/>
        <v>0.3</v>
      </c>
      <c r="K21" s="1">
        <f t="shared" si="5"/>
        <v>0.18237082066869301</v>
      </c>
      <c r="L21" s="1">
        <f t="shared" si="6"/>
        <v>-1.3000000000000007</v>
      </c>
      <c r="M21" s="1">
        <f t="shared" si="7"/>
        <v>0.19223572402239389</v>
      </c>
      <c r="N21" s="1">
        <f t="shared" si="8"/>
        <v>-6.7625307762700828</v>
      </c>
      <c r="O21" t="s">
        <v>45</v>
      </c>
    </row>
    <row r="22" spans="1:15" x14ac:dyDescent="0.35">
      <c r="A22" s="12">
        <v>12</v>
      </c>
      <c r="B22" s="11" t="s">
        <v>50</v>
      </c>
      <c r="C22" s="10">
        <v>9.1</v>
      </c>
      <c r="D22" s="9" t="s">
        <v>27</v>
      </c>
      <c r="E22" s="8" t="str">
        <f t="shared" si="0"/>
        <v>Significantly Different</v>
      </c>
      <c r="G22">
        <f t="shared" si="1"/>
        <v>9.1</v>
      </c>
      <c r="H22">
        <f t="shared" si="2"/>
        <v>6</v>
      </c>
      <c r="I22" t="str">
        <f t="shared" si="3"/>
        <v>+/-</v>
      </c>
      <c r="J22" t="str">
        <f t="shared" si="4"/>
        <v>0.3</v>
      </c>
      <c r="K22" s="1">
        <f t="shared" si="5"/>
        <v>0.18237082066869301</v>
      </c>
      <c r="L22" s="1">
        <f t="shared" si="6"/>
        <v>-1.0999999999999996</v>
      </c>
      <c r="M22" s="1">
        <f t="shared" si="7"/>
        <v>0.19223572402239389</v>
      </c>
      <c r="N22" s="1">
        <f t="shared" si="8"/>
        <v>-5.7221414260746801</v>
      </c>
      <c r="O22" t="s">
        <v>28</v>
      </c>
    </row>
    <row r="23" spans="1:15" x14ac:dyDescent="0.35">
      <c r="A23" s="12">
        <v>13</v>
      </c>
      <c r="B23" s="11" t="s">
        <v>67</v>
      </c>
      <c r="C23" s="10">
        <v>8.8000000000000007</v>
      </c>
      <c r="D23" s="9" t="s">
        <v>27</v>
      </c>
      <c r="E23" s="8" t="str">
        <f t="shared" si="0"/>
        <v>Significantly Different</v>
      </c>
      <c r="G23">
        <f t="shared" si="1"/>
        <v>8.8000000000000007</v>
      </c>
      <c r="H23">
        <f t="shared" si="2"/>
        <v>6</v>
      </c>
      <c r="I23" t="str">
        <f t="shared" si="3"/>
        <v>+/-</v>
      </c>
      <c r="J23" t="str">
        <f t="shared" si="4"/>
        <v>0.3</v>
      </c>
      <c r="K23" s="1">
        <f t="shared" si="5"/>
        <v>0.18237082066869301</v>
      </c>
      <c r="L23" s="1">
        <f t="shared" si="6"/>
        <v>-0.80000000000000071</v>
      </c>
      <c r="M23" s="1">
        <f t="shared" si="7"/>
        <v>0.19223572402239389</v>
      </c>
      <c r="N23" s="1">
        <f t="shared" si="8"/>
        <v>-4.1615574007815903</v>
      </c>
      <c r="O23" t="s">
        <v>81</v>
      </c>
    </row>
    <row r="24" spans="1:15" x14ac:dyDescent="0.35">
      <c r="A24" s="12">
        <v>14</v>
      </c>
      <c r="B24" s="11" t="s">
        <v>77</v>
      </c>
      <c r="C24" s="10">
        <v>8.6</v>
      </c>
      <c r="D24" s="9" t="s">
        <v>27</v>
      </c>
      <c r="E24" s="8" t="str">
        <f t="shared" si="0"/>
        <v>Significantly Different</v>
      </c>
      <c r="G24">
        <f t="shared" si="1"/>
        <v>8.6</v>
      </c>
      <c r="H24">
        <f t="shared" si="2"/>
        <v>6</v>
      </c>
      <c r="I24" t="str">
        <f t="shared" si="3"/>
        <v>+/-</v>
      </c>
      <c r="J24" t="str">
        <f t="shared" si="4"/>
        <v>0.3</v>
      </c>
      <c r="K24" s="1">
        <f t="shared" si="5"/>
        <v>0.18237082066869301</v>
      </c>
      <c r="L24" s="1">
        <f t="shared" si="6"/>
        <v>-0.59999999999999964</v>
      </c>
      <c r="M24" s="1">
        <f t="shared" si="7"/>
        <v>0.19223572402239389</v>
      </c>
      <c r="N24" s="1">
        <f t="shared" si="8"/>
        <v>-3.1211680505861885</v>
      </c>
      <c r="O24" t="s">
        <v>64</v>
      </c>
    </row>
    <row r="25" spans="1:15" x14ac:dyDescent="0.35">
      <c r="A25" s="12">
        <v>14</v>
      </c>
      <c r="B25" s="11" t="s">
        <v>71</v>
      </c>
      <c r="C25" s="10">
        <v>8.6</v>
      </c>
      <c r="D25" s="9" t="s">
        <v>27</v>
      </c>
      <c r="E25" s="8" t="str">
        <f t="shared" si="0"/>
        <v>Significantly Different</v>
      </c>
      <c r="G25">
        <f t="shared" si="1"/>
        <v>8.6</v>
      </c>
      <c r="H25">
        <f t="shared" si="2"/>
        <v>6</v>
      </c>
      <c r="I25" t="str">
        <f t="shared" si="3"/>
        <v>+/-</v>
      </c>
      <c r="J25" t="str">
        <f t="shared" si="4"/>
        <v>0.3</v>
      </c>
      <c r="K25" s="1">
        <f t="shared" si="5"/>
        <v>0.18237082066869301</v>
      </c>
      <c r="L25" s="1">
        <f t="shared" si="6"/>
        <v>-0.59999999999999964</v>
      </c>
      <c r="M25" s="1">
        <f t="shared" si="7"/>
        <v>0.19223572402239389</v>
      </c>
      <c r="N25" s="1">
        <f t="shared" si="8"/>
        <v>-3.1211680505861885</v>
      </c>
      <c r="O25" t="s">
        <v>80</v>
      </c>
    </row>
    <row r="26" spans="1:15" x14ac:dyDescent="0.35">
      <c r="A26" s="12">
        <v>16</v>
      </c>
      <c r="B26" s="11" t="s">
        <v>72</v>
      </c>
      <c r="C26" s="10">
        <v>8.4</v>
      </c>
      <c r="D26" s="9" t="s">
        <v>43</v>
      </c>
      <c r="E26" s="8" t="str">
        <f t="shared" si="0"/>
        <v>Not Significantly Different</v>
      </c>
      <c r="G26">
        <f t="shared" si="1"/>
        <v>8.4</v>
      </c>
      <c r="H26">
        <f t="shared" si="2"/>
        <v>6</v>
      </c>
      <c r="I26" t="str">
        <f t="shared" si="3"/>
        <v>+/-</v>
      </c>
      <c r="J26" t="str">
        <f t="shared" si="4"/>
        <v>0.4</v>
      </c>
      <c r="K26" s="1">
        <f t="shared" si="5"/>
        <v>0.24316109422492402</v>
      </c>
      <c r="L26" s="1">
        <f t="shared" si="6"/>
        <v>-0.40000000000000036</v>
      </c>
      <c r="M26" s="1">
        <f t="shared" si="7"/>
        <v>0.25064471888253259</v>
      </c>
      <c r="N26" s="1">
        <f t="shared" si="8"/>
        <v>-1.5958844127390721</v>
      </c>
      <c r="O26" t="s">
        <v>79</v>
      </c>
    </row>
    <row r="27" spans="1:15" x14ac:dyDescent="0.35">
      <c r="A27" s="12">
        <v>17</v>
      </c>
      <c r="B27" s="11" t="s">
        <v>69</v>
      </c>
      <c r="C27" s="10">
        <v>8.3000000000000007</v>
      </c>
      <c r="D27" s="9" t="s">
        <v>109</v>
      </c>
      <c r="E27" s="8" t="str">
        <f t="shared" si="0"/>
        <v>Not Significantly Different</v>
      </c>
      <c r="G27">
        <f t="shared" si="1"/>
        <v>8.3000000000000007</v>
      </c>
      <c r="H27">
        <f t="shared" si="2"/>
        <v>6</v>
      </c>
      <c r="I27" t="str">
        <f t="shared" si="3"/>
        <v>+/-</v>
      </c>
      <c r="J27" t="str">
        <f t="shared" si="4"/>
        <v>0.6</v>
      </c>
      <c r="K27" s="1">
        <f t="shared" si="5"/>
        <v>0.36474164133738601</v>
      </c>
      <c r="L27" s="1">
        <f t="shared" si="6"/>
        <v>-0.30000000000000071</v>
      </c>
      <c r="M27" s="1">
        <f t="shared" si="7"/>
        <v>0.36977279819442066</v>
      </c>
      <c r="N27" s="1">
        <f t="shared" si="8"/>
        <v>-0.81130900235194015</v>
      </c>
      <c r="O27" t="s">
        <v>77</v>
      </c>
    </row>
    <row r="28" spans="1:15" x14ac:dyDescent="0.35">
      <c r="A28" s="12">
        <v>18</v>
      </c>
      <c r="B28" s="11" t="s">
        <v>81</v>
      </c>
      <c r="C28" s="10">
        <v>8.1999999999999993</v>
      </c>
      <c r="D28" s="9" t="s">
        <v>30</v>
      </c>
      <c r="E28" s="8" t="str">
        <f t="shared" si="0"/>
        <v>Not Significantly Different</v>
      </c>
      <c r="G28">
        <f t="shared" si="1"/>
        <v>8.1999999999999993</v>
      </c>
      <c r="H28">
        <f t="shared" si="2"/>
        <v>6</v>
      </c>
      <c r="I28" t="str">
        <f t="shared" si="3"/>
        <v>+/-</v>
      </c>
      <c r="J28" t="str">
        <f t="shared" si="4"/>
        <v>0.5</v>
      </c>
      <c r="K28" s="1">
        <f t="shared" si="5"/>
        <v>0.303951367781155</v>
      </c>
      <c r="L28" s="1">
        <f t="shared" si="6"/>
        <v>-0.19999999999999929</v>
      </c>
      <c r="M28" s="1">
        <f t="shared" si="7"/>
        <v>0.30997079109986531</v>
      </c>
      <c r="N28" s="1">
        <f t="shared" si="8"/>
        <v>-0.64522208460462327</v>
      </c>
      <c r="O28" t="s">
        <v>78</v>
      </c>
    </row>
    <row r="29" spans="1:15" x14ac:dyDescent="0.35">
      <c r="A29" s="12">
        <v>18</v>
      </c>
      <c r="B29" s="11" t="s">
        <v>36</v>
      </c>
      <c r="C29" s="10">
        <v>8.1999999999999993</v>
      </c>
      <c r="D29" s="9" t="s">
        <v>30</v>
      </c>
      <c r="E29" s="8" t="str">
        <f t="shared" si="0"/>
        <v>Not Significantly Different</v>
      </c>
      <c r="G29">
        <f t="shared" si="1"/>
        <v>8.1999999999999993</v>
      </c>
      <c r="H29">
        <f t="shared" si="2"/>
        <v>6</v>
      </c>
      <c r="I29" t="str">
        <f t="shared" si="3"/>
        <v>+/-</v>
      </c>
      <c r="J29" t="str">
        <f t="shared" si="4"/>
        <v>0.5</v>
      </c>
      <c r="K29" s="1">
        <f t="shared" si="5"/>
        <v>0.303951367781155</v>
      </c>
      <c r="L29" s="1">
        <f t="shared" si="6"/>
        <v>-0.19999999999999929</v>
      </c>
      <c r="M29" s="1">
        <f t="shared" si="7"/>
        <v>0.30997079109986531</v>
      </c>
      <c r="N29" s="1">
        <f t="shared" si="8"/>
        <v>-0.64522208460462327</v>
      </c>
      <c r="O29" t="s">
        <v>55</v>
      </c>
    </row>
    <row r="30" spans="1:15" x14ac:dyDescent="0.35">
      <c r="A30" s="12">
        <v>20</v>
      </c>
      <c r="B30" s="11" t="s">
        <v>48</v>
      </c>
      <c r="C30" s="10">
        <v>8.1</v>
      </c>
      <c r="D30" s="9" t="s">
        <v>30</v>
      </c>
      <c r="E30" s="8" t="str">
        <f t="shared" si="0"/>
        <v>Not Significantly Different</v>
      </c>
      <c r="G30">
        <f t="shared" si="1"/>
        <v>8.1</v>
      </c>
      <c r="H30">
        <f t="shared" si="2"/>
        <v>6</v>
      </c>
      <c r="I30" t="str">
        <f t="shared" si="3"/>
        <v>+/-</v>
      </c>
      <c r="J30" t="str">
        <f t="shared" si="4"/>
        <v>0.5</v>
      </c>
      <c r="K30" s="1">
        <f t="shared" si="5"/>
        <v>0.303951367781155</v>
      </c>
      <c r="L30" s="1">
        <f t="shared" si="6"/>
        <v>-9.9999999999999645E-2</v>
      </c>
      <c r="M30" s="1">
        <f t="shared" si="7"/>
        <v>0.30997079109986531</v>
      </c>
      <c r="N30" s="1">
        <f t="shared" si="8"/>
        <v>-0.32261104230231163</v>
      </c>
      <c r="O30" t="s">
        <v>76</v>
      </c>
    </row>
    <row r="31" spans="1:15" x14ac:dyDescent="0.35">
      <c r="A31" s="12">
        <v>20</v>
      </c>
      <c r="B31" s="11" t="s">
        <v>42</v>
      </c>
      <c r="C31" s="10">
        <v>8.1</v>
      </c>
      <c r="D31" s="9" t="s">
        <v>30</v>
      </c>
      <c r="E31" s="8" t="str">
        <f t="shared" si="0"/>
        <v>Not Significantly Different</v>
      </c>
      <c r="G31">
        <f t="shared" si="1"/>
        <v>8.1</v>
      </c>
      <c r="H31">
        <f t="shared" si="2"/>
        <v>6</v>
      </c>
      <c r="I31" t="str">
        <f t="shared" si="3"/>
        <v>+/-</v>
      </c>
      <c r="J31" t="str">
        <f t="shared" si="4"/>
        <v>0.5</v>
      </c>
      <c r="K31" s="1">
        <f t="shared" si="5"/>
        <v>0.303951367781155</v>
      </c>
      <c r="L31" s="1">
        <f t="shared" si="6"/>
        <v>-9.9999999999999645E-2</v>
      </c>
      <c r="M31" s="1">
        <f t="shared" si="7"/>
        <v>0.30997079109986531</v>
      </c>
      <c r="N31" s="1">
        <f t="shared" si="8"/>
        <v>-0.32261104230231163</v>
      </c>
      <c r="O31" t="s">
        <v>41</v>
      </c>
    </row>
    <row r="32" spans="1:15" x14ac:dyDescent="0.35">
      <c r="A32" s="12">
        <v>22</v>
      </c>
      <c r="B32" s="11" t="s">
        <v>73</v>
      </c>
      <c r="C32" s="10">
        <v>7.1</v>
      </c>
      <c r="D32" s="9" t="s">
        <v>27</v>
      </c>
      <c r="E32" s="8" t="str">
        <f t="shared" si="0"/>
        <v>Significantly Different</v>
      </c>
      <c r="G32">
        <f t="shared" si="1"/>
        <v>7.1</v>
      </c>
      <c r="H32">
        <f t="shared" si="2"/>
        <v>6</v>
      </c>
      <c r="I32" t="str">
        <f t="shared" si="3"/>
        <v>+/-</v>
      </c>
      <c r="J32" t="str">
        <f t="shared" si="4"/>
        <v>0.3</v>
      </c>
      <c r="K32" s="1">
        <f t="shared" si="5"/>
        <v>0.18237082066869301</v>
      </c>
      <c r="L32" s="1">
        <f t="shared" si="6"/>
        <v>0.90000000000000036</v>
      </c>
      <c r="M32" s="1">
        <f t="shared" si="7"/>
        <v>0.19223572402239389</v>
      </c>
      <c r="N32" s="1">
        <f t="shared" si="8"/>
        <v>4.6817520758792872</v>
      </c>
      <c r="O32" t="s">
        <v>70</v>
      </c>
    </row>
    <row r="33" spans="1:15" x14ac:dyDescent="0.35">
      <c r="A33" s="12">
        <v>23</v>
      </c>
      <c r="B33" s="11" t="s">
        <v>80</v>
      </c>
      <c r="C33" s="10">
        <v>7</v>
      </c>
      <c r="D33" s="9" t="s">
        <v>38</v>
      </c>
      <c r="E33" s="8" t="str">
        <f t="shared" si="0"/>
        <v>Significantly Different</v>
      </c>
      <c r="G33">
        <f t="shared" si="1"/>
        <v>7</v>
      </c>
      <c r="H33">
        <f t="shared" si="2"/>
        <v>6</v>
      </c>
      <c r="I33" t="str">
        <f t="shared" si="3"/>
        <v>+/-</v>
      </c>
      <c r="J33" t="str">
        <f t="shared" si="4"/>
        <v>0.2</v>
      </c>
      <c r="K33" s="1">
        <f t="shared" si="5"/>
        <v>0.12158054711246201</v>
      </c>
      <c r="L33" s="1">
        <f t="shared" si="6"/>
        <v>1</v>
      </c>
      <c r="M33" s="1">
        <f t="shared" si="7"/>
        <v>0.1359311840425404</v>
      </c>
      <c r="N33" s="1">
        <f t="shared" si="8"/>
        <v>7.3566636459743089</v>
      </c>
      <c r="O33" t="s">
        <v>75</v>
      </c>
    </row>
    <row r="34" spans="1:15" x14ac:dyDescent="0.35">
      <c r="A34" s="12">
        <v>24</v>
      </c>
      <c r="B34" s="11" t="s">
        <v>55</v>
      </c>
      <c r="C34" s="10">
        <v>6.9</v>
      </c>
      <c r="D34" s="9" t="s">
        <v>27</v>
      </c>
      <c r="E34" s="8" t="str">
        <f t="shared" si="0"/>
        <v>Significantly Different</v>
      </c>
      <c r="G34">
        <f t="shared" si="1"/>
        <v>6.9</v>
      </c>
      <c r="H34">
        <f t="shared" si="2"/>
        <v>6</v>
      </c>
      <c r="I34" t="str">
        <f t="shared" si="3"/>
        <v>+/-</v>
      </c>
      <c r="J34" t="str">
        <f t="shared" si="4"/>
        <v>0.3</v>
      </c>
      <c r="K34" s="1">
        <f t="shared" si="5"/>
        <v>0.18237082066869301</v>
      </c>
      <c r="L34" s="1">
        <f t="shared" si="6"/>
        <v>1.0999999999999996</v>
      </c>
      <c r="M34" s="1">
        <f t="shared" si="7"/>
        <v>0.19223572402239389</v>
      </c>
      <c r="N34" s="1">
        <f t="shared" si="8"/>
        <v>5.7221414260746801</v>
      </c>
      <c r="O34" t="s">
        <v>74</v>
      </c>
    </row>
    <row r="35" spans="1:15" x14ac:dyDescent="0.35">
      <c r="A35" s="12">
        <v>25</v>
      </c>
      <c r="B35" s="11" t="s">
        <v>47</v>
      </c>
      <c r="C35" s="10">
        <v>6.8</v>
      </c>
      <c r="D35" s="9" t="s">
        <v>38</v>
      </c>
      <c r="E35" s="8" t="str">
        <f t="shared" si="0"/>
        <v>Significantly Different</v>
      </c>
      <c r="G35">
        <f t="shared" si="1"/>
        <v>6.8</v>
      </c>
      <c r="H35">
        <f t="shared" si="2"/>
        <v>6</v>
      </c>
      <c r="I35" t="str">
        <f t="shared" si="3"/>
        <v>+/-</v>
      </c>
      <c r="J35" t="str">
        <f t="shared" si="4"/>
        <v>0.2</v>
      </c>
      <c r="K35" s="1">
        <f t="shared" si="5"/>
        <v>0.12158054711246201</v>
      </c>
      <c r="L35" s="1">
        <f t="shared" si="6"/>
        <v>1.2000000000000002</v>
      </c>
      <c r="M35" s="1">
        <f t="shared" si="7"/>
        <v>0.1359311840425404</v>
      </c>
      <c r="N35" s="1">
        <f t="shared" si="8"/>
        <v>8.827996375169171</v>
      </c>
      <c r="O35" t="s">
        <v>51</v>
      </c>
    </row>
    <row r="36" spans="1:15" x14ac:dyDescent="0.35">
      <c r="A36" s="12">
        <v>26</v>
      </c>
      <c r="B36" s="11" t="s">
        <v>68</v>
      </c>
      <c r="C36" s="10">
        <v>6.7</v>
      </c>
      <c r="D36" s="9" t="s">
        <v>43</v>
      </c>
      <c r="E36" s="8" t="str">
        <f t="shared" si="0"/>
        <v>Significantly Different</v>
      </c>
      <c r="G36">
        <f t="shared" si="1"/>
        <v>6.7</v>
      </c>
      <c r="H36">
        <f t="shared" si="2"/>
        <v>6</v>
      </c>
      <c r="I36" t="str">
        <f t="shared" si="3"/>
        <v>+/-</v>
      </c>
      <c r="J36" t="str">
        <f t="shared" si="4"/>
        <v>0.4</v>
      </c>
      <c r="K36" s="1">
        <f t="shared" si="5"/>
        <v>0.24316109422492402</v>
      </c>
      <c r="L36" s="1">
        <f t="shared" si="6"/>
        <v>1.2999999999999998</v>
      </c>
      <c r="M36" s="1">
        <f t="shared" si="7"/>
        <v>0.25064471888253259</v>
      </c>
      <c r="N36" s="1">
        <f t="shared" si="8"/>
        <v>5.1866243414019788</v>
      </c>
      <c r="O36" t="s">
        <v>71</v>
      </c>
    </row>
    <row r="37" spans="1:15" x14ac:dyDescent="0.35">
      <c r="A37" s="12">
        <v>27</v>
      </c>
      <c r="B37" s="11" t="s">
        <v>64</v>
      </c>
      <c r="C37" s="10">
        <v>6.6</v>
      </c>
      <c r="D37" s="9" t="s">
        <v>38</v>
      </c>
      <c r="E37" s="8" t="str">
        <f t="shared" si="0"/>
        <v>Significantly Different</v>
      </c>
      <c r="G37">
        <f t="shared" si="1"/>
        <v>6.6</v>
      </c>
      <c r="H37">
        <f t="shared" si="2"/>
        <v>6</v>
      </c>
      <c r="I37" t="str">
        <f t="shared" si="3"/>
        <v>+/-</v>
      </c>
      <c r="J37" t="str">
        <f t="shared" si="4"/>
        <v>0.2</v>
      </c>
      <c r="K37" s="1">
        <f t="shared" si="5"/>
        <v>0.12158054711246201</v>
      </c>
      <c r="L37" s="1">
        <f t="shared" si="6"/>
        <v>1.4000000000000004</v>
      </c>
      <c r="M37" s="1">
        <f t="shared" si="7"/>
        <v>0.1359311840425404</v>
      </c>
      <c r="N37" s="1">
        <f t="shared" si="8"/>
        <v>10.299329104364034</v>
      </c>
      <c r="O37" t="s">
        <v>69</v>
      </c>
    </row>
    <row r="38" spans="1:15" x14ac:dyDescent="0.35">
      <c r="A38" s="12">
        <v>27</v>
      </c>
      <c r="B38" s="11" t="s">
        <v>76</v>
      </c>
      <c r="C38" s="10">
        <v>6.6</v>
      </c>
      <c r="D38" s="9" t="s">
        <v>30</v>
      </c>
      <c r="E38" s="8" t="str">
        <f t="shared" si="0"/>
        <v>Significantly Different</v>
      </c>
      <c r="G38">
        <f t="shared" si="1"/>
        <v>6.6</v>
      </c>
      <c r="H38">
        <f t="shared" si="2"/>
        <v>6</v>
      </c>
      <c r="I38" t="str">
        <f t="shared" si="3"/>
        <v>+/-</v>
      </c>
      <c r="J38" t="str">
        <f t="shared" si="4"/>
        <v>0.5</v>
      </c>
      <c r="K38" s="1">
        <f t="shared" si="5"/>
        <v>0.303951367781155</v>
      </c>
      <c r="L38" s="1">
        <f t="shared" si="6"/>
        <v>1.4000000000000004</v>
      </c>
      <c r="M38" s="1">
        <f t="shared" si="7"/>
        <v>0.30997079109986531</v>
      </c>
      <c r="N38" s="1">
        <f t="shared" si="8"/>
        <v>4.5165545922323798</v>
      </c>
      <c r="O38" t="s">
        <v>68</v>
      </c>
    </row>
    <row r="39" spans="1:15" x14ac:dyDescent="0.35">
      <c r="A39" s="12">
        <v>29</v>
      </c>
      <c r="B39" s="11" t="s">
        <v>34</v>
      </c>
      <c r="C39" s="10">
        <v>6.5</v>
      </c>
      <c r="D39" s="9" t="s">
        <v>33</v>
      </c>
      <c r="E39" s="8" t="str">
        <f t="shared" si="0"/>
        <v>Significantly Different</v>
      </c>
      <c r="G39">
        <f t="shared" si="1"/>
        <v>6.5</v>
      </c>
      <c r="H39">
        <f t="shared" si="2"/>
        <v>6</v>
      </c>
      <c r="I39" t="str">
        <f t="shared" si="3"/>
        <v>+/-</v>
      </c>
      <c r="J39" t="str">
        <f t="shared" si="4"/>
        <v>0.1</v>
      </c>
      <c r="K39" s="1">
        <f t="shared" si="5"/>
        <v>6.0790273556231005E-2</v>
      </c>
      <c r="L39" s="1">
        <f t="shared" si="6"/>
        <v>1.5</v>
      </c>
      <c r="M39" s="1">
        <f t="shared" si="7"/>
        <v>8.5970429323592404E-2</v>
      </c>
      <c r="N39" s="1">
        <f t="shared" si="8"/>
        <v>17.44785982577806</v>
      </c>
      <c r="O39" t="s">
        <v>44</v>
      </c>
    </row>
    <row r="40" spans="1:15" x14ac:dyDescent="0.35">
      <c r="A40" s="12">
        <v>29</v>
      </c>
      <c r="B40" s="11" t="s">
        <v>37</v>
      </c>
      <c r="C40" s="10">
        <v>6.5</v>
      </c>
      <c r="D40" s="9" t="s">
        <v>38</v>
      </c>
      <c r="E40" s="8" t="str">
        <f t="shared" si="0"/>
        <v>Significantly Different</v>
      </c>
      <c r="G40">
        <f t="shared" si="1"/>
        <v>6.5</v>
      </c>
      <c r="H40">
        <f t="shared" si="2"/>
        <v>6</v>
      </c>
      <c r="I40" t="str">
        <f t="shared" si="3"/>
        <v>+/-</v>
      </c>
      <c r="J40" t="str">
        <f t="shared" si="4"/>
        <v>0.2</v>
      </c>
      <c r="K40" s="1">
        <f t="shared" si="5"/>
        <v>0.12158054711246201</v>
      </c>
      <c r="L40" s="1">
        <f t="shared" si="6"/>
        <v>1.5</v>
      </c>
      <c r="M40" s="1">
        <f t="shared" si="7"/>
        <v>0.1359311840425404</v>
      </c>
      <c r="N40" s="1">
        <f t="shared" si="8"/>
        <v>11.034995468961462</v>
      </c>
      <c r="O40" t="s">
        <v>66</v>
      </c>
    </row>
    <row r="41" spans="1:15" x14ac:dyDescent="0.35">
      <c r="A41" s="12">
        <v>31</v>
      </c>
      <c r="B41" s="11" t="s">
        <v>62</v>
      </c>
      <c r="C41" s="10">
        <v>6.4</v>
      </c>
      <c r="D41" s="9" t="s">
        <v>25</v>
      </c>
      <c r="E41" s="8" t="str">
        <f t="shared" si="0"/>
        <v>Significantly Different</v>
      </c>
      <c r="G41">
        <f t="shared" si="1"/>
        <v>6.4</v>
      </c>
      <c r="H41">
        <f t="shared" si="2"/>
        <v>6</v>
      </c>
      <c r="I41" t="str">
        <f t="shared" si="3"/>
        <v>+/-</v>
      </c>
      <c r="J41" t="str">
        <f t="shared" si="4"/>
        <v>0.7</v>
      </c>
      <c r="K41" s="1">
        <f t="shared" si="5"/>
        <v>0.42553191489361697</v>
      </c>
      <c r="L41" s="1">
        <f t="shared" si="6"/>
        <v>1.5999999999999996</v>
      </c>
      <c r="M41" s="1">
        <f t="shared" si="7"/>
        <v>0.42985214661796195</v>
      </c>
      <c r="N41" s="1">
        <f t="shared" si="8"/>
        <v>3.7222100961659859</v>
      </c>
      <c r="O41" t="s">
        <v>47</v>
      </c>
    </row>
    <row r="42" spans="1:15" x14ac:dyDescent="0.35">
      <c r="A42" s="12">
        <v>32</v>
      </c>
      <c r="B42" s="11" t="s">
        <v>41</v>
      </c>
      <c r="C42" s="10">
        <v>6.1</v>
      </c>
      <c r="D42" s="9" t="s">
        <v>27</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6.1</v>
      </c>
      <c r="H42">
        <f t="shared" ref="H42:H62" si="11">LEN(TRIM(D42))</f>
        <v>6</v>
      </c>
      <c r="I42" t="str">
        <f t="shared" ref="I42:I73" si="12">IF(H42&gt;=3,MID(TRIM(D42),1,3),"NO")</f>
        <v>+/-</v>
      </c>
      <c r="J42" t="str">
        <f t="shared" ref="J42:J73" si="13">IF(TRIM(I42)="+/-",MID(TRIM(D42),4,H42-3),D42)</f>
        <v>0.3</v>
      </c>
      <c r="K42" s="1">
        <f t="shared" ref="K42:K73" si="14">IF(TRIM(J42)="*****",0,IF(ISERROR(VALUE(J42)),"NA",VALUE(J42/$I$4)))</f>
        <v>0.18237082066869301</v>
      </c>
      <c r="L42" s="1">
        <f t="shared" ref="L42:L62" si="15">IF(AND(ISNUMBER(G42),ISNUMBER($I$6)),$I$6-G42,"N/A")</f>
        <v>1.9000000000000004</v>
      </c>
      <c r="M42" s="1">
        <f t="shared" ref="M42:M62" si="16">IF(AND(ISNUMBER(K42),ISNUMBER($I$7)),SQRT(K42^2+($I$7)^2),"N/A")</f>
        <v>0.19223572402239389</v>
      </c>
      <c r="N42" s="1">
        <f t="shared" ref="N42:N73" si="17">IF(AND(ISNUMBER(L42),ISNUMBER(M42),M42&lt;&gt;0),L42/M42,"NA")</f>
        <v>9.8836988268562713</v>
      </c>
      <c r="O42" t="s">
        <v>36</v>
      </c>
    </row>
    <row r="43" spans="1:15" x14ac:dyDescent="0.35">
      <c r="A43" s="12">
        <v>32</v>
      </c>
      <c r="B43" s="11" t="s">
        <v>35</v>
      </c>
      <c r="C43" s="10">
        <v>6.1</v>
      </c>
      <c r="D43" s="9" t="s">
        <v>38</v>
      </c>
      <c r="E43" s="8" t="str">
        <f t="shared" si="9"/>
        <v>Significantly Different</v>
      </c>
      <c r="G43">
        <f t="shared" si="10"/>
        <v>6.1</v>
      </c>
      <c r="H43">
        <f t="shared" si="11"/>
        <v>6</v>
      </c>
      <c r="I43" t="str">
        <f t="shared" si="12"/>
        <v>+/-</v>
      </c>
      <c r="J43" t="str">
        <f t="shared" si="13"/>
        <v>0.2</v>
      </c>
      <c r="K43" s="1">
        <f t="shared" si="14"/>
        <v>0.12158054711246201</v>
      </c>
      <c r="L43" s="1">
        <f t="shared" si="15"/>
        <v>1.9000000000000004</v>
      </c>
      <c r="M43" s="1">
        <f t="shared" si="16"/>
        <v>0.1359311840425404</v>
      </c>
      <c r="N43" s="1">
        <f t="shared" si="17"/>
        <v>13.977660927351188</v>
      </c>
      <c r="O43" t="s">
        <v>49</v>
      </c>
    </row>
    <row r="44" spans="1:15" x14ac:dyDescent="0.35">
      <c r="A44" s="12">
        <v>34</v>
      </c>
      <c r="B44" s="11" t="s">
        <v>56</v>
      </c>
      <c r="C44" s="10">
        <v>6</v>
      </c>
      <c r="D44" s="9" t="s">
        <v>27</v>
      </c>
      <c r="E44" s="8" t="str">
        <f t="shared" si="9"/>
        <v>Significantly Different</v>
      </c>
      <c r="G44">
        <f t="shared" si="10"/>
        <v>6</v>
      </c>
      <c r="H44">
        <f t="shared" si="11"/>
        <v>6</v>
      </c>
      <c r="I44" t="str">
        <f t="shared" si="12"/>
        <v>+/-</v>
      </c>
      <c r="J44" t="str">
        <f t="shared" si="13"/>
        <v>0.3</v>
      </c>
      <c r="K44" s="1">
        <f t="shared" si="14"/>
        <v>0.18237082066869301</v>
      </c>
      <c r="L44" s="1">
        <f t="shared" si="15"/>
        <v>2</v>
      </c>
      <c r="M44" s="1">
        <f t="shared" si="16"/>
        <v>0.19223572402239389</v>
      </c>
      <c r="N44" s="1">
        <f t="shared" si="17"/>
        <v>10.403893501953968</v>
      </c>
      <c r="O44" t="s">
        <v>63</v>
      </c>
    </row>
    <row r="45" spans="1:15" x14ac:dyDescent="0.35">
      <c r="A45" s="12">
        <v>35</v>
      </c>
      <c r="B45" s="11" t="s">
        <v>60</v>
      </c>
      <c r="C45" s="10">
        <v>5.9</v>
      </c>
      <c r="D45" s="9" t="s">
        <v>38</v>
      </c>
      <c r="E45" s="8" t="str">
        <f t="shared" si="9"/>
        <v>Significantly Different</v>
      </c>
      <c r="G45">
        <f t="shared" si="10"/>
        <v>5.9</v>
      </c>
      <c r="H45">
        <f t="shared" si="11"/>
        <v>6</v>
      </c>
      <c r="I45" t="str">
        <f t="shared" si="12"/>
        <v>+/-</v>
      </c>
      <c r="J45" t="str">
        <f t="shared" si="13"/>
        <v>0.2</v>
      </c>
      <c r="K45" s="1">
        <f t="shared" si="14"/>
        <v>0.12158054711246201</v>
      </c>
      <c r="L45" s="1">
        <f t="shared" si="15"/>
        <v>2.0999999999999996</v>
      </c>
      <c r="M45" s="1">
        <f t="shared" si="16"/>
        <v>0.1359311840425404</v>
      </c>
      <c r="N45" s="1">
        <f t="shared" si="17"/>
        <v>15.448993656546046</v>
      </c>
      <c r="O45" t="s">
        <v>62</v>
      </c>
    </row>
    <row r="46" spans="1:15" x14ac:dyDescent="0.35">
      <c r="A46" s="12">
        <v>35</v>
      </c>
      <c r="B46" s="11" t="s">
        <v>32</v>
      </c>
      <c r="C46" s="10">
        <v>5.9</v>
      </c>
      <c r="D46" s="9" t="s">
        <v>43</v>
      </c>
      <c r="E46" s="8" t="str">
        <f t="shared" si="9"/>
        <v>Significantly Different</v>
      </c>
      <c r="G46">
        <f t="shared" si="10"/>
        <v>5.9</v>
      </c>
      <c r="H46">
        <f t="shared" si="11"/>
        <v>6</v>
      </c>
      <c r="I46" t="str">
        <f t="shared" si="12"/>
        <v>+/-</v>
      </c>
      <c r="J46" t="str">
        <f t="shared" si="13"/>
        <v>0.4</v>
      </c>
      <c r="K46" s="1">
        <f t="shared" si="14"/>
        <v>0.24316109422492402</v>
      </c>
      <c r="L46" s="1">
        <f t="shared" si="15"/>
        <v>2.0999999999999996</v>
      </c>
      <c r="M46" s="1">
        <f t="shared" si="16"/>
        <v>0.25064471888253259</v>
      </c>
      <c r="N46" s="1">
        <f t="shared" si="17"/>
        <v>8.3783931668801195</v>
      </c>
      <c r="O46" t="s">
        <v>60</v>
      </c>
    </row>
    <row r="47" spans="1:15" x14ac:dyDescent="0.35">
      <c r="A47" s="12">
        <v>37</v>
      </c>
      <c r="B47" s="11" t="s">
        <v>61</v>
      </c>
      <c r="C47" s="10">
        <v>5.6</v>
      </c>
      <c r="D47" s="9" t="s">
        <v>109</v>
      </c>
      <c r="E47" s="8" t="str">
        <f t="shared" si="9"/>
        <v>Significantly Different</v>
      </c>
      <c r="G47">
        <f t="shared" si="10"/>
        <v>5.6</v>
      </c>
      <c r="H47">
        <f t="shared" si="11"/>
        <v>6</v>
      </c>
      <c r="I47" t="str">
        <f t="shared" si="12"/>
        <v>+/-</v>
      </c>
      <c r="J47" t="str">
        <f t="shared" si="13"/>
        <v>0.6</v>
      </c>
      <c r="K47" s="1">
        <f t="shared" si="14"/>
        <v>0.36474164133738601</v>
      </c>
      <c r="L47" s="1">
        <f t="shared" si="15"/>
        <v>2.4000000000000004</v>
      </c>
      <c r="M47" s="1">
        <f t="shared" si="16"/>
        <v>0.36977279819442066</v>
      </c>
      <c r="N47" s="1">
        <f t="shared" si="17"/>
        <v>6.4904720188155069</v>
      </c>
      <c r="O47" t="s">
        <v>58</v>
      </c>
    </row>
    <row r="48" spans="1:15" x14ac:dyDescent="0.35">
      <c r="A48" s="12">
        <v>37</v>
      </c>
      <c r="B48" s="11" t="s">
        <v>78</v>
      </c>
      <c r="C48" s="10">
        <v>5.6</v>
      </c>
      <c r="D48" s="9" t="s">
        <v>27</v>
      </c>
      <c r="E48" s="8" t="str">
        <f t="shared" si="9"/>
        <v>Significantly Different</v>
      </c>
      <c r="G48">
        <f t="shared" si="10"/>
        <v>5.6</v>
      </c>
      <c r="H48">
        <f t="shared" si="11"/>
        <v>6</v>
      </c>
      <c r="I48" t="str">
        <f t="shared" si="12"/>
        <v>+/-</v>
      </c>
      <c r="J48" t="str">
        <f t="shared" si="13"/>
        <v>0.3</v>
      </c>
      <c r="K48" s="1">
        <f t="shared" si="14"/>
        <v>0.18237082066869301</v>
      </c>
      <c r="L48" s="1">
        <f t="shared" si="15"/>
        <v>2.4000000000000004</v>
      </c>
      <c r="M48" s="1">
        <f t="shared" si="16"/>
        <v>0.19223572402239389</v>
      </c>
      <c r="N48" s="1">
        <f t="shared" si="17"/>
        <v>12.484672202344763</v>
      </c>
      <c r="O48" t="s">
        <v>56</v>
      </c>
    </row>
    <row r="49" spans="1:15" x14ac:dyDescent="0.35">
      <c r="A49" s="12">
        <v>39</v>
      </c>
      <c r="B49" s="11" t="s">
        <v>54</v>
      </c>
      <c r="C49" s="10">
        <v>5.3</v>
      </c>
      <c r="D49" s="9" t="s">
        <v>38</v>
      </c>
      <c r="E49" s="8" t="str">
        <f t="shared" si="9"/>
        <v>Significantly Different</v>
      </c>
      <c r="G49">
        <f t="shared" si="10"/>
        <v>5.3</v>
      </c>
      <c r="H49">
        <f t="shared" si="11"/>
        <v>6</v>
      </c>
      <c r="I49" t="str">
        <f t="shared" si="12"/>
        <v>+/-</v>
      </c>
      <c r="J49" t="str">
        <f t="shared" si="13"/>
        <v>0.2</v>
      </c>
      <c r="K49" s="1">
        <f t="shared" si="14"/>
        <v>0.12158054711246201</v>
      </c>
      <c r="L49" s="1">
        <f t="shared" si="15"/>
        <v>2.7</v>
      </c>
      <c r="M49" s="1">
        <f t="shared" si="16"/>
        <v>0.1359311840425404</v>
      </c>
      <c r="N49" s="1">
        <f t="shared" si="17"/>
        <v>19.862991844130633</v>
      </c>
      <c r="O49" t="s">
        <v>54</v>
      </c>
    </row>
    <row r="50" spans="1:15" x14ac:dyDescent="0.35">
      <c r="A50" s="12">
        <v>40</v>
      </c>
      <c r="B50" s="11" t="s">
        <v>65</v>
      </c>
      <c r="C50" s="10">
        <v>5.2</v>
      </c>
      <c r="D50" s="9" t="s">
        <v>27</v>
      </c>
      <c r="E50" s="8" t="str">
        <f t="shared" si="9"/>
        <v>Significantly Different</v>
      </c>
      <c r="G50">
        <f t="shared" si="10"/>
        <v>5.2</v>
      </c>
      <c r="H50">
        <f t="shared" si="11"/>
        <v>6</v>
      </c>
      <c r="I50" t="str">
        <f t="shared" si="12"/>
        <v>+/-</v>
      </c>
      <c r="J50" t="str">
        <f t="shared" si="13"/>
        <v>0.3</v>
      </c>
      <c r="K50" s="1">
        <f t="shared" si="14"/>
        <v>0.18237082066869301</v>
      </c>
      <c r="L50" s="1">
        <f t="shared" si="15"/>
        <v>2.8</v>
      </c>
      <c r="M50" s="1">
        <f t="shared" si="16"/>
        <v>0.19223572402239389</v>
      </c>
      <c r="N50" s="1">
        <f t="shared" si="17"/>
        <v>14.565450902735554</v>
      </c>
      <c r="O50" t="s">
        <v>52</v>
      </c>
    </row>
    <row r="51" spans="1:15" x14ac:dyDescent="0.35">
      <c r="A51" s="12">
        <v>40</v>
      </c>
      <c r="B51" s="11" t="s">
        <v>29</v>
      </c>
      <c r="C51" s="10">
        <v>5.2</v>
      </c>
      <c r="D51" s="9" t="s">
        <v>38</v>
      </c>
      <c r="E51" s="8" t="str">
        <f t="shared" si="9"/>
        <v>Significantly Different</v>
      </c>
      <c r="G51">
        <f t="shared" si="10"/>
        <v>5.2</v>
      </c>
      <c r="H51">
        <f t="shared" si="11"/>
        <v>6</v>
      </c>
      <c r="I51" t="str">
        <f t="shared" si="12"/>
        <v>+/-</v>
      </c>
      <c r="J51" t="str">
        <f t="shared" si="13"/>
        <v>0.2</v>
      </c>
      <c r="K51" s="1">
        <f t="shared" si="14"/>
        <v>0.12158054711246201</v>
      </c>
      <c r="L51" s="1">
        <f t="shared" si="15"/>
        <v>2.8</v>
      </c>
      <c r="M51" s="1">
        <f t="shared" si="16"/>
        <v>0.1359311840425404</v>
      </c>
      <c r="N51" s="1">
        <f t="shared" si="17"/>
        <v>20.598658208728061</v>
      </c>
      <c r="O51" t="s">
        <v>50</v>
      </c>
    </row>
    <row r="52" spans="1:15" x14ac:dyDescent="0.35">
      <c r="A52" s="12">
        <v>42</v>
      </c>
      <c r="B52" s="11" t="s">
        <v>66</v>
      </c>
      <c r="C52" s="10">
        <v>4.9000000000000004</v>
      </c>
      <c r="D52" s="9" t="s">
        <v>43</v>
      </c>
      <c r="E52" s="8" t="str">
        <f t="shared" si="9"/>
        <v>Significantly Different</v>
      </c>
      <c r="G52">
        <f t="shared" si="10"/>
        <v>4.9000000000000004</v>
      </c>
      <c r="H52">
        <f t="shared" si="11"/>
        <v>6</v>
      </c>
      <c r="I52" t="str">
        <f t="shared" si="12"/>
        <v>+/-</v>
      </c>
      <c r="J52" t="str">
        <f t="shared" si="13"/>
        <v>0.4</v>
      </c>
      <c r="K52" s="1">
        <f t="shared" si="14"/>
        <v>0.24316109422492402</v>
      </c>
      <c r="L52" s="1">
        <f t="shared" si="15"/>
        <v>3.0999999999999996</v>
      </c>
      <c r="M52" s="1">
        <f t="shared" si="16"/>
        <v>0.25064471888253259</v>
      </c>
      <c r="N52" s="1">
        <f t="shared" si="17"/>
        <v>12.368104198727798</v>
      </c>
      <c r="O52" t="s">
        <v>48</v>
      </c>
    </row>
    <row r="53" spans="1:15" x14ac:dyDescent="0.35">
      <c r="A53" s="12">
        <v>42</v>
      </c>
      <c r="B53" s="11" t="s">
        <v>49</v>
      </c>
      <c r="C53" s="10">
        <v>4.9000000000000004</v>
      </c>
      <c r="D53" s="9" t="s">
        <v>33</v>
      </c>
      <c r="E53" s="8" t="str">
        <f t="shared" si="9"/>
        <v>Significantly Different</v>
      </c>
      <c r="G53">
        <f t="shared" si="10"/>
        <v>4.9000000000000004</v>
      </c>
      <c r="H53">
        <f t="shared" si="11"/>
        <v>6</v>
      </c>
      <c r="I53" t="str">
        <f t="shared" si="12"/>
        <v>+/-</v>
      </c>
      <c r="J53" t="str">
        <f t="shared" si="13"/>
        <v>0.1</v>
      </c>
      <c r="K53" s="1">
        <f t="shared" si="14"/>
        <v>6.0790273556231005E-2</v>
      </c>
      <c r="L53" s="1">
        <f t="shared" si="15"/>
        <v>3.0999999999999996</v>
      </c>
      <c r="M53" s="1">
        <f t="shared" si="16"/>
        <v>8.5970429323592404E-2</v>
      </c>
      <c r="N53" s="1">
        <f t="shared" si="17"/>
        <v>36.058910306607984</v>
      </c>
      <c r="O53" t="s">
        <v>46</v>
      </c>
    </row>
    <row r="54" spans="1:15" x14ac:dyDescent="0.35">
      <c r="A54" s="12">
        <v>44</v>
      </c>
      <c r="B54" s="11" t="s">
        <v>79</v>
      </c>
      <c r="C54" s="10">
        <v>4.5</v>
      </c>
      <c r="D54" s="9" t="s">
        <v>38</v>
      </c>
      <c r="E54" s="8" t="str">
        <f t="shared" si="9"/>
        <v>Significantly Different</v>
      </c>
      <c r="G54">
        <f t="shared" si="10"/>
        <v>4.5</v>
      </c>
      <c r="H54">
        <f t="shared" si="11"/>
        <v>6</v>
      </c>
      <c r="I54" t="str">
        <f t="shared" si="12"/>
        <v>+/-</v>
      </c>
      <c r="J54" t="str">
        <f t="shared" si="13"/>
        <v>0.2</v>
      </c>
      <c r="K54" s="1">
        <f t="shared" si="14"/>
        <v>0.12158054711246201</v>
      </c>
      <c r="L54" s="1">
        <f t="shared" si="15"/>
        <v>3.5</v>
      </c>
      <c r="M54" s="1">
        <f t="shared" si="16"/>
        <v>0.1359311840425404</v>
      </c>
      <c r="N54" s="1">
        <f t="shared" si="17"/>
        <v>25.748322760910082</v>
      </c>
      <c r="O54" t="s">
        <v>39</v>
      </c>
    </row>
    <row r="55" spans="1:15" x14ac:dyDescent="0.35">
      <c r="A55" s="12">
        <v>44</v>
      </c>
      <c r="B55" s="11" t="s">
        <v>75</v>
      </c>
      <c r="C55" s="10">
        <v>4.5</v>
      </c>
      <c r="D55" s="9" t="s">
        <v>38</v>
      </c>
      <c r="E55" s="8" t="str">
        <f t="shared" si="9"/>
        <v>Significantly Different</v>
      </c>
      <c r="G55">
        <f t="shared" si="10"/>
        <v>4.5</v>
      </c>
      <c r="H55">
        <f t="shared" si="11"/>
        <v>6</v>
      </c>
      <c r="I55" t="str">
        <f t="shared" si="12"/>
        <v>+/-</v>
      </c>
      <c r="J55" t="str">
        <f t="shared" si="13"/>
        <v>0.2</v>
      </c>
      <c r="K55" s="1">
        <f t="shared" si="14"/>
        <v>0.12158054711246201</v>
      </c>
      <c r="L55" s="1">
        <f t="shared" si="15"/>
        <v>3.5</v>
      </c>
      <c r="M55" s="1">
        <f t="shared" si="16"/>
        <v>0.1359311840425404</v>
      </c>
      <c r="N55" s="1">
        <f t="shared" si="17"/>
        <v>25.748322760910082</v>
      </c>
      <c r="O55" t="s">
        <v>42</v>
      </c>
    </row>
    <row r="56" spans="1:15" x14ac:dyDescent="0.35">
      <c r="A56" s="12">
        <v>44</v>
      </c>
      <c r="B56" s="11" t="s">
        <v>74</v>
      </c>
      <c r="C56" s="10">
        <v>4.5</v>
      </c>
      <c r="D56" s="9" t="s">
        <v>38</v>
      </c>
      <c r="E56" s="8" t="str">
        <f t="shared" si="9"/>
        <v>Significantly Different</v>
      </c>
      <c r="G56">
        <f t="shared" si="10"/>
        <v>4.5</v>
      </c>
      <c r="H56">
        <f t="shared" si="11"/>
        <v>6</v>
      </c>
      <c r="I56" t="str">
        <f t="shared" si="12"/>
        <v>+/-</v>
      </c>
      <c r="J56" t="str">
        <f t="shared" si="13"/>
        <v>0.2</v>
      </c>
      <c r="K56" s="1">
        <f t="shared" si="14"/>
        <v>0.12158054711246201</v>
      </c>
      <c r="L56" s="1">
        <f t="shared" si="15"/>
        <v>3.5</v>
      </c>
      <c r="M56" s="1">
        <f t="shared" si="16"/>
        <v>0.1359311840425404</v>
      </c>
      <c r="N56" s="1">
        <f t="shared" si="17"/>
        <v>25.748322760910082</v>
      </c>
      <c r="O56" t="s">
        <v>40</v>
      </c>
    </row>
    <row r="57" spans="1:15" x14ac:dyDescent="0.35">
      <c r="A57" s="12">
        <v>47</v>
      </c>
      <c r="B57" s="11" t="s">
        <v>52</v>
      </c>
      <c r="C57" s="10">
        <v>4.2</v>
      </c>
      <c r="D57" s="9" t="s">
        <v>109</v>
      </c>
      <c r="E57" s="8" t="str">
        <f t="shared" si="9"/>
        <v>Significantly Different</v>
      </c>
      <c r="G57">
        <f t="shared" si="10"/>
        <v>4.2</v>
      </c>
      <c r="H57">
        <f t="shared" si="11"/>
        <v>6</v>
      </c>
      <c r="I57" t="str">
        <f t="shared" si="12"/>
        <v>+/-</v>
      </c>
      <c r="J57" t="str">
        <f t="shared" si="13"/>
        <v>0.6</v>
      </c>
      <c r="K57" s="1">
        <f t="shared" si="14"/>
        <v>0.36474164133738601</v>
      </c>
      <c r="L57" s="1">
        <f t="shared" si="15"/>
        <v>3.8</v>
      </c>
      <c r="M57" s="1">
        <f t="shared" si="16"/>
        <v>0.36977279819442066</v>
      </c>
      <c r="N57" s="1">
        <f t="shared" si="17"/>
        <v>10.276580696457883</v>
      </c>
      <c r="O57" t="s">
        <v>37</v>
      </c>
    </row>
    <row r="58" spans="1:15" x14ac:dyDescent="0.35">
      <c r="A58" s="12">
        <v>48</v>
      </c>
      <c r="B58" s="11" t="s">
        <v>40</v>
      </c>
      <c r="C58" s="10">
        <v>3.9</v>
      </c>
      <c r="D58" s="9" t="s">
        <v>30</v>
      </c>
      <c r="E58" s="8" t="str">
        <f t="shared" si="9"/>
        <v>Significantly Different</v>
      </c>
      <c r="G58">
        <f t="shared" si="10"/>
        <v>3.9</v>
      </c>
      <c r="H58">
        <f t="shared" si="11"/>
        <v>6</v>
      </c>
      <c r="I58" t="str">
        <f t="shared" si="12"/>
        <v>+/-</v>
      </c>
      <c r="J58" t="str">
        <f t="shared" si="13"/>
        <v>0.5</v>
      </c>
      <c r="K58" s="1">
        <f t="shared" si="14"/>
        <v>0.303951367781155</v>
      </c>
      <c r="L58" s="1">
        <f t="shared" si="15"/>
        <v>4.0999999999999996</v>
      </c>
      <c r="M58" s="1">
        <f t="shared" si="16"/>
        <v>0.30997079109986531</v>
      </c>
      <c r="N58" s="1">
        <f t="shared" si="17"/>
        <v>13.227052734394823</v>
      </c>
      <c r="O58" t="s">
        <v>35</v>
      </c>
    </row>
    <row r="59" spans="1:15" x14ac:dyDescent="0.35">
      <c r="A59" s="12">
        <v>49</v>
      </c>
      <c r="B59" s="11" t="s">
        <v>28</v>
      </c>
      <c r="C59" s="10">
        <v>3.5</v>
      </c>
      <c r="D59" s="9" t="s">
        <v>43</v>
      </c>
      <c r="E59" s="8" t="str">
        <f t="shared" si="9"/>
        <v>Significantly Different</v>
      </c>
      <c r="G59">
        <f t="shared" si="10"/>
        <v>3.5</v>
      </c>
      <c r="H59">
        <f t="shared" si="11"/>
        <v>6</v>
      </c>
      <c r="I59" t="str">
        <f t="shared" si="12"/>
        <v>+/-</v>
      </c>
      <c r="J59" t="str">
        <f t="shared" si="13"/>
        <v>0.4</v>
      </c>
      <c r="K59" s="1">
        <f t="shared" si="14"/>
        <v>0.24316109422492402</v>
      </c>
      <c r="L59" s="1">
        <f t="shared" si="15"/>
        <v>4.5</v>
      </c>
      <c r="M59" s="1">
        <f t="shared" si="16"/>
        <v>0.25064471888253259</v>
      </c>
      <c r="N59" s="1">
        <f t="shared" si="17"/>
        <v>17.953699643314547</v>
      </c>
      <c r="O59" t="s">
        <v>32</v>
      </c>
    </row>
    <row r="60" spans="1:15" x14ac:dyDescent="0.35">
      <c r="A60" s="12">
        <v>50</v>
      </c>
      <c r="B60" s="11" t="s">
        <v>31</v>
      </c>
      <c r="C60" s="10">
        <v>2.9</v>
      </c>
      <c r="D60" s="9" t="s">
        <v>30</v>
      </c>
      <c r="E60" s="8" t="str">
        <f t="shared" si="9"/>
        <v>Significantly Different</v>
      </c>
      <c r="G60">
        <f t="shared" si="10"/>
        <v>2.9</v>
      </c>
      <c r="H60">
        <f t="shared" si="11"/>
        <v>6</v>
      </c>
      <c r="I60" t="str">
        <f t="shared" si="12"/>
        <v>+/-</v>
      </c>
      <c r="J60" t="str">
        <f t="shared" si="13"/>
        <v>0.5</v>
      </c>
      <c r="K60" s="1">
        <f t="shared" si="14"/>
        <v>0.303951367781155</v>
      </c>
      <c r="L60" s="1">
        <f t="shared" si="15"/>
        <v>5.0999999999999996</v>
      </c>
      <c r="M60" s="1">
        <f t="shared" si="16"/>
        <v>0.30997079109986531</v>
      </c>
      <c r="N60" s="1">
        <f t="shared" si="17"/>
        <v>16.453163157417951</v>
      </c>
      <c r="O60" t="s">
        <v>29</v>
      </c>
    </row>
    <row r="61" spans="1:15" x14ac:dyDescent="0.35">
      <c r="A61" s="12">
        <v>51</v>
      </c>
      <c r="B61" s="11" t="s">
        <v>70</v>
      </c>
      <c r="C61" s="10">
        <v>2.4</v>
      </c>
      <c r="D61" s="9" t="s">
        <v>38</v>
      </c>
      <c r="E61" s="8" t="str">
        <f t="shared" si="9"/>
        <v>Significantly Different</v>
      </c>
      <c r="G61">
        <f t="shared" si="10"/>
        <v>2.4</v>
      </c>
      <c r="H61">
        <f t="shared" si="11"/>
        <v>6</v>
      </c>
      <c r="I61" t="str">
        <f t="shared" si="12"/>
        <v>+/-</v>
      </c>
      <c r="J61" t="str">
        <f t="shared" si="13"/>
        <v>0.2</v>
      </c>
      <c r="K61" s="1">
        <f t="shared" si="14"/>
        <v>0.12158054711246201</v>
      </c>
      <c r="L61" s="1">
        <f t="shared" si="15"/>
        <v>5.6</v>
      </c>
      <c r="M61" s="1">
        <f t="shared" si="16"/>
        <v>0.1359311840425404</v>
      </c>
      <c r="N61" s="1">
        <f t="shared" si="17"/>
        <v>41.197316417456122</v>
      </c>
      <c r="O61" t="s">
        <v>26</v>
      </c>
    </row>
    <row r="62" spans="1:15" ht="15" thickBot="1" x14ac:dyDescent="0.4">
      <c r="A62" s="7"/>
      <c r="B62" s="6" t="s">
        <v>24</v>
      </c>
      <c r="C62" s="5">
        <v>5.0999999999999996</v>
      </c>
      <c r="D62" s="4" t="s">
        <v>27</v>
      </c>
      <c r="E62" s="3" t="str">
        <f t="shared" si="9"/>
        <v>Significantly Different</v>
      </c>
      <c r="G62">
        <f t="shared" si="10"/>
        <v>5.0999999999999996</v>
      </c>
      <c r="H62">
        <f t="shared" si="11"/>
        <v>6</v>
      </c>
      <c r="I62" t="str">
        <f t="shared" si="12"/>
        <v>+/-</v>
      </c>
      <c r="J62" t="str">
        <f t="shared" si="13"/>
        <v>0.3</v>
      </c>
      <c r="K62" s="1">
        <f t="shared" si="14"/>
        <v>0.18237082066869301</v>
      </c>
      <c r="L62" s="1">
        <f t="shared" si="15"/>
        <v>2.9000000000000004</v>
      </c>
      <c r="M62" s="1">
        <f t="shared" si="16"/>
        <v>0.19223572402239389</v>
      </c>
      <c r="N62" s="1">
        <f t="shared" si="17"/>
        <v>15.085645577833255</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14" priority="1" operator="equal">
      <formula>"OTHER ERROR"</formula>
    </cfRule>
    <cfRule type="cellIs" dxfId="13" priority="2" operator="equal">
      <formula>"Statistical Test not applicable"</formula>
    </cfRule>
    <cfRule type="cellIs" dxfId="12" priority="3" operator="equal">
      <formula>"Geography Selected"</formula>
    </cfRule>
  </conditionalFormatting>
  <conditionalFormatting sqref="E10:J62">
    <cfRule type="cellIs" dxfId="11" priority="4" operator="equal">
      <formula>"Not Significantly Different"</formula>
    </cfRule>
  </conditionalFormatting>
  <conditionalFormatting sqref="F10:J62">
    <cfRule type="cellIs" dxfId="1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C03F390D-C8B4-42C9-A11E-DE6A86E3D407}">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CCA122ED-3650-4ED6-9070-F70D805765C5}"/>
    <hyperlink ref="A68" r:id="rId2" xr:uid="{37645F81-3387-49BD-A941-4AFFB67D076E}"/>
    <hyperlink ref="A66" r:id="rId3" xr:uid="{3F6F8D33-D04E-490D-B715-BB5206339A40}"/>
    <hyperlink ref="A67" r:id="rId4" xr:uid="{839CC3DD-1682-4A55-AF07-7C4242F16F9B}"/>
  </hyperlinks>
  <pageMargins left="0.7" right="0.7" top="0.75" bottom="0.75" header="0.3" footer="0.3"/>
  <pageSetup orientation="portrait"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10617-AEEF-47F4-84EE-389CD3B9B9EA}">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124</v>
      </c>
    </row>
    <row r="2" spans="1:16" x14ac:dyDescent="0.35">
      <c r="A2" s="26" t="s">
        <v>106</v>
      </c>
      <c r="B2" t="s">
        <v>123</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12.5</v>
      </c>
      <c r="C6" t="s">
        <v>100</v>
      </c>
      <c r="H6" s="14" t="s">
        <v>99</v>
      </c>
      <c r="I6">
        <f>VLOOKUP($B$4,$B$9:$K$62,6,FALSE)</f>
        <v>12.5</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12.5</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12.5</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28</v>
      </c>
      <c r="C11" s="10">
        <v>28.7</v>
      </c>
      <c r="D11" s="13" t="s">
        <v>118</v>
      </c>
      <c r="E11" s="8" t="str">
        <f t="shared" si="0"/>
        <v>Significantly Different</v>
      </c>
      <c r="G11">
        <f t="shared" si="1"/>
        <v>28.7</v>
      </c>
      <c r="H11">
        <f t="shared" si="2"/>
        <v>6</v>
      </c>
      <c r="I11" t="str">
        <f t="shared" si="3"/>
        <v>+/-</v>
      </c>
      <c r="J11" t="str">
        <f t="shared" si="4"/>
        <v>0.9</v>
      </c>
      <c r="K11" s="1">
        <f t="shared" si="5"/>
        <v>0.54711246200607899</v>
      </c>
      <c r="L11" s="1">
        <f t="shared" si="6"/>
        <v>-16.2</v>
      </c>
      <c r="M11" s="1">
        <f t="shared" si="7"/>
        <v>0.55047933970440222</v>
      </c>
      <c r="N11" s="1">
        <f t="shared" si="8"/>
        <v>-29.428897383685854</v>
      </c>
      <c r="O11" t="s">
        <v>67</v>
      </c>
    </row>
    <row r="12" spans="1:16" x14ac:dyDescent="0.35">
      <c r="A12" s="12">
        <v>2</v>
      </c>
      <c r="B12" s="11" t="s">
        <v>36</v>
      </c>
      <c r="C12" s="10">
        <v>25.3</v>
      </c>
      <c r="D12" s="9" t="s">
        <v>121</v>
      </c>
      <c r="E12" s="8" t="str">
        <f t="shared" si="0"/>
        <v>Significantly Different</v>
      </c>
      <c r="G12">
        <f t="shared" si="1"/>
        <v>25.3</v>
      </c>
      <c r="H12">
        <f t="shared" si="2"/>
        <v>6</v>
      </c>
      <c r="I12" t="str">
        <f t="shared" si="3"/>
        <v>+/-</v>
      </c>
      <c r="J12" t="str">
        <f t="shared" si="4"/>
        <v>0.8</v>
      </c>
      <c r="K12" s="1">
        <f t="shared" si="5"/>
        <v>0.48632218844984804</v>
      </c>
      <c r="L12" s="1">
        <f t="shared" si="6"/>
        <v>-12.8</v>
      </c>
      <c r="M12" s="1">
        <f t="shared" si="7"/>
        <v>0.49010685399991183</v>
      </c>
      <c r="N12" s="1">
        <f t="shared" si="8"/>
        <v>-26.116753715103734</v>
      </c>
      <c r="O12" t="s">
        <v>59</v>
      </c>
    </row>
    <row r="13" spans="1:16" x14ac:dyDescent="0.35">
      <c r="A13" s="12">
        <v>3</v>
      </c>
      <c r="B13" s="11" t="s">
        <v>39</v>
      </c>
      <c r="C13" s="10">
        <v>23.8</v>
      </c>
      <c r="D13" s="9" t="s">
        <v>27</v>
      </c>
      <c r="E13" s="8" t="str">
        <f t="shared" si="0"/>
        <v>Significantly Different</v>
      </c>
      <c r="G13">
        <f t="shared" si="1"/>
        <v>23.8</v>
      </c>
      <c r="H13">
        <f t="shared" si="2"/>
        <v>6</v>
      </c>
      <c r="I13" t="str">
        <f t="shared" si="3"/>
        <v>+/-</v>
      </c>
      <c r="J13" t="str">
        <f t="shared" si="4"/>
        <v>0.3</v>
      </c>
      <c r="K13" s="1">
        <f t="shared" si="5"/>
        <v>0.18237082066869301</v>
      </c>
      <c r="L13" s="1">
        <f t="shared" si="6"/>
        <v>-11.3</v>
      </c>
      <c r="M13" s="1">
        <f t="shared" si="7"/>
        <v>0.19223572402239389</v>
      </c>
      <c r="N13" s="1">
        <f t="shared" si="8"/>
        <v>-58.781998286039922</v>
      </c>
      <c r="O13" t="s">
        <v>57</v>
      </c>
    </row>
    <row r="14" spans="1:16" x14ac:dyDescent="0.35">
      <c r="A14" s="12">
        <v>4</v>
      </c>
      <c r="B14" s="11" t="s">
        <v>57</v>
      </c>
      <c r="C14" s="10">
        <v>19.399999999999999</v>
      </c>
      <c r="D14" s="9" t="s">
        <v>30</v>
      </c>
      <c r="E14" s="8" t="str">
        <f t="shared" si="0"/>
        <v>Significantly Different</v>
      </c>
      <c r="G14">
        <f t="shared" si="1"/>
        <v>19.399999999999999</v>
      </c>
      <c r="H14">
        <f t="shared" si="2"/>
        <v>6</v>
      </c>
      <c r="I14" t="str">
        <f t="shared" si="3"/>
        <v>+/-</v>
      </c>
      <c r="J14" t="str">
        <f t="shared" si="4"/>
        <v>0.5</v>
      </c>
      <c r="K14" s="1">
        <f t="shared" si="5"/>
        <v>0.303951367781155</v>
      </c>
      <c r="L14" s="1">
        <f t="shared" si="6"/>
        <v>-6.8999999999999986</v>
      </c>
      <c r="M14" s="1">
        <f t="shared" si="7"/>
        <v>0.30997079109986531</v>
      </c>
      <c r="N14" s="1">
        <f t="shared" si="8"/>
        <v>-22.260161918859577</v>
      </c>
      <c r="O14" t="s">
        <v>72</v>
      </c>
    </row>
    <row r="15" spans="1:16" x14ac:dyDescent="0.35">
      <c r="A15" s="12">
        <v>5</v>
      </c>
      <c r="B15" s="11" t="s">
        <v>53</v>
      </c>
      <c r="C15" s="10">
        <v>19.100000000000001</v>
      </c>
      <c r="D15" s="9" t="s">
        <v>38</v>
      </c>
      <c r="E15" s="8" t="str">
        <f t="shared" si="0"/>
        <v>Significantly Different</v>
      </c>
      <c r="G15">
        <f t="shared" si="1"/>
        <v>19.100000000000001</v>
      </c>
      <c r="H15">
        <f t="shared" si="2"/>
        <v>6</v>
      </c>
      <c r="I15" t="str">
        <f t="shared" si="3"/>
        <v>+/-</v>
      </c>
      <c r="J15" t="str">
        <f t="shared" si="4"/>
        <v>0.2</v>
      </c>
      <c r="K15" s="1">
        <f t="shared" si="5"/>
        <v>0.12158054711246201</v>
      </c>
      <c r="L15" s="1">
        <f t="shared" si="6"/>
        <v>-6.6000000000000014</v>
      </c>
      <c r="M15" s="1">
        <f t="shared" si="7"/>
        <v>0.1359311840425404</v>
      </c>
      <c r="N15" s="1">
        <f t="shared" si="8"/>
        <v>-48.553980063430444</v>
      </c>
      <c r="O15" t="s">
        <v>34</v>
      </c>
    </row>
    <row r="16" spans="1:16" x14ac:dyDescent="0.35">
      <c r="A16" s="12">
        <v>6</v>
      </c>
      <c r="B16" s="11" t="s">
        <v>34</v>
      </c>
      <c r="C16" s="10">
        <v>19</v>
      </c>
      <c r="D16" s="9" t="s">
        <v>38</v>
      </c>
      <c r="E16" s="8" t="str">
        <f t="shared" si="0"/>
        <v>Significantly Different</v>
      </c>
      <c r="G16">
        <f t="shared" si="1"/>
        <v>19</v>
      </c>
      <c r="H16">
        <f t="shared" si="2"/>
        <v>6</v>
      </c>
      <c r="I16" t="str">
        <f t="shared" si="3"/>
        <v>+/-</v>
      </c>
      <c r="J16" t="str">
        <f t="shared" si="4"/>
        <v>0.2</v>
      </c>
      <c r="K16" s="1">
        <f t="shared" si="5"/>
        <v>0.12158054711246201</v>
      </c>
      <c r="L16" s="1">
        <f t="shared" si="6"/>
        <v>-6.5</v>
      </c>
      <c r="M16" s="1">
        <f t="shared" si="7"/>
        <v>0.1359311840425404</v>
      </c>
      <c r="N16" s="1">
        <f t="shared" si="8"/>
        <v>-47.818313698833009</v>
      </c>
      <c r="O16" t="s">
        <v>73</v>
      </c>
    </row>
    <row r="17" spans="1:15" x14ac:dyDescent="0.35">
      <c r="A17" s="12">
        <v>7</v>
      </c>
      <c r="B17" s="11" t="s">
        <v>44</v>
      </c>
      <c r="C17" s="10">
        <v>17.7</v>
      </c>
      <c r="D17" s="9" t="s">
        <v>109</v>
      </c>
      <c r="E17" s="8" t="str">
        <f t="shared" si="0"/>
        <v>Significantly Different</v>
      </c>
      <c r="G17">
        <f t="shared" si="1"/>
        <v>17.7</v>
      </c>
      <c r="H17">
        <f t="shared" si="2"/>
        <v>6</v>
      </c>
      <c r="I17" t="str">
        <f t="shared" si="3"/>
        <v>+/-</v>
      </c>
      <c r="J17" t="str">
        <f t="shared" si="4"/>
        <v>0.6</v>
      </c>
      <c r="K17" s="1">
        <f t="shared" si="5"/>
        <v>0.36474164133738601</v>
      </c>
      <c r="L17" s="1">
        <f t="shared" si="6"/>
        <v>-5.1999999999999993</v>
      </c>
      <c r="M17" s="1">
        <f t="shared" si="7"/>
        <v>0.36977279819442066</v>
      </c>
      <c r="N17" s="1">
        <f t="shared" si="8"/>
        <v>-14.062689374100261</v>
      </c>
      <c r="O17" t="s">
        <v>65</v>
      </c>
    </row>
    <row r="18" spans="1:15" x14ac:dyDescent="0.35">
      <c r="A18" s="12">
        <v>8</v>
      </c>
      <c r="B18" s="11" t="s">
        <v>73</v>
      </c>
      <c r="C18" s="10">
        <v>14.6</v>
      </c>
      <c r="D18" s="9" t="s">
        <v>43</v>
      </c>
      <c r="E18" s="8" t="str">
        <f t="shared" si="0"/>
        <v>Significantly Different</v>
      </c>
      <c r="G18">
        <f t="shared" si="1"/>
        <v>14.6</v>
      </c>
      <c r="H18">
        <f t="shared" si="2"/>
        <v>6</v>
      </c>
      <c r="I18" t="str">
        <f t="shared" si="3"/>
        <v>+/-</v>
      </c>
      <c r="J18" t="str">
        <f t="shared" si="4"/>
        <v>0.4</v>
      </c>
      <c r="K18" s="1">
        <f t="shared" si="5"/>
        <v>0.24316109422492402</v>
      </c>
      <c r="L18" s="1">
        <f t="shared" si="6"/>
        <v>-2.0999999999999996</v>
      </c>
      <c r="M18" s="1">
        <f t="shared" si="7"/>
        <v>0.25064471888253259</v>
      </c>
      <c r="N18" s="1">
        <f t="shared" si="8"/>
        <v>-8.3783931668801195</v>
      </c>
      <c r="O18" t="s">
        <v>61</v>
      </c>
    </row>
    <row r="19" spans="1:15" x14ac:dyDescent="0.35">
      <c r="A19" s="12">
        <v>9</v>
      </c>
      <c r="B19" s="11" t="s">
        <v>58</v>
      </c>
      <c r="C19" s="10">
        <v>14.4</v>
      </c>
      <c r="D19" s="9" t="s">
        <v>43</v>
      </c>
      <c r="E19" s="8" t="str">
        <f t="shared" si="0"/>
        <v>Significantly Different</v>
      </c>
      <c r="G19">
        <f t="shared" si="1"/>
        <v>14.4</v>
      </c>
      <c r="H19">
        <f t="shared" si="2"/>
        <v>6</v>
      </c>
      <c r="I19" t="str">
        <f t="shared" si="3"/>
        <v>+/-</v>
      </c>
      <c r="J19" t="str">
        <f t="shared" si="4"/>
        <v>0.4</v>
      </c>
      <c r="K19" s="1">
        <f t="shared" si="5"/>
        <v>0.24316109422492402</v>
      </c>
      <c r="L19" s="1">
        <f t="shared" si="6"/>
        <v>-1.9000000000000004</v>
      </c>
      <c r="M19" s="1">
        <f t="shared" si="7"/>
        <v>0.25064471888253259</v>
      </c>
      <c r="N19" s="1">
        <f t="shared" si="8"/>
        <v>-7.5804509605105874</v>
      </c>
      <c r="O19" t="s">
        <v>31</v>
      </c>
    </row>
    <row r="20" spans="1:15" x14ac:dyDescent="0.35">
      <c r="A20" s="12">
        <v>10</v>
      </c>
      <c r="B20" s="11" t="s">
        <v>59</v>
      </c>
      <c r="C20" s="10">
        <v>14.2</v>
      </c>
      <c r="D20" s="13" t="s">
        <v>122</v>
      </c>
      <c r="E20" s="8" t="str">
        <f t="shared" si="0"/>
        <v>Significantly Different</v>
      </c>
      <c r="G20">
        <f t="shared" si="1"/>
        <v>14.2</v>
      </c>
      <c r="H20">
        <f t="shared" si="2"/>
        <v>6</v>
      </c>
      <c r="I20" t="str">
        <f t="shared" si="3"/>
        <v>+/-</v>
      </c>
      <c r="J20" t="str">
        <f t="shared" si="4"/>
        <v>1.0</v>
      </c>
      <c r="K20" s="1">
        <f t="shared" si="5"/>
        <v>0.60790273556231</v>
      </c>
      <c r="L20" s="1">
        <f t="shared" si="6"/>
        <v>-1.6999999999999993</v>
      </c>
      <c r="M20" s="1">
        <f t="shared" si="7"/>
        <v>0.61093468821403585</v>
      </c>
      <c r="N20" s="1">
        <f t="shared" si="8"/>
        <v>-2.7826215024222338</v>
      </c>
      <c r="O20" t="s">
        <v>53</v>
      </c>
    </row>
    <row r="21" spans="1:15" x14ac:dyDescent="0.35">
      <c r="A21" s="12">
        <v>11</v>
      </c>
      <c r="B21" s="11" t="s">
        <v>35</v>
      </c>
      <c r="C21" s="10">
        <v>12.6</v>
      </c>
      <c r="D21" s="9" t="s">
        <v>27</v>
      </c>
      <c r="E21" s="8" t="str">
        <f t="shared" si="0"/>
        <v>Not Significantly Different</v>
      </c>
      <c r="G21">
        <f t="shared" si="1"/>
        <v>12.6</v>
      </c>
      <c r="H21">
        <f t="shared" si="2"/>
        <v>6</v>
      </c>
      <c r="I21" t="str">
        <f t="shared" si="3"/>
        <v>+/-</v>
      </c>
      <c r="J21" t="str">
        <f t="shared" si="4"/>
        <v>0.3</v>
      </c>
      <c r="K21" s="1">
        <f t="shared" si="5"/>
        <v>0.18237082066869301</v>
      </c>
      <c r="L21" s="1">
        <f t="shared" si="6"/>
        <v>-9.9999999999999645E-2</v>
      </c>
      <c r="M21" s="1">
        <f t="shared" si="7"/>
        <v>0.19223572402239389</v>
      </c>
      <c r="N21" s="1">
        <f t="shared" si="8"/>
        <v>-0.52019467509769657</v>
      </c>
      <c r="O21" t="s">
        <v>45</v>
      </c>
    </row>
    <row r="22" spans="1:15" x14ac:dyDescent="0.35">
      <c r="A22" s="12">
        <v>12</v>
      </c>
      <c r="B22" s="11" t="s">
        <v>47</v>
      </c>
      <c r="C22" s="10">
        <v>12.2</v>
      </c>
      <c r="D22" s="9" t="s">
        <v>27</v>
      </c>
      <c r="E22" s="8" t="str">
        <f t="shared" si="0"/>
        <v>Not Significantly Different</v>
      </c>
      <c r="G22">
        <f t="shared" si="1"/>
        <v>12.2</v>
      </c>
      <c r="H22">
        <f t="shared" si="2"/>
        <v>6</v>
      </c>
      <c r="I22" t="str">
        <f t="shared" si="3"/>
        <v>+/-</v>
      </c>
      <c r="J22" t="str">
        <f t="shared" si="4"/>
        <v>0.3</v>
      </c>
      <c r="K22" s="1">
        <f t="shared" si="5"/>
        <v>0.18237082066869301</v>
      </c>
      <c r="L22" s="1">
        <f t="shared" si="6"/>
        <v>0.30000000000000071</v>
      </c>
      <c r="M22" s="1">
        <f t="shared" si="7"/>
        <v>0.19223572402239389</v>
      </c>
      <c r="N22" s="1">
        <f t="shared" si="8"/>
        <v>1.5605840252930989</v>
      </c>
      <c r="O22" t="s">
        <v>28</v>
      </c>
    </row>
    <row r="23" spans="1:15" x14ac:dyDescent="0.35">
      <c r="A23" s="12">
        <v>13</v>
      </c>
      <c r="B23" s="11" t="s">
        <v>52</v>
      </c>
      <c r="C23" s="10">
        <v>12.1</v>
      </c>
      <c r="D23" s="9" t="s">
        <v>122</v>
      </c>
      <c r="E23" s="8" t="str">
        <f t="shared" si="0"/>
        <v>Not Significantly Different</v>
      </c>
      <c r="G23">
        <f t="shared" si="1"/>
        <v>12.1</v>
      </c>
      <c r="H23">
        <f t="shared" si="2"/>
        <v>6</v>
      </c>
      <c r="I23" t="str">
        <f t="shared" si="3"/>
        <v>+/-</v>
      </c>
      <c r="J23" t="str">
        <f t="shared" si="4"/>
        <v>1.0</v>
      </c>
      <c r="K23" s="1">
        <f t="shared" si="5"/>
        <v>0.60790273556231</v>
      </c>
      <c r="L23" s="1">
        <f t="shared" si="6"/>
        <v>0.40000000000000036</v>
      </c>
      <c r="M23" s="1">
        <f t="shared" si="7"/>
        <v>0.61093468821403585</v>
      </c>
      <c r="N23" s="1">
        <f t="shared" si="8"/>
        <v>0.65473447115817351</v>
      </c>
      <c r="O23" t="s">
        <v>81</v>
      </c>
    </row>
    <row r="24" spans="1:15" x14ac:dyDescent="0.35">
      <c r="A24" s="12">
        <v>14</v>
      </c>
      <c r="B24" s="11" t="s">
        <v>56</v>
      </c>
      <c r="C24" s="10">
        <v>11.9</v>
      </c>
      <c r="D24" s="9" t="s">
        <v>43</v>
      </c>
      <c r="E24" s="8" t="str">
        <f t="shared" si="0"/>
        <v>Significantly Different</v>
      </c>
      <c r="G24">
        <f t="shared" si="1"/>
        <v>11.9</v>
      </c>
      <c r="H24">
        <f t="shared" si="2"/>
        <v>6</v>
      </c>
      <c r="I24" t="str">
        <f t="shared" si="3"/>
        <v>+/-</v>
      </c>
      <c r="J24" t="str">
        <f t="shared" si="4"/>
        <v>0.4</v>
      </c>
      <c r="K24" s="1">
        <f t="shared" si="5"/>
        <v>0.24316109422492402</v>
      </c>
      <c r="L24" s="1">
        <f t="shared" si="6"/>
        <v>0.59999999999999964</v>
      </c>
      <c r="M24" s="1">
        <f t="shared" si="7"/>
        <v>0.25064471888253259</v>
      </c>
      <c r="N24" s="1">
        <f t="shared" si="8"/>
        <v>2.3938266191086046</v>
      </c>
      <c r="O24" t="s">
        <v>64</v>
      </c>
    </row>
    <row r="25" spans="1:15" x14ac:dyDescent="0.35">
      <c r="A25" s="12">
        <v>15</v>
      </c>
      <c r="B25" s="11" t="s">
        <v>65</v>
      </c>
      <c r="C25" s="10">
        <v>11.4</v>
      </c>
      <c r="D25" s="9" t="s">
        <v>30</v>
      </c>
      <c r="E25" s="8" t="str">
        <f t="shared" si="0"/>
        <v>Significantly Different</v>
      </c>
      <c r="G25">
        <f t="shared" si="1"/>
        <v>11.4</v>
      </c>
      <c r="H25">
        <f t="shared" si="2"/>
        <v>6</v>
      </c>
      <c r="I25" t="str">
        <f t="shared" si="3"/>
        <v>+/-</v>
      </c>
      <c r="J25" t="str">
        <f t="shared" si="4"/>
        <v>0.5</v>
      </c>
      <c r="K25" s="1">
        <f t="shared" si="5"/>
        <v>0.303951367781155</v>
      </c>
      <c r="L25" s="1">
        <f t="shared" si="6"/>
        <v>1.0999999999999996</v>
      </c>
      <c r="M25" s="1">
        <f t="shared" si="7"/>
        <v>0.30997079109986531</v>
      </c>
      <c r="N25" s="1">
        <f t="shared" si="8"/>
        <v>3.5487214653254391</v>
      </c>
      <c r="O25" t="s">
        <v>80</v>
      </c>
    </row>
    <row r="26" spans="1:15" x14ac:dyDescent="0.35">
      <c r="A26" s="12">
        <v>16</v>
      </c>
      <c r="B26" s="11" t="s">
        <v>64</v>
      </c>
      <c r="C26" s="10">
        <v>10.9</v>
      </c>
      <c r="D26" s="9" t="s">
        <v>27</v>
      </c>
      <c r="E26" s="8" t="str">
        <f t="shared" si="0"/>
        <v>Significantly Different</v>
      </c>
      <c r="G26">
        <f t="shared" si="1"/>
        <v>10.9</v>
      </c>
      <c r="H26">
        <f t="shared" si="2"/>
        <v>6</v>
      </c>
      <c r="I26" t="str">
        <f t="shared" si="3"/>
        <v>+/-</v>
      </c>
      <c r="J26" t="str">
        <f t="shared" si="4"/>
        <v>0.3</v>
      </c>
      <c r="K26" s="1">
        <f t="shared" si="5"/>
        <v>0.18237082066869301</v>
      </c>
      <c r="L26" s="1">
        <f t="shared" si="6"/>
        <v>1.5999999999999996</v>
      </c>
      <c r="M26" s="1">
        <f t="shared" si="7"/>
        <v>0.19223572402239389</v>
      </c>
      <c r="N26" s="1">
        <f t="shared" si="8"/>
        <v>8.3231148015631717</v>
      </c>
      <c r="O26" t="s">
        <v>79</v>
      </c>
    </row>
    <row r="27" spans="1:15" x14ac:dyDescent="0.35">
      <c r="A27" s="12">
        <v>17</v>
      </c>
      <c r="B27" s="11" t="s">
        <v>72</v>
      </c>
      <c r="C27" s="10">
        <v>10.8</v>
      </c>
      <c r="D27" s="9" t="s">
        <v>109</v>
      </c>
      <c r="E27" s="8" t="str">
        <f t="shared" si="0"/>
        <v>Significantly Different</v>
      </c>
      <c r="G27">
        <f t="shared" si="1"/>
        <v>10.8</v>
      </c>
      <c r="H27">
        <f t="shared" si="2"/>
        <v>6</v>
      </c>
      <c r="I27" t="str">
        <f t="shared" si="3"/>
        <v>+/-</v>
      </c>
      <c r="J27" t="str">
        <f t="shared" si="4"/>
        <v>0.6</v>
      </c>
      <c r="K27" s="1">
        <f t="shared" si="5"/>
        <v>0.36474164133738601</v>
      </c>
      <c r="L27" s="1">
        <f t="shared" si="6"/>
        <v>1.6999999999999993</v>
      </c>
      <c r="M27" s="1">
        <f t="shared" si="7"/>
        <v>0.36977279819442066</v>
      </c>
      <c r="N27" s="1">
        <f t="shared" si="8"/>
        <v>4.5974176799943143</v>
      </c>
      <c r="O27" t="s">
        <v>77</v>
      </c>
    </row>
    <row r="28" spans="1:15" x14ac:dyDescent="0.35">
      <c r="A28" s="12">
        <v>18</v>
      </c>
      <c r="B28" s="11" t="s">
        <v>70</v>
      </c>
      <c r="C28" s="10">
        <v>10.7</v>
      </c>
      <c r="D28" s="9" t="s">
        <v>27</v>
      </c>
      <c r="E28" s="8" t="str">
        <f t="shared" si="0"/>
        <v>Significantly Different</v>
      </c>
      <c r="G28">
        <f t="shared" si="1"/>
        <v>10.7</v>
      </c>
      <c r="H28">
        <f t="shared" si="2"/>
        <v>6</v>
      </c>
      <c r="I28" t="str">
        <f t="shared" si="3"/>
        <v>+/-</v>
      </c>
      <c r="J28" t="str">
        <f t="shared" si="4"/>
        <v>0.3</v>
      </c>
      <c r="K28" s="1">
        <f t="shared" si="5"/>
        <v>0.18237082066869301</v>
      </c>
      <c r="L28" s="1">
        <f t="shared" si="6"/>
        <v>1.8000000000000007</v>
      </c>
      <c r="M28" s="1">
        <f t="shared" si="7"/>
        <v>0.19223572402239389</v>
      </c>
      <c r="N28" s="1">
        <f t="shared" si="8"/>
        <v>9.3635041517585744</v>
      </c>
      <c r="O28" t="s">
        <v>78</v>
      </c>
    </row>
    <row r="29" spans="1:15" x14ac:dyDescent="0.35">
      <c r="A29" s="12">
        <v>19</v>
      </c>
      <c r="B29" s="11" t="s">
        <v>31</v>
      </c>
      <c r="C29" s="10">
        <v>10.199999999999999</v>
      </c>
      <c r="D29" s="9" t="s">
        <v>121</v>
      </c>
      <c r="E29" s="8" t="str">
        <f t="shared" si="0"/>
        <v>Significantly Different</v>
      </c>
      <c r="G29">
        <f t="shared" si="1"/>
        <v>10.199999999999999</v>
      </c>
      <c r="H29">
        <f t="shared" si="2"/>
        <v>6</v>
      </c>
      <c r="I29" t="str">
        <f t="shared" si="3"/>
        <v>+/-</v>
      </c>
      <c r="J29" t="str">
        <f t="shared" si="4"/>
        <v>0.8</v>
      </c>
      <c r="K29" s="1">
        <f t="shared" si="5"/>
        <v>0.48632218844984804</v>
      </c>
      <c r="L29" s="1">
        <f t="shared" si="6"/>
        <v>2.3000000000000007</v>
      </c>
      <c r="M29" s="1">
        <f t="shared" si="7"/>
        <v>0.49010685399991183</v>
      </c>
      <c r="N29" s="1">
        <f t="shared" si="8"/>
        <v>4.6928541831827033</v>
      </c>
      <c r="O29" t="s">
        <v>55</v>
      </c>
    </row>
    <row r="30" spans="1:15" x14ac:dyDescent="0.35">
      <c r="A30" s="12">
        <v>20</v>
      </c>
      <c r="B30" s="11" t="s">
        <v>49</v>
      </c>
      <c r="C30" s="10">
        <v>10.1</v>
      </c>
      <c r="D30" s="9" t="s">
        <v>38</v>
      </c>
      <c r="E30" s="8" t="str">
        <f t="shared" si="0"/>
        <v>Significantly Different</v>
      </c>
      <c r="G30">
        <f t="shared" si="1"/>
        <v>10.1</v>
      </c>
      <c r="H30">
        <f t="shared" si="2"/>
        <v>6</v>
      </c>
      <c r="I30" t="str">
        <f t="shared" si="3"/>
        <v>+/-</v>
      </c>
      <c r="J30" t="str">
        <f t="shared" si="4"/>
        <v>0.2</v>
      </c>
      <c r="K30" s="1">
        <f t="shared" si="5"/>
        <v>0.12158054711246201</v>
      </c>
      <c r="L30" s="1">
        <f t="shared" si="6"/>
        <v>2.4000000000000004</v>
      </c>
      <c r="M30" s="1">
        <f t="shared" si="7"/>
        <v>0.1359311840425404</v>
      </c>
      <c r="N30" s="1">
        <f t="shared" si="8"/>
        <v>17.655992750338342</v>
      </c>
      <c r="O30" t="s">
        <v>76</v>
      </c>
    </row>
    <row r="31" spans="1:15" x14ac:dyDescent="0.35">
      <c r="A31" s="12">
        <v>21</v>
      </c>
      <c r="B31" s="11" t="s">
        <v>77</v>
      </c>
      <c r="C31" s="10">
        <v>10</v>
      </c>
      <c r="D31" s="9" t="s">
        <v>43</v>
      </c>
      <c r="E31" s="8" t="str">
        <f t="shared" si="0"/>
        <v>Significantly Different</v>
      </c>
      <c r="G31">
        <f t="shared" si="1"/>
        <v>10</v>
      </c>
      <c r="H31">
        <f t="shared" si="2"/>
        <v>6</v>
      </c>
      <c r="I31" t="str">
        <f t="shared" si="3"/>
        <v>+/-</v>
      </c>
      <c r="J31" t="str">
        <f t="shared" si="4"/>
        <v>0.4</v>
      </c>
      <c r="K31" s="1">
        <f t="shared" si="5"/>
        <v>0.24316109422492402</v>
      </c>
      <c r="L31" s="1">
        <f t="shared" si="6"/>
        <v>2.5</v>
      </c>
      <c r="M31" s="1">
        <f t="shared" si="7"/>
        <v>0.25064471888253259</v>
      </c>
      <c r="N31" s="1">
        <f t="shared" si="8"/>
        <v>9.9742775796191925</v>
      </c>
      <c r="O31" t="s">
        <v>41</v>
      </c>
    </row>
    <row r="32" spans="1:15" x14ac:dyDescent="0.35">
      <c r="A32" s="12">
        <v>22</v>
      </c>
      <c r="B32" s="11" t="s">
        <v>81</v>
      </c>
      <c r="C32" s="10">
        <v>9.8000000000000007</v>
      </c>
      <c r="D32" s="9" t="s">
        <v>30</v>
      </c>
      <c r="E32" s="8" t="str">
        <f t="shared" si="0"/>
        <v>Significantly Different</v>
      </c>
      <c r="G32">
        <f t="shared" si="1"/>
        <v>9.8000000000000007</v>
      </c>
      <c r="H32">
        <f t="shared" si="2"/>
        <v>6</v>
      </c>
      <c r="I32" t="str">
        <f t="shared" si="3"/>
        <v>+/-</v>
      </c>
      <c r="J32" t="str">
        <f t="shared" si="4"/>
        <v>0.5</v>
      </c>
      <c r="K32" s="1">
        <f t="shared" si="5"/>
        <v>0.303951367781155</v>
      </c>
      <c r="L32" s="1">
        <f t="shared" si="6"/>
        <v>2.6999999999999993</v>
      </c>
      <c r="M32" s="1">
        <f t="shared" si="7"/>
        <v>0.30997079109986531</v>
      </c>
      <c r="N32" s="1">
        <f t="shared" si="8"/>
        <v>8.710498142162443</v>
      </c>
      <c r="O32" t="s">
        <v>70</v>
      </c>
    </row>
    <row r="33" spans="1:15" x14ac:dyDescent="0.35">
      <c r="A33" s="12">
        <v>23</v>
      </c>
      <c r="B33" s="11" t="s">
        <v>61</v>
      </c>
      <c r="C33" s="10">
        <v>9.6</v>
      </c>
      <c r="D33" s="9" t="s">
        <v>109</v>
      </c>
      <c r="E33" s="8" t="str">
        <f t="shared" si="0"/>
        <v>Significantly Different</v>
      </c>
      <c r="G33">
        <f t="shared" si="1"/>
        <v>9.6</v>
      </c>
      <c r="H33">
        <f t="shared" si="2"/>
        <v>6</v>
      </c>
      <c r="I33" t="str">
        <f t="shared" si="3"/>
        <v>+/-</v>
      </c>
      <c r="J33" t="str">
        <f t="shared" si="4"/>
        <v>0.6</v>
      </c>
      <c r="K33" s="1">
        <f t="shared" si="5"/>
        <v>0.36474164133738601</v>
      </c>
      <c r="L33" s="1">
        <f t="shared" si="6"/>
        <v>2.9000000000000004</v>
      </c>
      <c r="M33" s="1">
        <f t="shared" si="7"/>
        <v>0.36977279819442066</v>
      </c>
      <c r="N33" s="1">
        <f t="shared" si="8"/>
        <v>7.84265368940207</v>
      </c>
      <c r="O33" t="s">
        <v>75</v>
      </c>
    </row>
    <row r="34" spans="1:15" x14ac:dyDescent="0.35">
      <c r="A34" s="12">
        <v>24</v>
      </c>
      <c r="B34" s="11" t="s">
        <v>37</v>
      </c>
      <c r="C34" s="10">
        <v>9.1999999999999993</v>
      </c>
      <c r="D34" s="9" t="s">
        <v>38</v>
      </c>
      <c r="E34" s="8" t="str">
        <f t="shared" si="0"/>
        <v>Significantly Different</v>
      </c>
      <c r="G34">
        <f t="shared" si="1"/>
        <v>9.1999999999999993</v>
      </c>
      <c r="H34">
        <f t="shared" si="2"/>
        <v>6</v>
      </c>
      <c r="I34" t="str">
        <f t="shared" si="3"/>
        <v>+/-</v>
      </c>
      <c r="J34" t="str">
        <f t="shared" si="4"/>
        <v>0.2</v>
      </c>
      <c r="K34" s="1">
        <f t="shared" si="5"/>
        <v>0.12158054711246201</v>
      </c>
      <c r="L34" s="1">
        <f t="shared" si="6"/>
        <v>3.3000000000000007</v>
      </c>
      <c r="M34" s="1">
        <f t="shared" si="7"/>
        <v>0.1359311840425404</v>
      </c>
      <c r="N34" s="1">
        <f t="shared" si="8"/>
        <v>24.276990031715222</v>
      </c>
      <c r="O34" t="s">
        <v>74</v>
      </c>
    </row>
    <row r="35" spans="1:15" x14ac:dyDescent="0.35">
      <c r="A35" s="12">
        <v>25</v>
      </c>
      <c r="B35" s="11" t="s">
        <v>68</v>
      </c>
      <c r="C35" s="10">
        <v>8.9</v>
      </c>
      <c r="D35" s="9" t="s">
        <v>30</v>
      </c>
      <c r="E35" s="8" t="str">
        <f t="shared" si="0"/>
        <v>Significantly Different</v>
      </c>
      <c r="G35">
        <f t="shared" si="1"/>
        <v>8.9</v>
      </c>
      <c r="H35">
        <f t="shared" si="2"/>
        <v>6</v>
      </c>
      <c r="I35" t="str">
        <f t="shared" si="3"/>
        <v>+/-</v>
      </c>
      <c r="J35" t="str">
        <f t="shared" si="4"/>
        <v>0.5</v>
      </c>
      <c r="K35" s="1">
        <f t="shared" si="5"/>
        <v>0.303951367781155</v>
      </c>
      <c r="L35" s="1">
        <f t="shared" si="6"/>
        <v>3.5999999999999996</v>
      </c>
      <c r="M35" s="1">
        <f t="shared" si="7"/>
        <v>0.30997079109986531</v>
      </c>
      <c r="N35" s="1">
        <f t="shared" si="8"/>
        <v>11.613997522883258</v>
      </c>
      <c r="O35" t="s">
        <v>51</v>
      </c>
    </row>
    <row r="36" spans="1:15" x14ac:dyDescent="0.35">
      <c r="A36" s="12">
        <v>26</v>
      </c>
      <c r="B36" s="11" t="s">
        <v>42</v>
      </c>
      <c r="C36" s="10">
        <v>8.8000000000000007</v>
      </c>
      <c r="D36" s="9" t="s">
        <v>43</v>
      </c>
      <c r="E36" s="8" t="str">
        <f t="shared" si="0"/>
        <v>Significantly Different</v>
      </c>
      <c r="G36">
        <f t="shared" si="1"/>
        <v>8.8000000000000007</v>
      </c>
      <c r="H36">
        <f t="shared" si="2"/>
        <v>6</v>
      </c>
      <c r="I36" t="str">
        <f t="shared" si="3"/>
        <v>+/-</v>
      </c>
      <c r="J36" t="str">
        <f t="shared" si="4"/>
        <v>0.4</v>
      </c>
      <c r="K36" s="1">
        <f t="shared" si="5"/>
        <v>0.24316109422492402</v>
      </c>
      <c r="L36" s="1">
        <f t="shared" si="6"/>
        <v>3.6999999999999993</v>
      </c>
      <c r="M36" s="1">
        <f t="shared" si="7"/>
        <v>0.25064471888253259</v>
      </c>
      <c r="N36" s="1">
        <f t="shared" si="8"/>
        <v>14.761930817836401</v>
      </c>
      <c r="O36" t="s">
        <v>71</v>
      </c>
    </row>
    <row r="37" spans="1:15" x14ac:dyDescent="0.35">
      <c r="A37" s="12">
        <v>27</v>
      </c>
      <c r="B37" s="11" t="s">
        <v>45</v>
      </c>
      <c r="C37" s="10">
        <v>8.3000000000000007</v>
      </c>
      <c r="D37" s="9" t="s">
        <v>27</v>
      </c>
      <c r="E37" s="8" t="str">
        <f t="shared" si="0"/>
        <v>Significantly Different</v>
      </c>
      <c r="G37">
        <f t="shared" si="1"/>
        <v>8.3000000000000007</v>
      </c>
      <c r="H37">
        <f t="shared" si="2"/>
        <v>6</v>
      </c>
      <c r="I37" t="str">
        <f t="shared" si="3"/>
        <v>+/-</v>
      </c>
      <c r="J37" t="str">
        <f t="shared" si="4"/>
        <v>0.3</v>
      </c>
      <c r="K37" s="1">
        <f t="shared" si="5"/>
        <v>0.18237082066869301</v>
      </c>
      <c r="L37" s="1">
        <f t="shared" si="6"/>
        <v>4.1999999999999993</v>
      </c>
      <c r="M37" s="1">
        <f t="shared" si="7"/>
        <v>0.19223572402239389</v>
      </c>
      <c r="N37" s="1">
        <f t="shared" si="8"/>
        <v>21.848176354103327</v>
      </c>
      <c r="O37" t="s">
        <v>69</v>
      </c>
    </row>
    <row r="38" spans="1:15" x14ac:dyDescent="0.35">
      <c r="A38" s="12">
        <v>27</v>
      </c>
      <c r="B38" s="11" t="s">
        <v>26</v>
      </c>
      <c r="C38" s="10">
        <v>8.3000000000000007</v>
      </c>
      <c r="D38" s="9" t="s">
        <v>25</v>
      </c>
      <c r="E38" s="8" t="str">
        <f t="shared" si="0"/>
        <v>Significantly Different</v>
      </c>
      <c r="G38">
        <f t="shared" si="1"/>
        <v>8.3000000000000007</v>
      </c>
      <c r="H38">
        <f t="shared" si="2"/>
        <v>6</v>
      </c>
      <c r="I38" t="str">
        <f t="shared" si="3"/>
        <v>+/-</v>
      </c>
      <c r="J38" t="str">
        <f t="shared" si="4"/>
        <v>0.7</v>
      </c>
      <c r="K38" s="1">
        <f t="shared" si="5"/>
        <v>0.42553191489361697</v>
      </c>
      <c r="L38" s="1">
        <f t="shared" si="6"/>
        <v>4.1999999999999993</v>
      </c>
      <c r="M38" s="1">
        <f t="shared" si="7"/>
        <v>0.42985214661796195</v>
      </c>
      <c r="N38" s="1">
        <f t="shared" si="8"/>
        <v>9.7708015024357131</v>
      </c>
      <c r="O38" t="s">
        <v>68</v>
      </c>
    </row>
    <row r="39" spans="1:15" x14ac:dyDescent="0.35">
      <c r="A39" s="12">
        <v>29</v>
      </c>
      <c r="B39" s="11" t="s">
        <v>41</v>
      </c>
      <c r="C39" s="10">
        <v>8.1999999999999993</v>
      </c>
      <c r="D39" s="9" t="s">
        <v>27</v>
      </c>
      <c r="E39" s="8" t="str">
        <f t="shared" si="0"/>
        <v>Significantly Different</v>
      </c>
      <c r="G39">
        <f t="shared" si="1"/>
        <v>8.1999999999999993</v>
      </c>
      <c r="H39">
        <f t="shared" si="2"/>
        <v>6</v>
      </c>
      <c r="I39" t="str">
        <f t="shared" si="3"/>
        <v>+/-</v>
      </c>
      <c r="J39" t="str">
        <f t="shared" si="4"/>
        <v>0.3</v>
      </c>
      <c r="K39" s="1">
        <f t="shared" si="5"/>
        <v>0.18237082066869301</v>
      </c>
      <c r="L39" s="1">
        <f t="shared" si="6"/>
        <v>4.3000000000000007</v>
      </c>
      <c r="M39" s="1">
        <f t="shared" si="7"/>
        <v>0.19223572402239389</v>
      </c>
      <c r="N39" s="1">
        <f t="shared" si="8"/>
        <v>22.368371029201032</v>
      </c>
      <c r="O39" t="s">
        <v>44</v>
      </c>
    </row>
    <row r="40" spans="1:15" x14ac:dyDescent="0.35">
      <c r="A40" s="12">
        <v>30</v>
      </c>
      <c r="B40" s="11" t="s">
        <v>63</v>
      </c>
      <c r="C40" s="10">
        <v>7.9</v>
      </c>
      <c r="D40" s="9" t="s">
        <v>38</v>
      </c>
      <c r="E40" s="8" t="str">
        <f t="shared" si="0"/>
        <v>Significantly Different</v>
      </c>
      <c r="G40">
        <f t="shared" si="1"/>
        <v>7.9</v>
      </c>
      <c r="H40">
        <f t="shared" si="2"/>
        <v>6</v>
      </c>
      <c r="I40" t="str">
        <f t="shared" si="3"/>
        <v>+/-</v>
      </c>
      <c r="J40" t="str">
        <f t="shared" si="4"/>
        <v>0.2</v>
      </c>
      <c r="K40" s="1">
        <f t="shared" si="5"/>
        <v>0.12158054711246201</v>
      </c>
      <c r="L40" s="1">
        <f t="shared" si="6"/>
        <v>4.5999999999999996</v>
      </c>
      <c r="M40" s="1">
        <f t="shared" si="7"/>
        <v>0.1359311840425404</v>
      </c>
      <c r="N40" s="1">
        <f t="shared" si="8"/>
        <v>33.840652771481814</v>
      </c>
      <c r="O40" t="s">
        <v>66</v>
      </c>
    </row>
    <row r="41" spans="1:15" x14ac:dyDescent="0.35">
      <c r="A41" s="12">
        <v>30</v>
      </c>
      <c r="B41" s="11" t="s">
        <v>29</v>
      </c>
      <c r="C41" s="10">
        <v>7.9</v>
      </c>
      <c r="D41" s="9" t="s">
        <v>38</v>
      </c>
      <c r="E41" s="8" t="str">
        <f t="shared" si="0"/>
        <v>Significantly Different</v>
      </c>
      <c r="G41">
        <f t="shared" si="1"/>
        <v>7.9</v>
      </c>
      <c r="H41">
        <f t="shared" si="2"/>
        <v>6</v>
      </c>
      <c r="I41" t="str">
        <f t="shared" si="3"/>
        <v>+/-</v>
      </c>
      <c r="J41" t="str">
        <f t="shared" si="4"/>
        <v>0.2</v>
      </c>
      <c r="K41" s="1">
        <f t="shared" si="5"/>
        <v>0.12158054711246201</v>
      </c>
      <c r="L41" s="1">
        <f t="shared" si="6"/>
        <v>4.5999999999999996</v>
      </c>
      <c r="M41" s="1">
        <f t="shared" si="7"/>
        <v>0.1359311840425404</v>
      </c>
      <c r="N41" s="1">
        <f t="shared" si="8"/>
        <v>33.840652771481814</v>
      </c>
      <c r="O41" t="s">
        <v>47</v>
      </c>
    </row>
    <row r="42" spans="1:15" x14ac:dyDescent="0.35">
      <c r="A42" s="12">
        <v>32</v>
      </c>
      <c r="B42" s="11" t="s">
        <v>71</v>
      </c>
      <c r="C42" s="10">
        <v>7.3</v>
      </c>
      <c r="D42" s="9" t="s">
        <v>38</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7.3</v>
      </c>
      <c r="H42">
        <f t="shared" ref="H42:H62" si="11">LEN(TRIM(D42))</f>
        <v>6</v>
      </c>
      <c r="I42" t="str">
        <f t="shared" ref="I42:I73" si="12">IF(H42&gt;=3,MID(TRIM(D42),1,3),"NO")</f>
        <v>+/-</v>
      </c>
      <c r="J42" t="str">
        <f t="shared" ref="J42:J73" si="13">IF(TRIM(I42)="+/-",MID(TRIM(D42),4,H42-3),D42)</f>
        <v>0.2</v>
      </c>
      <c r="K42" s="1">
        <f t="shared" ref="K42:K73" si="14">IF(TRIM(J42)="*****",0,IF(ISERROR(VALUE(J42)),"NA",VALUE(J42/$I$4)))</f>
        <v>0.12158054711246201</v>
      </c>
      <c r="L42" s="1">
        <f t="shared" ref="L42:L62" si="15">IF(AND(ISNUMBER(G42),ISNUMBER($I$6)),$I$6-G42,"N/A")</f>
        <v>5.2</v>
      </c>
      <c r="M42" s="1">
        <f t="shared" ref="M42:M62" si="16">IF(AND(ISNUMBER(K42),ISNUMBER($I$7)),SQRT(K42^2+($I$7)^2),"N/A")</f>
        <v>0.1359311840425404</v>
      </c>
      <c r="N42" s="1">
        <f t="shared" ref="N42:N73" si="17">IF(AND(ISNUMBER(L42),ISNUMBER(M42),M42&lt;&gt;0),L42/M42,"NA")</f>
        <v>38.254650959066403</v>
      </c>
      <c r="O42" t="s">
        <v>36</v>
      </c>
    </row>
    <row r="43" spans="1:15" x14ac:dyDescent="0.35">
      <c r="A43" s="12">
        <v>33</v>
      </c>
      <c r="B43" s="11" t="s">
        <v>54</v>
      </c>
      <c r="C43" s="10">
        <v>7.2</v>
      </c>
      <c r="D43" s="9" t="s">
        <v>38</v>
      </c>
      <c r="E43" s="8" t="str">
        <f t="shared" si="9"/>
        <v>Significantly Different</v>
      </c>
      <c r="G43">
        <f t="shared" si="10"/>
        <v>7.2</v>
      </c>
      <c r="H43">
        <f t="shared" si="11"/>
        <v>6</v>
      </c>
      <c r="I43" t="str">
        <f t="shared" si="12"/>
        <v>+/-</v>
      </c>
      <c r="J43" t="str">
        <f t="shared" si="13"/>
        <v>0.2</v>
      </c>
      <c r="K43" s="1">
        <f t="shared" si="14"/>
        <v>0.12158054711246201</v>
      </c>
      <c r="L43" s="1">
        <f t="shared" si="15"/>
        <v>5.3</v>
      </c>
      <c r="M43" s="1">
        <f t="shared" si="16"/>
        <v>0.1359311840425404</v>
      </c>
      <c r="N43" s="1">
        <f t="shared" si="17"/>
        <v>38.990317323663831</v>
      </c>
      <c r="O43" t="s">
        <v>49</v>
      </c>
    </row>
    <row r="44" spans="1:15" x14ac:dyDescent="0.35">
      <c r="A44" s="12">
        <v>34</v>
      </c>
      <c r="B44" s="11" t="s">
        <v>75</v>
      </c>
      <c r="C44" s="10">
        <v>7.1</v>
      </c>
      <c r="D44" s="9" t="s">
        <v>38</v>
      </c>
      <c r="E44" s="8" t="str">
        <f t="shared" si="9"/>
        <v>Significantly Different</v>
      </c>
      <c r="G44">
        <f t="shared" si="10"/>
        <v>7.1</v>
      </c>
      <c r="H44">
        <f t="shared" si="11"/>
        <v>6</v>
      </c>
      <c r="I44" t="str">
        <f t="shared" si="12"/>
        <v>+/-</v>
      </c>
      <c r="J44" t="str">
        <f t="shared" si="13"/>
        <v>0.2</v>
      </c>
      <c r="K44" s="1">
        <f t="shared" si="14"/>
        <v>0.12158054711246201</v>
      </c>
      <c r="L44" s="1">
        <f t="shared" si="15"/>
        <v>5.4</v>
      </c>
      <c r="M44" s="1">
        <f t="shared" si="16"/>
        <v>0.1359311840425404</v>
      </c>
      <c r="N44" s="1">
        <f t="shared" si="17"/>
        <v>39.725983688261266</v>
      </c>
      <c r="O44" t="s">
        <v>63</v>
      </c>
    </row>
    <row r="45" spans="1:15" x14ac:dyDescent="0.35">
      <c r="A45" s="12">
        <v>35</v>
      </c>
      <c r="B45" s="11" t="s">
        <v>80</v>
      </c>
      <c r="C45" s="10">
        <v>7</v>
      </c>
      <c r="D45" s="9" t="s">
        <v>38</v>
      </c>
      <c r="E45" s="8" t="str">
        <f t="shared" si="9"/>
        <v>Significantly Different</v>
      </c>
      <c r="G45">
        <f t="shared" si="10"/>
        <v>7</v>
      </c>
      <c r="H45">
        <f t="shared" si="11"/>
        <v>6</v>
      </c>
      <c r="I45" t="str">
        <f t="shared" si="12"/>
        <v>+/-</v>
      </c>
      <c r="J45" t="str">
        <f t="shared" si="13"/>
        <v>0.2</v>
      </c>
      <c r="K45" s="1">
        <f t="shared" si="14"/>
        <v>0.12158054711246201</v>
      </c>
      <c r="L45" s="1">
        <f t="shared" si="15"/>
        <v>5.5</v>
      </c>
      <c r="M45" s="1">
        <f t="shared" si="16"/>
        <v>0.1359311840425404</v>
      </c>
      <c r="N45" s="1">
        <f t="shared" si="17"/>
        <v>40.461650052858694</v>
      </c>
      <c r="O45" t="s">
        <v>62</v>
      </c>
    </row>
    <row r="46" spans="1:15" x14ac:dyDescent="0.35">
      <c r="A46" s="12">
        <v>36</v>
      </c>
      <c r="B46" s="11" t="s">
        <v>55</v>
      </c>
      <c r="C46" s="10">
        <v>6.9</v>
      </c>
      <c r="D46" s="9" t="s">
        <v>27</v>
      </c>
      <c r="E46" s="8" t="str">
        <f t="shared" si="9"/>
        <v>Significantly Different</v>
      </c>
      <c r="G46">
        <f t="shared" si="10"/>
        <v>6.9</v>
      </c>
      <c r="H46">
        <f t="shared" si="11"/>
        <v>6</v>
      </c>
      <c r="I46" t="str">
        <f t="shared" si="12"/>
        <v>+/-</v>
      </c>
      <c r="J46" t="str">
        <f t="shared" si="13"/>
        <v>0.3</v>
      </c>
      <c r="K46" s="1">
        <f t="shared" si="14"/>
        <v>0.18237082066869301</v>
      </c>
      <c r="L46" s="1">
        <f t="shared" si="15"/>
        <v>5.6</v>
      </c>
      <c r="M46" s="1">
        <f t="shared" si="16"/>
        <v>0.19223572402239389</v>
      </c>
      <c r="N46" s="1">
        <f t="shared" si="17"/>
        <v>29.130901805471108</v>
      </c>
      <c r="O46" t="s">
        <v>60</v>
      </c>
    </row>
    <row r="47" spans="1:15" x14ac:dyDescent="0.35">
      <c r="A47" s="12">
        <v>36</v>
      </c>
      <c r="B47" s="11" t="s">
        <v>46</v>
      </c>
      <c r="C47" s="10">
        <v>6.9</v>
      </c>
      <c r="D47" s="9" t="s">
        <v>38</v>
      </c>
      <c r="E47" s="8" t="str">
        <f t="shared" si="9"/>
        <v>Significantly Different</v>
      </c>
      <c r="G47">
        <f t="shared" si="10"/>
        <v>6.9</v>
      </c>
      <c r="H47">
        <f t="shared" si="11"/>
        <v>6</v>
      </c>
      <c r="I47" t="str">
        <f t="shared" si="12"/>
        <v>+/-</v>
      </c>
      <c r="J47" t="str">
        <f t="shared" si="13"/>
        <v>0.2</v>
      </c>
      <c r="K47" s="1">
        <f t="shared" si="14"/>
        <v>0.12158054711246201</v>
      </c>
      <c r="L47" s="1">
        <f t="shared" si="15"/>
        <v>5.6</v>
      </c>
      <c r="M47" s="1">
        <f t="shared" si="16"/>
        <v>0.1359311840425404</v>
      </c>
      <c r="N47" s="1">
        <f t="shared" si="17"/>
        <v>41.197316417456122</v>
      </c>
      <c r="O47" t="s">
        <v>58</v>
      </c>
    </row>
    <row r="48" spans="1:15" x14ac:dyDescent="0.35">
      <c r="A48" s="12">
        <v>38</v>
      </c>
      <c r="B48" s="11" t="s">
        <v>69</v>
      </c>
      <c r="C48" s="10">
        <v>6.8</v>
      </c>
      <c r="D48" s="9" t="s">
        <v>43</v>
      </c>
      <c r="E48" s="8" t="str">
        <f t="shared" si="9"/>
        <v>Significantly Different</v>
      </c>
      <c r="G48">
        <f t="shared" si="10"/>
        <v>6.8</v>
      </c>
      <c r="H48">
        <f t="shared" si="11"/>
        <v>6</v>
      </c>
      <c r="I48" t="str">
        <f t="shared" si="12"/>
        <v>+/-</v>
      </c>
      <c r="J48" t="str">
        <f t="shared" si="13"/>
        <v>0.4</v>
      </c>
      <c r="K48" s="1">
        <f t="shared" si="14"/>
        <v>0.24316109422492402</v>
      </c>
      <c r="L48" s="1">
        <f t="shared" si="15"/>
        <v>5.7</v>
      </c>
      <c r="M48" s="1">
        <f t="shared" si="16"/>
        <v>0.25064471888253259</v>
      </c>
      <c r="N48" s="1">
        <f t="shared" si="17"/>
        <v>22.74135288153176</v>
      </c>
      <c r="O48" t="s">
        <v>56</v>
      </c>
    </row>
    <row r="49" spans="1:15" x14ac:dyDescent="0.35">
      <c r="A49" s="12">
        <v>39</v>
      </c>
      <c r="B49" s="11" t="s">
        <v>74</v>
      </c>
      <c r="C49" s="10">
        <v>6.7</v>
      </c>
      <c r="D49" s="9" t="s">
        <v>38</v>
      </c>
      <c r="E49" s="8" t="str">
        <f t="shared" si="9"/>
        <v>Significantly Different</v>
      </c>
      <c r="G49">
        <f t="shared" si="10"/>
        <v>6.7</v>
      </c>
      <c r="H49">
        <f t="shared" si="11"/>
        <v>6</v>
      </c>
      <c r="I49" t="str">
        <f t="shared" si="12"/>
        <v>+/-</v>
      </c>
      <c r="J49" t="str">
        <f t="shared" si="13"/>
        <v>0.2</v>
      </c>
      <c r="K49" s="1">
        <f t="shared" si="14"/>
        <v>0.12158054711246201</v>
      </c>
      <c r="L49" s="1">
        <f t="shared" si="15"/>
        <v>5.8</v>
      </c>
      <c r="M49" s="1">
        <f t="shared" si="16"/>
        <v>0.1359311840425404</v>
      </c>
      <c r="N49" s="1">
        <f t="shared" si="17"/>
        <v>42.668649146650985</v>
      </c>
      <c r="O49" t="s">
        <v>54</v>
      </c>
    </row>
    <row r="50" spans="1:15" x14ac:dyDescent="0.35">
      <c r="A50" s="12">
        <v>40</v>
      </c>
      <c r="B50" s="11" t="s">
        <v>66</v>
      </c>
      <c r="C50" s="10">
        <v>6.5</v>
      </c>
      <c r="D50" s="9" t="s">
        <v>30</v>
      </c>
      <c r="E50" s="8" t="str">
        <f t="shared" si="9"/>
        <v>Significantly Different</v>
      </c>
      <c r="G50">
        <f t="shared" si="10"/>
        <v>6.5</v>
      </c>
      <c r="H50">
        <f t="shared" si="11"/>
        <v>6</v>
      </c>
      <c r="I50" t="str">
        <f t="shared" si="12"/>
        <v>+/-</v>
      </c>
      <c r="J50" t="str">
        <f t="shared" si="13"/>
        <v>0.5</v>
      </c>
      <c r="K50" s="1">
        <f t="shared" si="14"/>
        <v>0.303951367781155</v>
      </c>
      <c r="L50" s="1">
        <f t="shared" si="15"/>
        <v>6</v>
      </c>
      <c r="M50" s="1">
        <f t="shared" si="16"/>
        <v>0.30997079109986531</v>
      </c>
      <c r="N50" s="1">
        <f t="shared" si="17"/>
        <v>19.356662538138767</v>
      </c>
      <c r="O50" t="s">
        <v>52</v>
      </c>
    </row>
    <row r="51" spans="1:15" x14ac:dyDescent="0.35">
      <c r="A51" s="12">
        <v>40</v>
      </c>
      <c r="B51" s="11" t="s">
        <v>60</v>
      </c>
      <c r="C51" s="10">
        <v>6.5</v>
      </c>
      <c r="D51" s="9" t="s">
        <v>38</v>
      </c>
      <c r="E51" s="8" t="str">
        <f t="shared" si="9"/>
        <v>Significantly Different</v>
      </c>
      <c r="G51">
        <f t="shared" si="10"/>
        <v>6.5</v>
      </c>
      <c r="H51">
        <f t="shared" si="11"/>
        <v>6</v>
      </c>
      <c r="I51" t="str">
        <f t="shared" si="12"/>
        <v>+/-</v>
      </c>
      <c r="J51" t="str">
        <f t="shared" si="13"/>
        <v>0.2</v>
      </c>
      <c r="K51" s="1">
        <f t="shared" si="14"/>
        <v>0.12158054711246201</v>
      </c>
      <c r="L51" s="1">
        <f t="shared" si="15"/>
        <v>6</v>
      </c>
      <c r="M51" s="1">
        <f t="shared" si="16"/>
        <v>0.1359311840425404</v>
      </c>
      <c r="N51" s="1">
        <f t="shared" si="17"/>
        <v>44.139981875845848</v>
      </c>
      <c r="O51" t="s">
        <v>50</v>
      </c>
    </row>
    <row r="52" spans="1:15" x14ac:dyDescent="0.35">
      <c r="A52" s="12">
        <v>42</v>
      </c>
      <c r="B52" s="11" t="s">
        <v>79</v>
      </c>
      <c r="C52" s="10">
        <v>6.4</v>
      </c>
      <c r="D52" s="9" t="s">
        <v>27</v>
      </c>
      <c r="E52" s="8" t="str">
        <f t="shared" si="9"/>
        <v>Significantly Different</v>
      </c>
      <c r="G52">
        <f t="shared" si="10"/>
        <v>6.4</v>
      </c>
      <c r="H52">
        <f t="shared" si="11"/>
        <v>6</v>
      </c>
      <c r="I52" t="str">
        <f t="shared" si="12"/>
        <v>+/-</v>
      </c>
      <c r="J52" t="str">
        <f t="shared" si="13"/>
        <v>0.3</v>
      </c>
      <c r="K52" s="1">
        <f t="shared" si="14"/>
        <v>0.18237082066869301</v>
      </c>
      <c r="L52" s="1">
        <f t="shared" si="15"/>
        <v>6.1</v>
      </c>
      <c r="M52" s="1">
        <f t="shared" si="16"/>
        <v>0.19223572402239389</v>
      </c>
      <c r="N52" s="1">
        <f t="shared" si="17"/>
        <v>31.731875180959598</v>
      </c>
      <c r="O52" t="s">
        <v>48</v>
      </c>
    </row>
    <row r="53" spans="1:15" x14ac:dyDescent="0.35">
      <c r="A53" s="12">
        <v>42</v>
      </c>
      <c r="B53" s="11" t="s">
        <v>50</v>
      </c>
      <c r="C53" s="10">
        <v>6.4</v>
      </c>
      <c r="D53" s="9" t="s">
        <v>27</v>
      </c>
      <c r="E53" s="8" t="str">
        <f t="shared" si="9"/>
        <v>Significantly Different</v>
      </c>
      <c r="G53">
        <f t="shared" si="10"/>
        <v>6.4</v>
      </c>
      <c r="H53">
        <f t="shared" si="11"/>
        <v>6</v>
      </c>
      <c r="I53" t="str">
        <f t="shared" si="12"/>
        <v>+/-</v>
      </c>
      <c r="J53" t="str">
        <f t="shared" si="13"/>
        <v>0.3</v>
      </c>
      <c r="K53" s="1">
        <f t="shared" si="14"/>
        <v>0.18237082066869301</v>
      </c>
      <c r="L53" s="1">
        <f t="shared" si="15"/>
        <v>6.1</v>
      </c>
      <c r="M53" s="1">
        <f t="shared" si="16"/>
        <v>0.19223572402239389</v>
      </c>
      <c r="N53" s="1">
        <f t="shared" si="17"/>
        <v>31.731875180959598</v>
      </c>
      <c r="O53" t="s">
        <v>46</v>
      </c>
    </row>
    <row r="54" spans="1:15" x14ac:dyDescent="0.35">
      <c r="A54" s="12">
        <v>44</v>
      </c>
      <c r="B54" s="11" t="s">
        <v>48</v>
      </c>
      <c r="C54" s="10">
        <v>6.3</v>
      </c>
      <c r="D54" s="9" t="s">
        <v>109</v>
      </c>
      <c r="E54" s="8" t="str">
        <f t="shared" si="9"/>
        <v>Significantly Different</v>
      </c>
      <c r="G54">
        <f t="shared" si="10"/>
        <v>6.3</v>
      </c>
      <c r="H54">
        <f t="shared" si="11"/>
        <v>6</v>
      </c>
      <c r="I54" t="str">
        <f t="shared" si="12"/>
        <v>+/-</v>
      </c>
      <c r="J54" t="str">
        <f t="shared" si="13"/>
        <v>0.6</v>
      </c>
      <c r="K54" s="1">
        <f t="shared" si="14"/>
        <v>0.36474164133738601</v>
      </c>
      <c r="L54" s="1">
        <f t="shared" si="15"/>
        <v>6.2</v>
      </c>
      <c r="M54" s="1">
        <f t="shared" si="16"/>
        <v>0.36977279819442066</v>
      </c>
      <c r="N54" s="1">
        <f t="shared" si="17"/>
        <v>16.76705271527339</v>
      </c>
      <c r="O54" t="s">
        <v>39</v>
      </c>
    </row>
    <row r="55" spans="1:15" x14ac:dyDescent="0.35">
      <c r="A55" s="12">
        <v>45</v>
      </c>
      <c r="B55" s="11" t="s">
        <v>78</v>
      </c>
      <c r="C55" s="10">
        <v>6</v>
      </c>
      <c r="D55" s="9" t="s">
        <v>27</v>
      </c>
      <c r="E55" s="8" t="str">
        <f t="shared" si="9"/>
        <v>Significantly Different</v>
      </c>
      <c r="G55">
        <f t="shared" si="10"/>
        <v>6</v>
      </c>
      <c r="H55">
        <f t="shared" si="11"/>
        <v>6</v>
      </c>
      <c r="I55" t="str">
        <f t="shared" si="12"/>
        <v>+/-</v>
      </c>
      <c r="J55" t="str">
        <f t="shared" si="13"/>
        <v>0.3</v>
      </c>
      <c r="K55" s="1">
        <f t="shared" si="14"/>
        <v>0.18237082066869301</v>
      </c>
      <c r="L55" s="1">
        <f t="shared" si="15"/>
        <v>6.5</v>
      </c>
      <c r="M55" s="1">
        <f t="shared" si="16"/>
        <v>0.19223572402239389</v>
      </c>
      <c r="N55" s="1">
        <f t="shared" si="17"/>
        <v>33.812653881350393</v>
      </c>
      <c r="O55" t="s">
        <v>42</v>
      </c>
    </row>
    <row r="56" spans="1:15" x14ac:dyDescent="0.35">
      <c r="A56" s="12">
        <v>46</v>
      </c>
      <c r="B56" s="11" t="s">
        <v>40</v>
      </c>
      <c r="C56" s="10">
        <v>5.5</v>
      </c>
      <c r="D56" s="9" t="s">
        <v>30</v>
      </c>
      <c r="E56" s="8" t="str">
        <f t="shared" si="9"/>
        <v>Significantly Different</v>
      </c>
      <c r="G56">
        <f t="shared" si="10"/>
        <v>5.5</v>
      </c>
      <c r="H56">
        <f t="shared" si="11"/>
        <v>6</v>
      </c>
      <c r="I56" t="str">
        <f t="shared" si="12"/>
        <v>+/-</v>
      </c>
      <c r="J56" t="str">
        <f t="shared" si="13"/>
        <v>0.5</v>
      </c>
      <c r="K56" s="1">
        <f t="shared" si="14"/>
        <v>0.303951367781155</v>
      </c>
      <c r="L56" s="1">
        <f t="shared" si="15"/>
        <v>7</v>
      </c>
      <c r="M56" s="1">
        <f t="shared" si="16"/>
        <v>0.30997079109986531</v>
      </c>
      <c r="N56" s="1">
        <f t="shared" si="17"/>
        <v>22.582772961161893</v>
      </c>
      <c r="O56" t="s">
        <v>40</v>
      </c>
    </row>
    <row r="57" spans="1:15" x14ac:dyDescent="0.35">
      <c r="A57" s="12">
        <v>47</v>
      </c>
      <c r="B57" s="11" t="s">
        <v>76</v>
      </c>
      <c r="C57" s="10">
        <v>5.2</v>
      </c>
      <c r="D57" s="9" t="s">
        <v>27</v>
      </c>
      <c r="E57" s="8" t="str">
        <f t="shared" si="9"/>
        <v>Significantly Different</v>
      </c>
      <c r="G57">
        <f t="shared" si="10"/>
        <v>5.2</v>
      </c>
      <c r="H57">
        <f t="shared" si="11"/>
        <v>6</v>
      </c>
      <c r="I57" t="str">
        <f t="shared" si="12"/>
        <v>+/-</v>
      </c>
      <c r="J57" t="str">
        <f t="shared" si="13"/>
        <v>0.3</v>
      </c>
      <c r="K57" s="1">
        <f t="shared" si="14"/>
        <v>0.18237082066869301</v>
      </c>
      <c r="L57" s="1">
        <f t="shared" si="15"/>
        <v>7.3</v>
      </c>
      <c r="M57" s="1">
        <f t="shared" si="16"/>
        <v>0.19223572402239389</v>
      </c>
      <c r="N57" s="1">
        <f t="shared" si="17"/>
        <v>37.974211282131982</v>
      </c>
      <c r="O57" t="s">
        <v>37</v>
      </c>
    </row>
    <row r="58" spans="1:15" x14ac:dyDescent="0.35">
      <c r="A58" s="12">
        <v>47</v>
      </c>
      <c r="B58" s="11" t="s">
        <v>62</v>
      </c>
      <c r="C58" s="10">
        <v>5.2</v>
      </c>
      <c r="D58" s="9" t="s">
        <v>109</v>
      </c>
      <c r="E58" s="8" t="str">
        <f t="shared" si="9"/>
        <v>Significantly Different</v>
      </c>
      <c r="G58">
        <f t="shared" si="10"/>
        <v>5.2</v>
      </c>
      <c r="H58">
        <f t="shared" si="11"/>
        <v>6</v>
      </c>
      <c r="I58" t="str">
        <f t="shared" si="12"/>
        <v>+/-</v>
      </c>
      <c r="J58" t="str">
        <f t="shared" si="13"/>
        <v>0.6</v>
      </c>
      <c r="K58" s="1">
        <f t="shared" si="14"/>
        <v>0.36474164133738601</v>
      </c>
      <c r="L58" s="1">
        <f t="shared" si="15"/>
        <v>7.3</v>
      </c>
      <c r="M58" s="1">
        <f t="shared" si="16"/>
        <v>0.36977279819442066</v>
      </c>
      <c r="N58" s="1">
        <f t="shared" si="17"/>
        <v>19.741852390563828</v>
      </c>
      <c r="O58" t="s">
        <v>35</v>
      </c>
    </row>
    <row r="59" spans="1:15" x14ac:dyDescent="0.35">
      <c r="A59" s="12">
        <v>49</v>
      </c>
      <c r="B59" s="11" t="s">
        <v>67</v>
      </c>
      <c r="C59" s="10">
        <v>5.0999999999999996</v>
      </c>
      <c r="D59" s="9" t="s">
        <v>38</v>
      </c>
      <c r="E59" s="8" t="str">
        <f t="shared" si="9"/>
        <v>Significantly Different</v>
      </c>
      <c r="G59">
        <f t="shared" si="10"/>
        <v>5.0999999999999996</v>
      </c>
      <c r="H59">
        <f t="shared" si="11"/>
        <v>6</v>
      </c>
      <c r="I59" t="str">
        <f t="shared" si="12"/>
        <v>+/-</v>
      </c>
      <c r="J59" t="str">
        <f t="shared" si="13"/>
        <v>0.2</v>
      </c>
      <c r="K59" s="1">
        <f t="shared" si="14"/>
        <v>0.12158054711246201</v>
      </c>
      <c r="L59" s="1">
        <f t="shared" si="15"/>
        <v>7.4</v>
      </c>
      <c r="M59" s="1">
        <f t="shared" si="16"/>
        <v>0.1359311840425404</v>
      </c>
      <c r="N59" s="1">
        <f t="shared" si="17"/>
        <v>54.439310980209889</v>
      </c>
      <c r="O59" t="s">
        <v>32</v>
      </c>
    </row>
    <row r="60" spans="1:15" x14ac:dyDescent="0.35">
      <c r="A60" s="12">
        <v>50</v>
      </c>
      <c r="B60" s="11" t="s">
        <v>32</v>
      </c>
      <c r="C60" s="10">
        <v>4.7</v>
      </c>
      <c r="D60" s="9" t="s">
        <v>27</v>
      </c>
      <c r="E60" s="8" t="str">
        <f t="shared" si="9"/>
        <v>Significantly Different</v>
      </c>
      <c r="G60">
        <f t="shared" si="10"/>
        <v>4.7</v>
      </c>
      <c r="H60">
        <f t="shared" si="11"/>
        <v>6</v>
      </c>
      <c r="I60" t="str">
        <f t="shared" si="12"/>
        <v>+/-</v>
      </c>
      <c r="J60" t="str">
        <f t="shared" si="13"/>
        <v>0.3</v>
      </c>
      <c r="K60" s="1">
        <f t="shared" si="14"/>
        <v>0.18237082066869301</v>
      </c>
      <c r="L60" s="1">
        <f t="shared" si="15"/>
        <v>7.8</v>
      </c>
      <c r="M60" s="1">
        <f t="shared" si="16"/>
        <v>0.19223572402239389</v>
      </c>
      <c r="N60" s="1">
        <f t="shared" si="17"/>
        <v>40.575184657620476</v>
      </c>
      <c r="O60" t="s">
        <v>29</v>
      </c>
    </row>
    <row r="61" spans="1:15" x14ac:dyDescent="0.35">
      <c r="A61" s="12">
        <v>51</v>
      </c>
      <c r="B61" s="11" t="s">
        <v>51</v>
      </c>
      <c r="C61" s="10">
        <v>4.5999999999999996</v>
      </c>
      <c r="D61" s="9" t="s">
        <v>27</v>
      </c>
      <c r="E61" s="8" t="str">
        <f t="shared" si="9"/>
        <v>Significantly Different</v>
      </c>
      <c r="G61">
        <f t="shared" si="10"/>
        <v>4.5999999999999996</v>
      </c>
      <c r="H61">
        <f t="shared" si="11"/>
        <v>6</v>
      </c>
      <c r="I61" t="str">
        <f t="shared" si="12"/>
        <v>+/-</v>
      </c>
      <c r="J61" t="str">
        <f t="shared" si="13"/>
        <v>0.3</v>
      </c>
      <c r="K61" s="1">
        <f t="shared" si="14"/>
        <v>0.18237082066869301</v>
      </c>
      <c r="L61" s="1">
        <f t="shared" si="15"/>
        <v>7.9</v>
      </c>
      <c r="M61" s="1">
        <f t="shared" si="16"/>
        <v>0.19223572402239389</v>
      </c>
      <c r="N61" s="1">
        <f t="shared" si="17"/>
        <v>41.095379332718174</v>
      </c>
      <c r="O61" t="s">
        <v>26</v>
      </c>
    </row>
    <row r="62" spans="1:15" ht="15" thickBot="1" x14ac:dyDescent="0.4">
      <c r="A62" s="7"/>
      <c r="B62" s="6" t="s">
        <v>24</v>
      </c>
      <c r="C62" s="5">
        <v>38.200000000000003</v>
      </c>
      <c r="D62" s="4" t="s">
        <v>25</v>
      </c>
      <c r="E62" s="3" t="str">
        <f t="shared" si="9"/>
        <v>Significantly Different</v>
      </c>
      <c r="G62">
        <f t="shared" si="10"/>
        <v>38.200000000000003</v>
      </c>
      <c r="H62">
        <f t="shared" si="11"/>
        <v>6</v>
      </c>
      <c r="I62" t="str">
        <f t="shared" si="12"/>
        <v>+/-</v>
      </c>
      <c r="J62" t="str">
        <f t="shared" si="13"/>
        <v>0.7</v>
      </c>
      <c r="K62" s="1">
        <f t="shared" si="14"/>
        <v>0.42553191489361697</v>
      </c>
      <c r="L62" s="1">
        <f t="shared" si="15"/>
        <v>-25.700000000000003</v>
      </c>
      <c r="M62" s="1">
        <f t="shared" si="16"/>
        <v>0.42985214661796195</v>
      </c>
      <c r="N62" s="1">
        <f t="shared" si="17"/>
        <v>-59.787999669666171</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414" priority="1" operator="equal">
      <formula>"OTHER ERROR"</formula>
    </cfRule>
    <cfRule type="cellIs" dxfId="413" priority="2" operator="equal">
      <formula>"Statistical Test not applicable"</formula>
    </cfRule>
    <cfRule type="cellIs" dxfId="412" priority="3" operator="equal">
      <formula>"Geography Selected"</formula>
    </cfRule>
  </conditionalFormatting>
  <conditionalFormatting sqref="E10:J62">
    <cfRule type="cellIs" dxfId="411" priority="4" operator="equal">
      <formula>"Not Significantly Different"</formula>
    </cfRule>
  </conditionalFormatting>
  <conditionalFormatting sqref="F10:J62">
    <cfRule type="cellIs" dxfId="41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52A391AC-B591-44D8-B2D9-C2CD0882D6D3}">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68ABA6C6-52CF-4A99-A98F-03D05D3221C8}"/>
    <hyperlink ref="A68" r:id="rId2" xr:uid="{279961DD-6C70-47A3-9A82-351BFC76C176}"/>
    <hyperlink ref="A66" r:id="rId3" xr:uid="{3ED7F7C7-9A9D-451C-83DD-2A3361528B58}"/>
    <hyperlink ref="A67" r:id="rId4" xr:uid="{BB76048F-CE77-443B-94C9-F0E10E43428C}"/>
  </hyperlinks>
  <pageMargins left="0.7" right="0.7" top="0.75" bottom="0.75" header="0.3" footer="0.3"/>
  <pageSetup orientation="portrait" r:id="rId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834CA-DA98-4703-847D-AECC23904FB9}">
  <dimension ref="A1:Z81"/>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704</v>
      </c>
    </row>
    <row r="2" spans="1:16" x14ac:dyDescent="0.35">
      <c r="A2" s="26" t="s">
        <v>106</v>
      </c>
      <c r="B2" t="s">
        <v>703</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5.0999999999999996</v>
      </c>
      <c r="C6" t="s">
        <v>100</v>
      </c>
      <c r="H6" s="14" t="s">
        <v>99</v>
      </c>
      <c r="I6">
        <f>VLOOKUP($B$4,$B$9:$K$62,6,FALSE)</f>
        <v>5.0999999999999996</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5.0999999999999996</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5.0999999999999996</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39</v>
      </c>
      <c r="C11" s="10">
        <v>10.9</v>
      </c>
      <c r="D11" s="13" t="s">
        <v>43</v>
      </c>
      <c r="E11" s="8" t="str">
        <f t="shared" si="0"/>
        <v>Significantly Different</v>
      </c>
      <c r="G11">
        <f t="shared" si="1"/>
        <v>10.9</v>
      </c>
      <c r="H11">
        <f t="shared" si="2"/>
        <v>6</v>
      </c>
      <c r="I11" t="str">
        <f t="shared" si="3"/>
        <v>+/-</v>
      </c>
      <c r="J11" t="str">
        <f t="shared" si="4"/>
        <v>0.4</v>
      </c>
      <c r="K11" s="1">
        <f t="shared" si="5"/>
        <v>0.24316109422492402</v>
      </c>
      <c r="L11" s="1">
        <f t="shared" si="6"/>
        <v>-5.8000000000000007</v>
      </c>
      <c r="M11" s="1">
        <f t="shared" si="7"/>
        <v>0.25064471888253259</v>
      </c>
      <c r="N11" s="1">
        <f t="shared" si="8"/>
        <v>-23.140323984716527</v>
      </c>
      <c r="O11" t="s">
        <v>67</v>
      </c>
    </row>
    <row r="12" spans="1:16" x14ac:dyDescent="0.35">
      <c r="A12" s="12">
        <v>2</v>
      </c>
      <c r="B12" s="11" t="s">
        <v>59</v>
      </c>
      <c r="C12" s="10">
        <v>8.4</v>
      </c>
      <c r="D12" s="9" t="s">
        <v>134</v>
      </c>
      <c r="E12" s="8" t="str">
        <f t="shared" si="0"/>
        <v>Significantly Different</v>
      </c>
      <c r="G12">
        <f t="shared" si="1"/>
        <v>8.4</v>
      </c>
      <c r="H12">
        <f t="shared" si="2"/>
        <v>6</v>
      </c>
      <c r="I12" t="str">
        <f t="shared" si="3"/>
        <v>+/-</v>
      </c>
      <c r="J12" t="str">
        <f t="shared" si="4"/>
        <v>1.3</v>
      </c>
      <c r="K12" s="1">
        <f t="shared" si="5"/>
        <v>0.79027355623100304</v>
      </c>
      <c r="L12" s="1">
        <f t="shared" si="6"/>
        <v>-3.3000000000000007</v>
      </c>
      <c r="M12" s="1">
        <f t="shared" si="7"/>
        <v>0.79260819516141623</v>
      </c>
      <c r="N12" s="1">
        <f t="shared" si="8"/>
        <v>-4.1634694419579512</v>
      </c>
      <c r="O12" t="s">
        <v>59</v>
      </c>
    </row>
    <row r="13" spans="1:16" x14ac:dyDescent="0.35">
      <c r="A13" s="12">
        <v>2</v>
      </c>
      <c r="B13" s="11" t="s">
        <v>57</v>
      </c>
      <c r="C13" s="10">
        <v>8.4</v>
      </c>
      <c r="D13" s="9" t="s">
        <v>109</v>
      </c>
      <c r="E13" s="8" t="str">
        <f t="shared" si="0"/>
        <v>Significantly Different</v>
      </c>
      <c r="G13">
        <f t="shared" si="1"/>
        <v>8.4</v>
      </c>
      <c r="H13">
        <f t="shared" si="2"/>
        <v>6</v>
      </c>
      <c r="I13" t="str">
        <f t="shared" si="3"/>
        <v>+/-</v>
      </c>
      <c r="J13" t="str">
        <f t="shared" si="4"/>
        <v>0.6</v>
      </c>
      <c r="K13" s="1">
        <f t="shared" si="5"/>
        <v>0.36474164133738601</v>
      </c>
      <c r="L13" s="1">
        <f t="shared" si="6"/>
        <v>-3.3000000000000007</v>
      </c>
      <c r="M13" s="1">
        <f t="shared" si="7"/>
        <v>0.36977279819442066</v>
      </c>
      <c r="N13" s="1">
        <f t="shared" si="8"/>
        <v>-8.9243990258713222</v>
      </c>
      <c r="O13" t="s">
        <v>57</v>
      </c>
    </row>
    <row r="14" spans="1:16" x14ac:dyDescent="0.35">
      <c r="A14" s="12">
        <v>4</v>
      </c>
      <c r="B14" s="11" t="s">
        <v>26</v>
      </c>
      <c r="C14" s="10">
        <v>7.9</v>
      </c>
      <c r="D14" s="9" t="s">
        <v>152</v>
      </c>
      <c r="E14" s="8" t="str">
        <f t="shared" si="0"/>
        <v>Significantly Different</v>
      </c>
      <c r="G14">
        <f t="shared" si="1"/>
        <v>7.9</v>
      </c>
      <c r="H14">
        <f t="shared" si="2"/>
        <v>6</v>
      </c>
      <c r="I14" t="str">
        <f t="shared" si="3"/>
        <v>+/-</v>
      </c>
      <c r="J14" t="str">
        <f t="shared" si="4"/>
        <v>1.7</v>
      </c>
      <c r="K14" s="1">
        <f t="shared" si="5"/>
        <v>1.0334346504559271</v>
      </c>
      <c r="L14" s="1">
        <f t="shared" si="6"/>
        <v>-2.8000000000000007</v>
      </c>
      <c r="M14" s="1">
        <f t="shared" si="7"/>
        <v>1.0352210556794166</v>
      </c>
      <c r="N14" s="1">
        <f t="shared" si="8"/>
        <v>-2.7047363310847246</v>
      </c>
      <c r="O14" t="s">
        <v>72</v>
      </c>
    </row>
    <row r="15" spans="1:16" x14ac:dyDescent="0.35">
      <c r="A15" s="12">
        <v>5</v>
      </c>
      <c r="B15" s="11" t="s">
        <v>44</v>
      </c>
      <c r="C15" s="10">
        <v>7.6</v>
      </c>
      <c r="D15" s="9" t="s">
        <v>121</v>
      </c>
      <c r="E15" s="8" t="str">
        <f t="shared" si="0"/>
        <v>Significantly Different</v>
      </c>
      <c r="G15">
        <f t="shared" si="1"/>
        <v>7.6</v>
      </c>
      <c r="H15">
        <f t="shared" si="2"/>
        <v>6</v>
      </c>
      <c r="I15" t="str">
        <f t="shared" si="3"/>
        <v>+/-</v>
      </c>
      <c r="J15" t="str">
        <f t="shared" si="4"/>
        <v>0.8</v>
      </c>
      <c r="K15" s="1">
        <f t="shared" si="5"/>
        <v>0.48632218844984804</v>
      </c>
      <c r="L15" s="1">
        <f t="shared" si="6"/>
        <v>-2.5</v>
      </c>
      <c r="M15" s="1">
        <f t="shared" si="7"/>
        <v>0.49010685399991183</v>
      </c>
      <c r="N15" s="1">
        <f t="shared" si="8"/>
        <v>-5.1009284599811977</v>
      </c>
      <c r="O15" t="s">
        <v>34</v>
      </c>
    </row>
    <row r="16" spans="1:16" x14ac:dyDescent="0.35">
      <c r="A16" s="12">
        <v>6</v>
      </c>
      <c r="B16" s="11" t="s">
        <v>53</v>
      </c>
      <c r="C16" s="10">
        <v>7.4</v>
      </c>
      <c r="D16" s="9" t="s">
        <v>43</v>
      </c>
      <c r="E16" s="8" t="str">
        <f t="shared" si="0"/>
        <v>Significantly Different</v>
      </c>
      <c r="G16">
        <f t="shared" si="1"/>
        <v>7.4</v>
      </c>
      <c r="H16">
        <f t="shared" si="2"/>
        <v>6</v>
      </c>
      <c r="I16" t="str">
        <f t="shared" si="3"/>
        <v>+/-</v>
      </c>
      <c r="J16" t="str">
        <f t="shared" si="4"/>
        <v>0.4</v>
      </c>
      <c r="K16" s="1">
        <f t="shared" si="5"/>
        <v>0.24316109422492402</v>
      </c>
      <c r="L16" s="1">
        <f t="shared" si="6"/>
        <v>-2.3000000000000007</v>
      </c>
      <c r="M16" s="1">
        <f t="shared" si="7"/>
        <v>0.25064471888253259</v>
      </c>
      <c r="N16" s="1">
        <f t="shared" si="8"/>
        <v>-9.1763353732496604</v>
      </c>
      <c r="O16" t="s">
        <v>73</v>
      </c>
    </row>
    <row r="17" spans="1:15" x14ac:dyDescent="0.35">
      <c r="A17" s="12">
        <v>7</v>
      </c>
      <c r="B17" s="11" t="s">
        <v>58</v>
      </c>
      <c r="C17" s="10">
        <v>7.3</v>
      </c>
      <c r="D17" s="9" t="s">
        <v>43</v>
      </c>
      <c r="E17" s="8" t="str">
        <f t="shared" si="0"/>
        <v>Significantly Different</v>
      </c>
      <c r="G17">
        <f t="shared" si="1"/>
        <v>7.3</v>
      </c>
      <c r="H17">
        <f t="shared" si="2"/>
        <v>6</v>
      </c>
      <c r="I17" t="str">
        <f t="shared" si="3"/>
        <v>+/-</v>
      </c>
      <c r="J17" t="str">
        <f t="shared" si="4"/>
        <v>0.4</v>
      </c>
      <c r="K17" s="1">
        <f t="shared" si="5"/>
        <v>0.24316109422492402</v>
      </c>
      <c r="L17" s="1">
        <f t="shared" si="6"/>
        <v>-2.2000000000000002</v>
      </c>
      <c r="M17" s="1">
        <f t="shared" si="7"/>
        <v>0.25064471888253259</v>
      </c>
      <c r="N17" s="1">
        <f t="shared" si="8"/>
        <v>-8.77736427006489</v>
      </c>
      <c r="O17" t="s">
        <v>65</v>
      </c>
    </row>
    <row r="18" spans="1:15" x14ac:dyDescent="0.35">
      <c r="A18" s="12">
        <v>8</v>
      </c>
      <c r="B18" s="11" t="s">
        <v>69</v>
      </c>
      <c r="C18" s="10">
        <v>6.9</v>
      </c>
      <c r="D18" s="9" t="s">
        <v>134</v>
      </c>
      <c r="E18" s="8" t="str">
        <f t="shared" si="0"/>
        <v>Significantly Different</v>
      </c>
      <c r="G18">
        <f t="shared" si="1"/>
        <v>6.9</v>
      </c>
      <c r="H18">
        <f t="shared" si="2"/>
        <v>6</v>
      </c>
      <c r="I18" t="str">
        <f t="shared" si="3"/>
        <v>+/-</v>
      </c>
      <c r="J18" t="str">
        <f t="shared" si="4"/>
        <v>1.3</v>
      </c>
      <c r="K18" s="1">
        <f t="shared" si="5"/>
        <v>0.79027355623100304</v>
      </c>
      <c r="L18" s="1">
        <f t="shared" si="6"/>
        <v>-1.8000000000000007</v>
      </c>
      <c r="M18" s="1">
        <f t="shared" si="7"/>
        <v>0.79260819516141623</v>
      </c>
      <c r="N18" s="1">
        <f t="shared" si="8"/>
        <v>-2.2709833319770647</v>
      </c>
      <c r="O18" t="s">
        <v>61</v>
      </c>
    </row>
    <row r="19" spans="1:15" x14ac:dyDescent="0.35">
      <c r="A19" s="12">
        <v>9</v>
      </c>
      <c r="B19" s="11" t="s">
        <v>45</v>
      </c>
      <c r="C19" s="10">
        <v>6.2</v>
      </c>
      <c r="D19" s="9" t="s">
        <v>43</v>
      </c>
      <c r="E19" s="8" t="str">
        <f t="shared" si="0"/>
        <v>Significantly Different</v>
      </c>
      <c r="G19">
        <f t="shared" si="1"/>
        <v>6.2</v>
      </c>
      <c r="H19">
        <f t="shared" si="2"/>
        <v>6</v>
      </c>
      <c r="I19" t="str">
        <f t="shared" si="3"/>
        <v>+/-</v>
      </c>
      <c r="J19" t="str">
        <f t="shared" si="4"/>
        <v>0.4</v>
      </c>
      <c r="K19" s="1">
        <f t="shared" si="5"/>
        <v>0.24316109422492402</v>
      </c>
      <c r="L19" s="1">
        <f t="shared" si="6"/>
        <v>-1.1000000000000005</v>
      </c>
      <c r="M19" s="1">
        <f t="shared" si="7"/>
        <v>0.25064471888253259</v>
      </c>
      <c r="N19" s="1">
        <f t="shared" si="8"/>
        <v>-4.3886821350324468</v>
      </c>
      <c r="O19" t="s">
        <v>31</v>
      </c>
    </row>
    <row r="20" spans="1:15" x14ac:dyDescent="0.35">
      <c r="A20" s="12">
        <v>9</v>
      </c>
      <c r="B20" s="11" t="s">
        <v>48</v>
      </c>
      <c r="C20" s="10">
        <v>6.2</v>
      </c>
      <c r="D20" s="13" t="s">
        <v>118</v>
      </c>
      <c r="E20" s="8" t="str">
        <f t="shared" si="0"/>
        <v>Significantly Different</v>
      </c>
      <c r="G20">
        <f t="shared" si="1"/>
        <v>6.2</v>
      </c>
      <c r="H20">
        <f t="shared" si="2"/>
        <v>6</v>
      </c>
      <c r="I20" t="str">
        <f t="shared" si="3"/>
        <v>+/-</v>
      </c>
      <c r="J20" t="str">
        <f t="shared" si="4"/>
        <v>0.9</v>
      </c>
      <c r="K20" s="1">
        <f t="shared" si="5"/>
        <v>0.54711246200607899</v>
      </c>
      <c r="L20" s="1">
        <f t="shared" si="6"/>
        <v>-1.1000000000000005</v>
      </c>
      <c r="M20" s="1">
        <f t="shared" si="7"/>
        <v>0.55047933970440222</v>
      </c>
      <c r="N20" s="1">
        <f t="shared" si="8"/>
        <v>-1.9982584643243493</v>
      </c>
      <c r="O20" t="s">
        <v>53</v>
      </c>
    </row>
    <row r="21" spans="1:15" x14ac:dyDescent="0.35">
      <c r="A21" s="12">
        <v>11</v>
      </c>
      <c r="B21" s="11" t="s">
        <v>42</v>
      </c>
      <c r="C21" s="10">
        <v>6.1</v>
      </c>
      <c r="D21" s="9" t="s">
        <v>121</v>
      </c>
      <c r="E21" s="8" t="str">
        <f t="shared" si="0"/>
        <v>Significantly Different</v>
      </c>
      <c r="G21">
        <f t="shared" si="1"/>
        <v>6.1</v>
      </c>
      <c r="H21">
        <f t="shared" si="2"/>
        <v>6</v>
      </c>
      <c r="I21" t="str">
        <f t="shared" si="3"/>
        <v>+/-</v>
      </c>
      <c r="J21" t="str">
        <f t="shared" si="4"/>
        <v>0.8</v>
      </c>
      <c r="K21" s="1">
        <f t="shared" si="5"/>
        <v>0.48632218844984804</v>
      </c>
      <c r="L21" s="1">
        <f t="shared" si="6"/>
        <v>-1</v>
      </c>
      <c r="M21" s="1">
        <f t="shared" si="7"/>
        <v>0.49010685399991183</v>
      </c>
      <c r="N21" s="1">
        <f t="shared" si="8"/>
        <v>-2.0403713839924791</v>
      </c>
      <c r="O21" t="s">
        <v>45</v>
      </c>
    </row>
    <row r="22" spans="1:15" x14ac:dyDescent="0.35">
      <c r="A22" s="12">
        <v>12</v>
      </c>
      <c r="B22" s="11" t="s">
        <v>72</v>
      </c>
      <c r="C22" s="10">
        <v>5.9</v>
      </c>
      <c r="D22" s="9" t="s">
        <v>121</v>
      </c>
      <c r="E22" s="8" t="str">
        <f t="shared" si="0"/>
        <v>Not Significantly Different</v>
      </c>
      <c r="G22">
        <f t="shared" si="1"/>
        <v>5.9</v>
      </c>
      <c r="H22">
        <f t="shared" si="2"/>
        <v>6</v>
      </c>
      <c r="I22" t="str">
        <f t="shared" si="3"/>
        <v>+/-</v>
      </c>
      <c r="J22" t="str">
        <f t="shared" si="4"/>
        <v>0.8</v>
      </c>
      <c r="K22" s="1">
        <f t="shared" si="5"/>
        <v>0.48632218844984804</v>
      </c>
      <c r="L22" s="1">
        <f t="shared" si="6"/>
        <v>-0.80000000000000071</v>
      </c>
      <c r="M22" s="1">
        <f t="shared" si="7"/>
        <v>0.49010685399991183</v>
      </c>
      <c r="N22" s="1">
        <f t="shared" si="8"/>
        <v>-1.6322971071939847</v>
      </c>
      <c r="O22" t="s">
        <v>28</v>
      </c>
    </row>
    <row r="23" spans="1:15" x14ac:dyDescent="0.35">
      <c r="A23" s="12">
        <v>13</v>
      </c>
      <c r="B23" s="11" t="s">
        <v>71</v>
      </c>
      <c r="C23" s="10">
        <v>5.8</v>
      </c>
      <c r="D23" s="9" t="s">
        <v>43</v>
      </c>
      <c r="E23" s="8" t="str">
        <f t="shared" si="0"/>
        <v>Significantly Different</v>
      </c>
      <c r="G23">
        <f t="shared" si="1"/>
        <v>5.8</v>
      </c>
      <c r="H23">
        <f t="shared" si="2"/>
        <v>6</v>
      </c>
      <c r="I23" t="str">
        <f t="shared" si="3"/>
        <v>+/-</v>
      </c>
      <c r="J23" t="str">
        <f t="shared" si="4"/>
        <v>0.4</v>
      </c>
      <c r="K23" s="1">
        <f t="shared" si="5"/>
        <v>0.24316109422492402</v>
      </c>
      <c r="L23" s="1">
        <f t="shared" si="6"/>
        <v>-0.70000000000000018</v>
      </c>
      <c r="M23" s="1">
        <f t="shared" si="7"/>
        <v>0.25064471888253259</v>
      </c>
      <c r="N23" s="1">
        <f t="shared" si="8"/>
        <v>-2.7927977222933746</v>
      </c>
      <c r="O23" t="s">
        <v>81</v>
      </c>
    </row>
    <row r="24" spans="1:15" x14ac:dyDescent="0.35">
      <c r="A24" s="12">
        <v>14</v>
      </c>
      <c r="B24" s="11" t="s">
        <v>81</v>
      </c>
      <c r="C24" s="10">
        <v>5.7</v>
      </c>
      <c r="D24" s="9" t="s">
        <v>121</v>
      </c>
      <c r="E24" s="8" t="str">
        <f t="shared" si="0"/>
        <v>Not Significantly Different</v>
      </c>
      <c r="G24">
        <f t="shared" si="1"/>
        <v>5.7</v>
      </c>
      <c r="H24">
        <f t="shared" si="2"/>
        <v>6</v>
      </c>
      <c r="I24" t="str">
        <f t="shared" si="3"/>
        <v>+/-</v>
      </c>
      <c r="J24" t="str">
        <f t="shared" si="4"/>
        <v>0.8</v>
      </c>
      <c r="K24" s="1">
        <f t="shared" si="5"/>
        <v>0.48632218844984804</v>
      </c>
      <c r="L24" s="1">
        <f t="shared" si="6"/>
        <v>-0.60000000000000053</v>
      </c>
      <c r="M24" s="1">
        <f t="shared" si="7"/>
        <v>0.49010685399991183</v>
      </c>
      <c r="N24" s="1">
        <f t="shared" si="8"/>
        <v>-1.2242228303954885</v>
      </c>
      <c r="O24" t="s">
        <v>64</v>
      </c>
    </row>
    <row r="25" spans="1:15" x14ac:dyDescent="0.35">
      <c r="A25" s="12">
        <v>15</v>
      </c>
      <c r="B25" s="11" t="s">
        <v>80</v>
      </c>
      <c r="C25" s="10">
        <v>5.5</v>
      </c>
      <c r="D25" s="9" t="s">
        <v>43</v>
      </c>
      <c r="E25" s="8" t="str">
        <f t="shared" si="0"/>
        <v>Not Significantly Different</v>
      </c>
      <c r="G25">
        <f t="shared" si="1"/>
        <v>5.5</v>
      </c>
      <c r="H25">
        <f t="shared" si="2"/>
        <v>6</v>
      </c>
      <c r="I25" t="str">
        <f t="shared" si="3"/>
        <v>+/-</v>
      </c>
      <c r="J25" t="str">
        <f t="shared" si="4"/>
        <v>0.4</v>
      </c>
      <c r="K25" s="1">
        <f t="shared" si="5"/>
        <v>0.24316109422492402</v>
      </c>
      <c r="L25" s="1">
        <f t="shared" si="6"/>
        <v>-0.40000000000000036</v>
      </c>
      <c r="M25" s="1">
        <f t="shared" si="7"/>
        <v>0.25064471888253259</v>
      </c>
      <c r="N25" s="1">
        <f t="shared" si="8"/>
        <v>-1.5958844127390721</v>
      </c>
      <c r="O25" t="s">
        <v>80</v>
      </c>
    </row>
    <row r="26" spans="1:15" x14ac:dyDescent="0.35">
      <c r="A26" s="12">
        <v>15</v>
      </c>
      <c r="B26" s="11" t="s">
        <v>51</v>
      </c>
      <c r="C26" s="10">
        <v>5.5</v>
      </c>
      <c r="D26" s="9" t="s">
        <v>109</v>
      </c>
      <c r="E26" s="8" t="str">
        <f t="shared" si="0"/>
        <v>Not Significantly Different</v>
      </c>
      <c r="G26">
        <f t="shared" si="1"/>
        <v>5.5</v>
      </c>
      <c r="H26">
        <f t="shared" si="2"/>
        <v>6</v>
      </c>
      <c r="I26" t="str">
        <f t="shared" si="3"/>
        <v>+/-</v>
      </c>
      <c r="J26" t="str">
        <f t="shared" si="4"/>
        <v>0.6</v>
      </c>
      <c r="K26" s="1">
        <f t="shared" si="5"/>
        <v>0.36474164133738601</v>
      </c>
      <c r="L26" s="1">
        <f t="shared" si="6"/>
        <v>-0.40000000000000036</v>
      </c>
      <c r="M26" s="1">
        <f t="shared" si="7"/>
        <v>0.36977279819442066</v>
      </c>
      <c r="N26" s="1">
        <f t="shared" si="8"/>
        <v>-1.081745336469252</v>
      </c>
      <c r="O26" t="s">
        <v>79</v>
      </c>
    </row>
    <row r="27" spans="1:15" x14ac:dyDescent="0.35">
      <c r="A27" s="12">
        <v>15</v>
      </c>
      <c r="B27" s="11" t="s">
        <v>62</v>
      </c>
      <c r="C27" s="10">
        <v>5.5</v>
      </c>
      <c r="D27" s="9" t="s">
        <v>129</v>
      </c>
      <c r="E27" s="8" t="str">
        <f t="shared" si="0"/>
        <v>Not Significantly Different</v>
      </c>
      <c r="G27">
        <f t="shared" si="1"/>
        <v>5.5</v>
      </c>
      <c r="H27">
        <f t="shared" si="2"/>
        <v>6</v>
      </c>
      <c r="I27" t="str">
        <f t="shared" si="3"/>
        <v>+/-</v>
      </c>
      <c r="J27" t="str">
        <f t="shared" si="4"/>
        <v>1.1</v>
      </c>
      <c r="K27" s="1">
        <f t="shared" si="5"/>
        <v>0.66869300911854113</v>
      </c>
      <c r="L27" s="1">
        <f t="shared" si="6"/>
        <v>-0.40000000000000036</v>
      </c>
      <c r="M27" s="1">
        <f t="shared" si="7"/>
        <v>0.67145051776214359</v>
      </c>
      <c r="N27" s="1">
        <f t="shared" si="8"/>
        <v>-0.59572520895977243</v>
      </c>
      <c r="O27" t="s">
        <v>77</v>
      </c>
    </row>
    <row r="28" spans="1:15" x14ac:dyDescent="0.35">
      <c r="A28" s="12">
        <v>18</v>
      </c>
      <c r="B28" s="11" t="s">
        <v>46</v>
      </c>
      <c r="C28" s="10">
        <v>5.3</v>
      </c>
      <c r="D28" s="9" t="s">
        <v>30</v>
      </c>
      <c r="E28" s="8" t="str">
        <f t="shared" si="0"/>
        <v>Not Significantly Different</v>
      </c>
      <c r="G28">
        <f t="shared" si="1"/>
        <v>5.3</v>
      </c>
      <c r="H28">
        <f t="shared" si="2"/>
        <v>6</v>
      </c>
      <c r="I28" t="str">
        <f t="shared" si="3"/>
        <v>+/-</v>
      </c>
      <c r="J28" t="str">
        <f t="shared" si="4"/>
        <v>0.5</v>
      </c>
      <c r="K28" s="1">
        <f t="shared" si="5"/>
        <v>0.303951367781155</v>
      </c>
      <c r="L28" s="1">
        <f t="shared" si="6"/>
        <v>-0.20000000000000018</v>
      </c>
      <c r="M28" s="1">
        <f t="shared" si="7"/>
        <v>0.30997079109986531</v>
      </c>
      <c r="N28" s="1">
        <f t="shared" si="8"/>
        <v>-0.64522208460462616</v>
      </c>
      <c r="O28" t="s">
        <v>78</v>
      </c>
    </row>
    <row r="29" spans="1:15" x14ac:dyDescent="0.35">
      <c r="A29" s="12">
        <v>19</v>
      </c>
      <c r="B29" s="11" t="s">
        <v>77</v>
      </c>
      <c r="C29" s="10">
        <v>5.2</v>
      </c>
      <c r="D29" s="9" t="s">
        <v>109</v>
      </c>
      <c r="E29" s="8" t="str">
        <f t="shared" si="0"/>
        <v>Not Significantly Different</v>
      </c>
      <c r="G29">
        <f t="shared" si="1"/>
        <v>5.2</v>
      </c>
      <c r="H29">
        <f t="shared" si="2"/>
        <v>6</v>
      </c>
      <c r="I29" t="str">
        <f t="shared" si="3"/>
        <v>+/-</v>
      </c>
      <c r="J29" t="str">
        <f t="shared" si="4"/>
        <v>0.6</v>
      </c>
      <c r="K29" s="1">
        <f t="shared" si="5"/>
        <v>0.36474164133738601</v>
      </c>
      <c r="L29" s="1">
        <f t="shared" si="6"/>
        <v>-0.10000000000000053</v>
      </c>
      <c r="M29" s="1">
        <f t="shared" si="7"/>
        <v>0.36977279819442066</v>
      </c>
      <c r="N29" s="1">
        <f t="shared" si="8"/>
        <v>-0.27043633411731416</v>
      </c>
      <c r="O29" t="s">
        <v>55</v>
      </c>
    </row>
    <row r="30" spans="1:15" x14ac:dyDescent="0.35">
      <c r="A30" s="12">
        <v>19</v>
      </c>
      <c r="B30" s="11" t="s">
        <v>54</v>
      </c>
      <c r="C30" s="10">
        <v>5.2</v>
      </c>
      <c r="D30" s="9" t="s">
        <v>27</v>
      </c>
      <c r="E30" s="8" t="str">
        <f t="shared" si="0"/>
        <v>Not Significantly Different</v>
      </c>
      <c r="G30">
        <f t="shared" si="1"/>
        <v>5.2</v>
      </c>
      <c r="H30">
        <f t="shared" si="2"/>
        <v>6</v>
      </c>
      <c r="I30" t="str">
        <f t="shared" si="3"/>
        <v>+/-</v>
      </c>
      <c r="J30" t="str">
        <f t="shared" si="4"/>
        <v>0.3</v>
      </c>
      <c r="K30" s="1">
        <f t="shared" si="5"/>
        <v>0.18237082066869301</v>
      </c>
      <c r="L30" s="1">
        <f t="shared" si="6"/>
        <v>-0.10000000000000053</v>
      </c>
      <c r="M30" s="1">
        <f t="shared" si="7"/>
        <v>0.19223572402239389</v>
      </c>
      <c r="N30" s="1">
        <f t="shared" si="8"/>
        <v>-0.52019467509770112</v>
      </c>
      <c r="O30" t="s">
        <v>76</v>
      </c>
    </row>
    <row r="31" spans="1:15" x14ac:dyDescent="0.35">
      <c r="A31" s="12">
        <v>21</v>
      </c>
      <c r="B31" s="11" t="s">
        <v>73</v>
      </c>
      <c r="C31" s="10">
        <v>4.8</v>
      </c>
      <c r="D31" s="9" t="s">
        <v>43</v>
      </c>
      <c r="E31" s="8" t="str">
        <f t="shared" si="0"/>
        <v>Not Significantly Different</v>
      </c>
      <c r="G31">
        <f t="shared" si="1"/>
        <v>4.8</v>
      </c>
      <c r="H31">
        <f t="shared" si="2"/>
        <v>6</v>
      </c>
      <c r="I31" t="str">
        <f t="shared" si="3"/>
        <v>+/-</v>
      </c>
      <c r="J31" t="str">
        <f t="shared" si="4"/>
        <v>0.4</v>
      </c>
      <c r="K31" s="1">
        <f t="shared" si="5"/>
        <v>0.24316109422492402</v>
      </c>
      <c r="L31" s="1">
        <f t="shared" si="6"/>
        <v>0.29999999999999982</v>
      </c>
      <c r="M31" s="1">
        <f t="shared" si="7"/>
        <v>0.25064471888253259</v>
      </c>
      <c r="N31" s="1">
        <f t="shared" si="8"/>
        <v>1.1969133095543023</v>
      </c>
      <c r="O31" t="s">
        <v>41</v>
      </c>
    </row>
    <row r="32" spans="1:15" x14ac:dyDescent="0.35">
      <c r="A32" s="12">
        <v>21</v>
      </c>
      <c r="B32" s="11" t="s">
        <v>63</v>
      </c>
      <c r="C32" s="10">
        <v>4.8</v>
      </c>
      <c r="D32" s="9" t="s">
        <v>27</v>
      </c>
      <c r="E32" s="8" t="str">
        <f t="shared" si="0"/>
        <v>Not Significantly Different</v>
      </c>
      <c r="G32">
        <f t="shared" si="1"/>
        <v>4.8</v>
      </c>
      <c r="H32">
        <f t="shared" si="2"/>
        <v>6</v>
      </c>
      <c r="I32" t="str">
        <f t="shared" si="3"/>
        <v>+/-</v>
      </c>
      <c r="J32" t="str">
        <f t="shared" si="4"/>
        <v>0.3</v>
      </c>
      <c r="K32" s="1">
        <f t="shared" si="5"/>
        <v>0.18237082066869301</v>
      </c>
      <c r="L32" s="1">
        <f t="shared" si="6"/>
        <v>0.29999999999999982</v>
      </c>
      <c r="M32" s="1">
        <f t="shared" si="7"/>
        <v>0.19223572402239389</v>
      </c>
      <c r="N32" s="1">
        <f t="shared" si="8"/>
        <v>1.5605840252930943</v>
      </c>
      <c r="O32" t="s">
        <v>70</v>
      </c>
    </row>
    <row r="33" spans="1:15" x14ac:dyDescent="0.35">
      <c r="A33" s="12">
        <v>23</v>
      </c>
      <c r="B33" s="11" t="s">
        <v>50</v>
      </c>
      <c r="C33" s="10">
        <v>4.7</v>
      </c>
      <c r="D33" s="9" t="s">
        <v>30</v>
      </c>
      <c r="E33" s="8" t="str">
        <f t="shared" si="0"/>
        <v>Not Significantly Different</v>
      </c>
      <c r="G33">
        <f t="shared" si="1"/>
        <v>4.7</v>
      </c>
      <c r="H33">
        <f t="shared" si="2"/>
        <v>6</v>
      </c>
      <c r="I33" t="str">
        <f t="shared" si="3"/>
        <v>+/-</v>
      </c>
      <c r="J33" t="str">
        <f t="shared" si="4"/>
        <v>0.5</v>
      </c>
      <c r="K33" s="1">
        <f t="shared" si="5"/>
        <v>0.303951367781155</v>
      </c>
      <c r="L33" s="1">
        <f t="shared" si="6"/>
        <v>0.39999999999999947</v>
      </c>
      <c r="M33" s="1">
        <f t="shared" si="7"/>
        <v>0.30997079109986531</v>
      </c>
      <c r="N33" s="1">
        <f t="shared" si="8"/>
        <v>1.2904441692092494</v>
      </c>
      <c r="O33" t="s">
        <v>75</v>
      </c>
    </row>
    <row r="34" spans="1:15" x14ac:dyDescent="0.35">
      <c r="A34" s="12">
        <v>24</v>
      </c>
      <c r="B34" s="11" t="s">
        <v>76</v>
      </c>
      <c r="C34" s="10">
        <v>4.5999999999999996</v>
      </c>
      <c r="D34" s="9" t="s">
        <v>122</v>
      </c>
      <c r="E34" s="8" t="str">
        <f t="shared" si="0"/>
        <v>Not Significantly Different</v>
      </c>
      <c r="G34">
        <f t="shared" si="1"/>
        <v>4.5999999999999996</v>
      </c>
      <c r="H34">
        <f t="shared" si="2"/>
        <v>6</v>
      </c>
      <c r="I34" t="str">
        <f t="shared" si="3"/>
        <v>+/-</v>
      </c>
      <c r="J34" t="str">
        <f t="shared" si="4"/>
        <v>1.0</v>
      </c>
      <c r="K34" s="1">
        <f t="shared" si="5"/>
        <v>0.60790273556231</v>
      </c>
      <c r="L34" s="1">
        <f t="shared" si="6"/>
        <v>0.5</v>
      </c>
      <c r="M34" s="1">
        <f t="shared" si="7"/>
        <v>0.61093468821403585</v>
      </c>
      <c r="N34" s="1">
        <f t="shared" si="8"/>
        <v>0.81841808894771606</v>
      </c>
      <c r="O34" t="s">
        <v>74</v>
      </c>
    </row>
    <row r="35" spans="1:15" x14ac:dyDescent="0.35">
      <c r="A35" s="12">
        <v>24</v>
      </c>
      <c r="B35" s="11" t="s">
        <v>68</v>
      </c>
      <c r="C35" s="10">
        <v>4.5999999999999996</v>
      </c>
      <c r="D35" s="9" t="s">
        <v>25</v>
      </c>
      <c r="E35" s="8" t="str">
        <f t="shared" si="0"/>
        <v>Not Significantly Different</v>
      </c>
      <c r="G35">
        <f t="shared" si="1"/>
        <v>4.5999999999999996</v>
      </c>
      <c r="H35">
        <f t="shared" si="2"/>
        <v>6</v>
      </c>
      <c r="I35" t="str">
        <f t="shared" si="3"/>
        <v>+/-</v>
      </c>
      <c r="J35" t="str">
        <f t="shared" si="4"/>
        <v>0.7</v>
      </c>
      <c r="K35" s="1">
        <f t="shared" si="5"/>
        <v>0.42553191489361697</v>
      </c>
      <c r="L35" s="1">
        <f t="shared" si="6"/>
        <v>0.5</v>
      </c>
      <c r="M35" s="1">
        <f t="shared" si="7"/>
        <v>0.42985214661796195</v>
      </c>
      <c r="N35" s="1">
        <f t="shared" si="8"/>
        <v>1.1631906550518709</v>
      </c>
      <c r="O35" t="s">
        <v>51</v>
      </c>
    </row>
    <row r="36" spans="1:15" x14ac:dyDescent="0.35">
      <c r="A36" s="12">
        <v>26</v>
      </c>
      <c r="B36" s="11" t="s">
        <v>60</v>
      </c>
      <c r="C36" s="10">
        <v>4.5</v>
      </c>
      <c r="D36" s="9" t="s">
        <v>27</v>
      </c>
      <c r="E36" s="8" t="str">
        <f t="shared" si="0"/>
        <v>Significantly Different</v>
      </c>
      <c r="G36">
        <f t="shared" si="1"/>
        <v>4.5</v>
      </c>
      <c r="H36">
        <f t="shared" si="2"/>
        <v>6</v>
      </c>
      <c r="I36" t="str">
        <f t="shared" si="3"/>
        <v>+/-</v>
      </c>
      <c r="J36" t="str">
        <f t="shared" si="4"/>
        <v>0.3</v>
      </c>
      <c r="K36" s="1">
        <f t="shared" si="5"/>
        <v>0.18237082066869301</v>
      </c>
      <c r="L36" s="1">
        <f t="shared" si="6"/>
        <v>0.59999999999999964</v>
      </c>
      <c r="M36" s="1">
        <f t="shared" si="7"/>
        <v>0.19223572402239389</v>
      </c>
      <c r="N36" s="1">
        <f t="shared" si="8"/>
        <v>3.1211680505861885</v>
      </c>
      <c r="O36" t="s">
        <v>71</v>
      </c>
    </row>
    <row r="37" spans="1:15" x14ac:dyDescent="0.35">
      <c r="A37" s="12">
        <v>26</v>
      </c>
      <c r="B37" s="11" t="s">
        <v>29</v>
      </c>
      <c r="C37" s="10">
        <v>4.5</v>
      </c>
      <c r="D37" s="9" t="s">
        <v>43</v>
      </c>
      <c r="E37" s="8" t="str">
        <f t="shared" si="0"/>
        <v>Significantly Different</v>
      </c>
      <c r="G37">
        <f t="shared" si="1"/>
        <v>4.5</v>
      </c>
      <c r="H37">
        <f t="shared" si="2"/>
        <v>6</v>
      </c>
      <c r="I37" t="str">
        <f t="shared" si="3"/>
        <v>+/-</v>
      </c>
      <c r="J37" t="str">
        <f t="shared" si="4"/>
        <v>0.4</v>
      </c>
      <c r="K37" s="1">
        <f t="shared" si="5"/>
        <v>0.24316109422492402</v>
      </c>
      <c r="L37" s="1">
        <f t="shared" si="6"/>
        <v>0.59999999999999964</v>
      </c>
      <c r="M37" s="1">
        <f t="shared" si="7"/>
        <v>0.25064471888253259</v>
      </c>
      <c r="N37" s="1">
        <f t="shared" si="8"/>
        <v>2.3938266191086046</v>
      </c>
      <c r="O37" t="s">
        <v>69</v>
      </c>
    </row>
    <row r="38" spans="1:15" x14ac:dyDescent="0.35">
      <c r="A38" s="12">
        <v>28</v>
      </c>
      <c r="B38" s="11" t="s">
        <v>37</v>
      </c>
      <c r="C38" s="10">
        <v>4.4000000000000004</v>
      </c>
      <c r="D38" s="9" t="s">
        <v>43</v>
      </c>
      <c r="E38" s="8" t="str">
        <f t="shared" si="0"/>
        <v>Significantly Different</v>
      </c>
      <c r="G38">
        <f t="shared" si="1"/>
        <v>4.4000000000000004</v>
      </c>
      <c r="H38">
        <f t="shared" si="2"/>
        <v>6</v>
      </c>
      <c r="I38" t="str">
        <f t="shared" si="3"/>
        <v>+/-</v>
      </c>
      <c r="J38" t="str">
        <f t="shared" si="4"/>
        <v>0.4</v>
      </c>
      <c r="K38" s="1">
        <f t="shared" si="5"/>
        <v>0.24316109422492402</v>
      </c>
      <c r="L38" s="1">
        <f t="shared" si="6"/>
        <v>0.69999999999999929</v>
      </c>
      <c r="M38" s="1">
        <f t="shared" si="7"/>
        <v>0.25064471888253259</v>
      </c>
      <c r="N38" s="1">
        <f t="shared" si="8"/>
        <v>2.7927977222933711</v>
      </c>
      <c r="O38" t="s">
        <v>68</v>
      </c>
    </row>
    <row r="39" spans="1:15" x14ac:dyDescent="0.35">
      <c r="A39" s="12">
        <v>29</v>
      </c>
      <c r="B39" s="11" t="s">
        <v>78</v>
      </c>
      <c r="C39" s="10">
        <v>4.3</v>
      </c>
      <c r="D39" s="9" t="s">
        <v>109</v>
      </c>
      <c r="E39" s="8" t="str">
        <f t="shared" si="0"/>
        <v>Significantly Different</v>
      </c>
      <c r="G39">
        <f t="shared" si="1"/>
        <v>4.3</v>
      </c>
      <c r="H39">
        <f t="shared" si="2"/>
        <v>6</v>
      </c>
      <c r="I39" t="str">
        <f t="shared" si="3"/>
        <v>+/-</v>
      </c>
      <c r="J39" t="str">
        <f t="shared" si="4"/>
        <v>0.6</v>
      </c>
      <c r="K39" s="1">
        <f t="shared" si="5"/>
        <v>0.36474164133738601</v>
      </c>
      <c r="L39" s="1">
        <f t="shared" si="6"/>
        <v>0.79999999999999982</v>
      </c>
      <c r="M39" s="1">
        <f t="shared" si="7"/>
        <v>0.36977279819442066</v>
      </c>
      <c r="N39" s="1">
        <f t="shared" si="8"/>
        <v>2.1634906729385013</v>
      </c>
      <c r="O39" t="s">
        <v>44</v>
      </c>
    </row>
    <row r="40" spans="1:15" x14ac:dyDescent="0.35">
      <c r="A40" s="12">
        <v>30</v>
      </c>
      <c r="B40" s="11" t="s">
        <v>41</v>
      </c>
      <c r="C40" s="10">
        <v>4.2</v>
      </c>
      <c r="D40" s="9" t="s">
        <v>30</v>
      </c>
      <c r="E40" s="8" t="str">
        <f t="shared" si="0"/>
        <v>Significantly Different</v>
      </c>
      <c r="G40">
        <f t="shared" si="1"/>
        <v>4.2</v>
      </c>
      <c r="H40">
        <f t="shared" si="2"/>
        <v>6</v>
      </c>
      <c r="I40" t="str">
        <f t="shared" si="3"/>
        <v>+/-</v>
      </c>
      <c r="J40" t="str">
        <f t="shared" si="4"/>
        <v>0.5</v>
      </c>
      <c r="K40" s="1">
        <f t="shared" si="5"/>
        <v>0.303951367781155</v>
      </c>
      <c r="L40" s="1">
        <f t="shared" si="6"/>
        <v>0.89999999999999947</v>
      </c>
      <c r="M40" s="1">
        <f t="shared" si="7"/>
        <v>0.30997079109986531</v>
      </c>
      <c r="N40" s="1">
        <f t="shared" si="8"/>
        <v>2.9034993807208131</v>
      </c>
      <c r="O40" t="s">
        <v>66</v>
      </c>
    </row>
    <row r="41" spans="1:15" x14ac:dyDescent="0.35">
      <c r="A41" s="12">
        <v>31</v>
      </c>
      <c r="B41" s="11" t="s">
        <v>47</v>
      </c>
      <c r="C41" s="10">
        <v>3.9</v>
      </c>
      <c r="D41" s="9" t="s">
        <v>27</v>
      </c>
      <c r="E41" s="8" t="str">
        <f t="shared" si="0"/>
        <v>Significantly Different</v>
      </c>
      <c r="G41">
        <f t="shared" si="1"/>
        <v>3.9</v>
      </c>
      <c r="H41">
        <f t="shared" si="2"/>
        <v>6</v>
      </c>
      <c r="I41" t="str">
        <f t="shared" si="3"/>
        <v>+/-</v>
      </c>
      <c r="J41" t="str">
        <f t="shared" si="4"/>
        <v>0.3</v>
      </c>
      <c r="K41" s="1">
        <f t="shared" si="5"/>
        <v>0.18237082066869301</v>
      </c>
      <c r="L41" s="1">
        <f t="shared" si="6"/>
        <v>1.1999999999999997</v>
      </c>
      <c r="M41" s="1">
        <f t="shared" si="7"/>
        <v>0.19223572402239389</v>
      </c>
      <c r="N41" s="1">
        <f t="shared" si="8"/>
        <v>6.2423361011723788</v>
      </c>
      <c r="O41" t="s">
        <v>47</v>
      </c>
    </row>
    <row r="42" spans="1:15" x14ac:dyDescent="0.35">
      <c r="A42" s="12">
        <v>32</v>
      </c>
      <c r="B42" s="11" t="s">
        <v>36</v>
      </c>
      <c r="C42" s="10">
        <v>3.8</v>
      </c>
      <c r="D42" s="9" t="s">
        <v>25</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3.8</v>
      </c>
      <c r="H42">
        <f t="shared" ref="H42:H62" si="11">LEN(TRIM(D42))</f>
        <v>6</v>
      </c>
      <c r="I42" t="str">
        <f t="shared" ref="I42:I73" si="12">IF(H42&gt;=3,MID(TRIM(D42),1,3),"NO")</f>
        <v>+/-</v>
      </c>
      <c r="J42" t="str">
        <f t="shared" ref="J42:J73" si="13">IF(TRIM(I42)="+/-",MID(TRIM(D42),4,H42-3),D42)</f>
        <v>0.7</v>
      </c>
      <c r="K42" s="1">
        <f t="shared" ref="K42:K73" si="14">IF(TRIM(J42)="*****",0,IF(ISERROR(VALUE(J42)),"NA",VALUE(J42/$I$4)))</f>
        <v>0.42553191489361697</v>
      </c>
      <c r="L42" s="1">
        <f t="shared" ref="L42:L62" si="15">IF(AND(ISNUMBER(G42),ISNUMBER($I$6)),$I$6-G42,"N/A")</f>
        <v>1.2999999999999998</v>
      </c>
      <c r="M42" s="1">
        <f t="shared" ref="M42:M62" si="16">IF(AND(ISNUMBER(K42),ISNUMBER($I$7)),SQRT(K42^2+($I$7)^2),"N/A")</f>
        <v>0.42985214661796195</v>
      </c>
      <c r="N42" s="1">
        <f t="shared" ref="N42:N73" si="17">IF(AND(ISNUMBER(L42),ISNUMBER(M42),M42&lt;&gt;0),L42/M42,"NA")</f>
        <v>3.0242957031348641</v>
      </c>
      <c r="O42" t="s">
        <v>36</v>
      </c>
    </row>
    <row r="43" spans="1:15" x14ac:dyDescent="0.35">
      <c r="A43" s="12">
        <v>33</v>
      </c>
      <c r="B43" s="11" t="s">
        <v>79</v>
      </c>
      <c r="C43" s="10">
        <v>3.7</v>
      </c>
      <c r="D43" s="9" t="s">
        <v>43</v>
      </c>
      <c r="E43" s="8" t="str">
        <f t="shared" si="9"/>
        <v>Significantly Different</v>
      </c>
      <c r="G43">
        <f t="shared" si="10"/>
        <v>3.7</v>
      </c>
      <c r="H43">
        <f t="shared" si="11"/>
        <v>6</v>
      </c>
      <c r="I43" t="str">
        <f t="shared" si="12"/>
        <v>+/-</v>
      </c>
      <c r="J43" t="str">
        <f t="shared" si="13"/>
        <v>0.4</v>
      </c>
      <c r="K43" s="1">
        <f t="shared" si="14"/>
        <v>0.24316109422492402</v>
      </c>
      <c r="L43" s="1">
        <f t="shared" si="15"/>
        <v>1.3999999999999995</v>
      </c>
      <c r="M43" s="1">
        <f t="shared" si="16"/>
        <v>0.25064471888253259</v>
      </c>
      <c r="N43" s="1">
        <f t="shared" si="17"/>
        <v>5.5855954445867457</v>
      </c>
      <c r="O43" t="s">
        <v>49</v>
      </c>
    </row>
    <row r="44" spans="1:15" x14ac:dyDescent="0.35">
      <c r="A44" s="12">
        <v>34</v>
      </c>
      <c r="B44" s="11" t="s">
        <v>55</v>
      </c>
      <c r="C44" s="10">
        <v>3.5</v>
      </c>
      <c r="D44" s="9" t="s">
        <v>43</v>
      </c>
      <c r="E44" s="8" t="str">
        <f t="shared" si="9"/>
        <v>Significantly Different</v>
      </c>
      <c r="G44">
        <f t="shared" si="10"/>
        <v>3.5</v>
      </c>
      <c r="H44">
        <f t="shared" si="11"/>
        <v>6</v>
      </c>
      <c r="I44" t="str">
        <f t="shared" si="12"/>
        <v>+/-</v>
      </c>
      <c r="J44" t="str">
        <f t="shared" si="13"/>
        <v>0.4</v>
      </c>
      <c r="K44" s="1">
        <f t="shared" si="14"/>
        <v>0.24316109422492402</v>
      </c>
      <c r="L44" s="1">
        <f t="shared" si="15"/>
        <v>1.5999999999999996</v>
      </c>
      <c r="M44" s="1">
        <f t="shared" si="16"/>
        <v>0.25064471888253259</v>
      </c>
      <c r="N44" s="1">
        <f t="shared" si="17"/>
        <v>6.3835376509562813</v>
      </c>
      <c r="O44" t="s">
        <v>63</v>
      </c>
    </row>
    <row r="45" spans="1:15" x14ac:dyDescent="0.35">
      <c r="A45" s="12">
        <v>35</v>
      </c>
      <c r="B45" s="11" t="s">
        <v>61</v>
      </c>
      <c r="C45" s="10">
        <v>3.4</v>
      </c>
      <c r="D45" s="9" t="s">
        <v>118</v>
      </c>
      <c r="E45" s="8" t="str">
        <f t="shared" si="9"/>
        <v>Significantly Different</v>
      </c>
      <c r="G45">
        <f t="shared" si="10"/>
        <v>3.4</v>
      </c>
      <c r="H45">
        <f t="shared" si="11"/>
        <v>6</v>
      </c>
      <c r="I45" t="str">
        <f t="shared" si="12"/>
        <v>+/-</v>
      </c>
      <c r="J45" t="str">
        <f t="shared" si="13"/>
        <v>0.9</v>
      </c>
      <c r="K45" s="1">
        <f t="shared" si="14"/>
        <v>0.54711246200607899</v>
      </c>
      <c r="L45" s="1">
        <f t="shared" si="15"/>
        <v>1.6999999999999997</v>
      </c>
      <c r="M45" s="1">
        <f t="shared" si="16"/>
        <v>0.55047933970440222</v>
      </c>
      <c r="N45" s="1">
        <f t="shared" si="17"/>
        <v>3.088217626683083</v>
      </c>
      <c r="O45" t="s">
        <v>62</v>
      </c>
    </row>
    <row r="46" spans="1:15" x14ac:dyDescent="0.35">
      <c r="A46" s="12">
        <v>35</v>
      </c>
      <c r="B46" s="11" t="s">
        <v>64</v>
      </c>
      <c r="C46" s="10">
        <v>3.4</v>
      </c>
      <c r="D46" s="9" t="s">
        <v>27</v>
      </c>
      <c r="E46" s="8" t="str">
        <f t="shared" si="9"/>
        <v>Significantly Different</v>
      </c>
      <c r="G46">
        <f t="shared" si="10"/>
        <v>3.4</v>
      </c>
      <c r="H46">
        <f t="shared" si="11"/>
        <v>6</v>
      </c>
      <c r="I46" t="str">
        <f t="shared" si="12"/>
        <v>+/-</v>
      </c>
      <c r="J46" t="str">
        <f t="shared" si="13"/>
        <v>0.3</v>
      </c>
      <c r="K46" s="1">
        <f t="shared" si="14"/>
        <v>0.18237082066869301</v>
      </c>
      <c r="L46" s="1">
        <f t="shared" si="15"/>
        <v>1.6999999999999997</v>
      </c>
      <c r="M46" s="1">
        <f t="shared" si="16"/>
        <v>0.19223572402239389</v>
      </c>
      <c r="N46" s="1">
        <f t="shared" si="17"/>
        <v>8.8433094766608704</v>
      </c>
      <c r="O46" t="s">
        <v>60</v>
      </c>
    </row>
    <row r="47" spans="1:15" x14ac:dyDescent="0.35">
      <c r="A47" s="12">
        <v>35</v>
      </c>
      <c r="B47" s="11" t="s">
        <v>66</v>
      </c>
      <c r="C47" s="10">
        <v>3.4</v>
      </c>
      <c r="D47" s="9" t="s">
        <v>25</v>
      </c>
      <c r="E47" s="8" t="str">
        <f t="shared" si="9"/>
        <v>Significantly Different</v>
      </c>
      <c r="G47">
        <f t="shared" si="10"/>
        <v>3.4</v>
      </c>
      <c r="H47">
        <f t="shared" si="11"/>
        <v>6</v>
      </c>
      <c r="I47" t="str">
        <f t="shared" si="12"/>
        <v>+/-</v>
      </c>
      <c r="J47" t="str">
        <f t="shared" si="13"/>
        <v>0.7</v>
      </c>
      <c r="K47" s="1">
        <f t="shared" si="14"/>
        <v>0.42553191489361697</v>
      </c>
      <c r="L47" s="1">
        <f t="shared" si="15"/>
        <v>1.6999999999999997</v>
      </c>
      <c r="M47" s="1">
        <f t="shared" si="16"/>
        <v>0.42985214661796195</v>
      </c>
      <c r="N47" s="1">
        <f t="shared" si="17"/>
        <v>3.9548482271763605</v>
      </c>
      <c r="O47" t="s">
        <v>58</v>
      </c>
    </row>
    <row r="48" spans="1:15" x14ac:dyDescent="0.35">
      <c r="A48" s="12">
        <v>38</v>
      </c>
      <c r="B48" s="11" t="s">
        <v>74</v>
      </c>
      <c r="C48" s="10">
        <v>3.3</v>
      </c>
      <c r="D48" s="9" t="s">
        <v>27</v>
      </c>
      <c r="E48" s="8" t="str">
        <f t="shared" si="9"/>
        <v>Significantly Different</v>
      </c>
      <c r="G48">
        <f t="shared" si="10"/>
        <v>3.3</v>
      </c>
      <c r="H48">
        <f t="shared" si="11"/>
        <v>6</v>
      </c>
      <c r="I48" t="str">
        <f t="shared" si="12"/>
        <v>+/-</v>
      </c>
      <c r="J48" t="str">
        <f t="shared" si="13"/>
        <v>0.3</v>
      </c>
      <c r="K48" s="1">
        <f t="shared" si="14"/>
        <v>0.18237082066869301</v>
      </c>
      <c r="L48" s="1">
        <f t="shared" si="15"/>
        <v>1.7999999999999998</v>
      </c>
      <c r="M48" s="1">
        <f t="shared" si="16"/>
        <v>0.19223572402239389</v>
      </c>
      <c r="N48" s="1">
        <f t="shared" si="17"/>
        <v>9.3635041517585691</v>
      </c>
      <c r="O48" t="s">
        <v>56</v>
      </c>
    </row>
    <row r="49" spans="1:15" x14ac:dyDescent="0.35">
      <c r="A49" s="12">
        <v>39</v>
      </c>
      <c r="B49" s="11" t="s">
        <v>34</v>
      </c>
      <c r="C49" s="10">
        <v>3.2</v>
      </c>
      <c r="D49" s="9" t="s">
        <v>38</v>
      </c>
      <c r="E49" s="8" t="str">
        <f t="shared" si="9"/>
        <v>Significantly Different</v>
      </c>
      <c r="G49">
        <f t="shared" si="10"/>
        <v>3.2</v>
      </c>
      <c r="H49">
        <f t="shared" si="11"/>
        <v>6</v>
      </c>
      <c r="I49" t="str">
        <f t="shared" si="12"/>
        <v>+/-</v>
      </c>
      <c r="J49" t="str">
        <f t="shared" si="13"/>
        <v>0.2</v>
      </c>
      <c r="K49" s="1">
        <f t="shared" si="14"/>
        <v>0.12158054711246201</v>
      </c>
      <c r="L49" s="1">
        <f t="shared" si="15"/>
        <v>1.8999999999999995</v>
      </c>
      <c r="M49" s="1">
        <f t="shared" si="16"/>
        <v>0.1359311840425404</v>
      </c>
      <c r="N49" s="1">
        <f t="shared" si="17"/>
        <v>13.977660927351183</v>
      </c>
      <c r="O49" t="s">
        <v>54</v>
      </c>
    </row>
    <row r="50" spans="1:15" x14ac:dyDescent="0.35">
      <c r="A50" s="12">
        <v>39</v>
      </c>
      <c r="B50" s="11" t="s">
        <v>65</v>
      </c>
      <c r="C50" s="10">
        <v>3.2</v>
      </c>
      <c r="D50" s="9" t="s">
        <v>30</v>
      </c>
      <c r="E50" s="8" t="str">
        <f t="shared" si="9"/>
        <v>Significantly Different</v>
      </c>
      <c r="G50">
        <f t="shared" si="10"/>
        <v>3.2</v>
      </c>
      <c r="H50">
        <f t="shared" si="11"/>
        <v>6</v>
      </c>
      <c r="I50" t="str">
        <f t="shared" si="12"/>
        <v>+/-</v>
      </c>
      <c r="J50" t="str">
        <f t="shared" si="13"/>
        <v>0.5</v>
      </c>
      <c r="K50" s="1">
        <f t="shared" si="14"/>
        <v>0.303951367781155</v>
      </c>
      <c r="L50" s="1">
        <f t="shared" si="15"/>
        <v>1.8999999999999995</v>
      </c>
      <c r="M50" s="1">
        <f t="shared" si="16"/>
        <v>0.30997079109986531</v>
      </c>
      <c r="N50" s="1">
        <f t="shared" si="17"/>
        <v>6.129609803743941</v>
      </c>
      <c r="O50" t="s">
        <v>52</v>
      </c>
    </row>
    <row r="51" spans="1:15" x14ac:dyDescent="0.35">
      <c r="A51" s="12">
        <v>41</v>
      </c>
      <c r="B51" s="11" t="s">
        <v>67</v>
      </c>
      <c r="C51" s="10">
        <v>3.1</v>
      </c>
      <c r="D51" s="9" t="s">
        <v>43</v>
      </c>
      <c r="E51" s="8" t="str">
        <f t="shared" si="9"/>
        <v>Significantly Different</v>
      </c>
      <c r="G51">
        <f t="shared" si="10"/>
        <v>3.1</v>
      </c>
      <c r="H51">
        <f t="shared" si="11"/>
        <v>6</v>
      </c>
      <c r="I51" t="str">
        <f t="shared" si="12"/>
        <v>+/-</v>
      </c>
      <c r="J51" t="str">
        <f t="shared" si="13"/>
        <v>0.4</v>
      </c>
      <c r="K51" s="1">
        <f t="shared" si="14"/>
        <v>0.24316109422492402</v>
      </c>
      <c r="L51" s="1">
        <f t="shared" si="15"/>
        <v>1.9999999999999996</v>
      </c>
      <c r="M51" s="1">
        <f t="shared" si="16"/>
        <v>0.25064471888253259</v>
      </c>
      <c r="N51" s="1">
        <f t="shared" si="17"/>
        <v>7.9794220636953517</v>
      </c>
      <c r="O51" t="s">
        <v>50</v>
      </c>
    </row>
    <row r="52" spans="1:15" x14ac:dyDescent="0.35">
      <c r="A52" s="12">
        <v>42</v>
      </c>
      <c r="B52" s="11" t="s">
        <v>28</v>
      </c>
      <c r="C52" s="10">
        <v>3</v>
      </c>
      <c r="D52" s="9" t="s">
        <v>109</v>
      </c>
      <c r="E52" s="8" t="str">
        <f t="shared" si="9"/>
        <v>Significantly Different</v>
      </c>
      <c r="G52">
        <f t="shared" si="10"/>
        <v>3</v>
      </c>
      <c r="H52">
        <f t="shared" si="11"/>
        <v>6</v>
      </c>
      <c r="I52" t="str">
        <f t="shared" si="12"/>
        <v>+/-</v>
      </c>
      <c r="J52" t="str">
        <f t="shared" si="13"/>
        <v>0.6</v>
      </c>
      <c r="K52" s="1">
        <f t="shared" si="14"/>
        <v>0.36474164133738601</v>
      </c>
      <c r="L52" s="1">
        <f t="shared" si="15"/>
        <v>2.0999999999999996</v>
      </c>
      <c r="M52" s="1">
        <f t="shared" si="16"/>
        <v>0.36977279819442066</v>
      </c>
      <c r="N52" s="1">
        <f t="shared" si="17"/>
        <v>5.6791630164635665</v>
      </c>
      <c r="O52" t="s">
        <v>48</v>
      </c>
    </row>
    <row r="53" spans="1:15" x14ac:dyDescent="0.35">
      <c r="A53" s="12">
        <v>42</v>
      </c>
      <c r="B53" s="11" t="s">
        <v>56</v>
      </c>
      <c r="C53" s="10">
        <v>3</v>
      </c>
      <c r="D53" s="9" t="s">
        <v>43</v>
      </c>
      <c r="E53" s="8" t="str">
        <f t="shared" si="9"/>
        <v>Significantly Different</v>
      </c>
      <c r="G53">
        <f t="shared" si="10"/>
        <v>3</v>
      </c>
      <c r="H53">
        <f t="shared" si="11"/>
        <v>6</v>
      </c>
      <c r="I53" t="str">
        <f t="shared" si="12"/>
        <v>+/-</v>
      </c>
      <c r="J53" t="str">
        <f t="shared" si="13"/>
        <v>0.4</v>
      </c>
      <c r="K53" s="1">
        <f t="shared" si="14"/>
        <v>0.24316109422492402</v>
      </c>
      <c r="L53" s="1">
        <f t="shared" si="15"/>
        <v>2.0999999999999996</v>
      </c>
      <c r="M53" s="1">
        <f t="shared" si="16"/>
        <v>0.25064471888253259</v>
      </c>
      <c r="N53" s="1">
        <f t="shared" si="17"/>
        <v>8.3783931668801195</v>
      </c>
      <c r="O53" t="s">
        <v>46</v>
      </c>
    </row>
    <row r="54" spans="1:15" x14ac:dyDescent="0.35">
      <c r="A54" s="12">
        <v>44</v>
      </c>
      <c r="B54" s="11" t="s">
        <v>35</v>
      </c>
      <c r="C54" s="10">
        <v>2.8</v>
      </c>
      <c r="D54" s="9" t="s">
        <v>27</v>
      </c>
      <c r="E54" s="8" t="str">
        <f t="shared" si="9"/>
        <v>Significantly Different</v>
      </c>
      <c r="G54">
        <f t="shared" si="10"/>
        <v>2.8</v>
      </c>
      <c r="H54">
        <f t="shared" si="11"/>
        <v>6</v>
      </c>
      <c r="I54" t="str">
        <f t="shared" si="12"/>
        <v>+/-</v>
      </c>
      <c r="J54" t="str">
        <f t="shared" si="13"/>
        <v>0.3</v>
      </c>
      <c r="K54" s="1">
        <f t="shared" si="14"/>
        <v>0.18237082066869301</v>
      </c>
      <c r="L54" s="1">
        <f t="shared" si="15"/>
        <v>2.2999999999999998</v>
      </c>
      <c r="M54" s="1">
        <f t="shared" si="16"/>
        <v>0.19223572402239389</v>
      </c>
      <c r="N54" s="1">
        <f t="shared" si="17"/>
        <v>11.964477527247062</v>
      </c>
      <c r="O54" t="s">
        <v>39</v>
      </c>
    </row>
    <row r="55" spans="1:15" x14ac:dyDescent="0.35">
      <c r="A55" s="12">
        <v>44</v>
      </c>
      <c r="B55" s="11" t="s">
        <v>32</v>
      </c>
      <c r="C55" s="10">
        <v>2.8</v>
      </c>
      <c r="D55" s="9" t="s">
        <v>25</v>
      </c>
      <c r="E55" s="8" t="str">
        <f t="shared" si="9"/>
        <v>Significantly Different</v>
      </c>
      <c r="G55">
        <f t="shared" si="10"/>
        <v>2.8</v>
      </c>
      <c r="H55">
        <f t="shared" si="11"/>
        <v>6</v>
      </c>
      <c r="I55" t="str">
        <f t="shared" si="12"/>
        <v>+/-</v>
      </c>
      <c r="J55" t="str">
        <f t="shared" si="13"/>
        <v>0.7</v>
      </c>
      <c r="K55" s="1">
        <f t="shared" si="14"/>
        <v>0.42553191489361697</v>
      </c>
      <c r="L55" s="1">
        <f t="shared" si="15"/>
        <v>2.2999999999999998</v>
      </c>
      <c r="M55" s="1">
        <f t="shared" si="16"/>
        <v>0.42985214661796195</v>
      </c>
      <c r="N55" s="1">
        <f t="shared" si="17"/>
        <v>5.3506770132386059</v>
      </c>
      <c r="O55" t="s">
        <v>42</v>
      </c>
    </row>
    <row r="56" spans="1:15" x14ac:dyDescent="0.35">
      <c r="A56" s="12">
        <v>46</v>
      </c>
      <c r="B56" s="11" t="s">
        <v>75</v>
      </c>
      <c r="C56" s="10">
        <v>2.7</v>
      </c>
      <c r="D56" s="9" t="s">
        <v>38</v>
      </c>
      <c r="E56" s="8" t="str">
        <f t="shared" si="9"/>
        <v>Significantly Different</v>
      </c>
      <c r="G56">
        <f t="shared" si="10"/>
        <v>2.7</v>
      </c>
      <c r="H56">
        <f t="shared" si="11"/>
        <v>6</v>
      </c>
      <c r="I56" t="str">
        <f t="shared" si="12"/>
        <v>+/-</v>
      </c>
      <c r="J56" t="str">
        <f t="shared" si="13"/>
        <v>0.2</v>
      </c>
      <c r="K56" s="1">
        <f t="shared" si="14"/>
        <v>0.12158054711246201</v>
      </c>
      <c r="L56" s="1">
        <f t="shared" si="15"/>
        <v>2.3999999999999995</v>
      </c>
      <c r="M56" s="1">
        <f t="shared" si="16"/>
        <v>0.1359311840425404</v>
      </c>
      <c r="N56" s="1">
        <f t="shared" si="17"/>
        <v>17.655992750338335</v>
      </c>
      <c r="O56" t="s">
        <v>40</v>
      </c>
    </row>
    <row r="57" spans="1:15" x14ac:dyDescent="0.35">
      <c r="A57" s="12">
        <v>47</v>
      </c>
      <c r="B57" s="11" t="s">
        <v>49</v>
      </c>
      <c r="C57" s="10">
        <v>2.6</v>
      </c>
      <c r="D57" s="9" t="s">
        <v>38</v>
      </c>
      <c r="E57" s="8" t="str">
        <f t="shared" si="9"/>
        <v>Significantly Different</v>
      </c>
      <c r="G57">
        <f t="shared" si="10"/>
        <v>2.6</v>
      </c>
      <c r="H57">
        <f t="shared" si="11"/>
        <v>6</v>
      </c>
      <c r="I57" t="str">
        <f t="shared" si="12"/>
        <v>+/-</v>
      </c>
      <c r="J57" t="str">
        <f t="shared" si="13"/>
        <v>0.2</v>
      </c>
      <c r="K57" s="1">
        <f t="shared" si="14"/>
        <v>0.12158054711246201</v>
      </c>
      <c r="L57" s="1">
        <f t="shared" si="15"/>
        <v>2.4999999999999996</v>
      </c>
      <c r="M57" s="1">
        <f t="shared" si="16"/>
        <v>0.1359311840425404</v>
      </c>
      <c r="N57" s="1">
        <f t="shared" si="17"/>
        <v>18.391659114935766</v>
      </c>
      <c r="O57" t="s">
        <v>37</v>
      </c>
    </row>
    <row r="58" spans="1:15" x14ac:dyDescent="0.35">
      <c r="A58" s="12">
        <v>47</v>
      </c>
      <c r="B58" s="11" t="s">
        <v>40</v>
      </c>
      <c r="C58" s="10">
        <v>2.6</v>
      </c>
      <c r="D58" s="9" t="s">
        <v>118</v>
      </c>
      <c r="E58" s="8" t="str">
        <f t="shared" si="9"/>
        <v>Significantly Different</v>
      </c>
      <c r="G58">
        <f t="shared" si="10"/>
        <v>2.6</v>
      </c>
      <c r="H58">
        <f t="shared" si="11"/>
        <v>6</v>
      </c>
      <c r="I58" t="str">
        <f t="shared" si="12"/>
        <v>+/-</v>
      </c>
      <c r="J58" t="str">
        <f t="shared" si="13"/>
        <v>0.9</v>
      </c>
      <c r="K58" s="1">
        <f t="shared" si="14"/>
        <v>0.54711246200607899</v>
      </c>
      <c r="L58" s="1">
        <f t="shared" si="15"/>
        <v>2.4999999999999996</v>
      </c>
      <c r="M58" s="1">
        <f t="shared" si="16"/>
        <v>0.55047933970440222</v>
      </c>
      <c r="N58" s="1">
        <f t="shared" si="17"/>
        <v>4.5414965098280637</v>
      </c>
      <c r="O58" t="s">
        <v>35</v>
      </c>
    </row>
    <row r="59" spans="1:15" x14ac:dyDescent="0.35">
      <c r="A59" s="12">
        <v>49</v>
      </c>
      <c r="B59" s="11" t="s">
        <v>52</v>
      </c>
      <c r="C59" s="10">
        <v>2.1</v>
      </c>
      <c r="D59" s="9" t="s">
        <v>25</v>
      </c>
      <c r="E59" s="8" t="str">
        <f t="shared" si="9"/>
        <v>Significantly Different</v>
      </c>
      <c r="G59">
        <f t="shared" si="10"/>
        <v>2.1</v>
      </c>
      <c r="H59">
        <f t="shared" si="11"/>
        <v>6</v>
      </c>
      <c r="I59" t="str">
        <f t="shared" si="12"/>
        <v>+/-</v>
      </c>
      <c r="J59" t="str">
        <f t="shared" si="13"/>
        <v>0.7</v>
      </c>
      <c r="K59" s="1">
        <f t="shared" si="14"/>
        <v>0.42553191489361697</v>
      </c>
      <c r="L59" s="1">
        <f t="shared" si="15"/>
        <v>2.9999999999999996</v>
      </c>
      <c r="M59" s="1">
        <f t="shared" si="16"/>
        <v>0.42985214661796195</v>
      </c>
      <c r="N59" s="1">
        <f t="shared" si="17"/>
        <v>6.9791439303112242</v>
      </c>
      <c r="O59" t="s">
        <v>32</v>
      </c>
    </row>
    <row r="60" spans="1:15" x14ac:dyDescent="0.35">
      <c r="A60" s="12">
        <v>50</v>
      </c>
      <c r="B60" s="11" t="s">
        <v>70</v>
      </c>
      <c r="C60" s="10">
        <v>1.5</v>
      </c>
      <c r="D60" s="9" t="s">
        <v>27</v>
      </c>
      <c r="E60" s="8" t="str">
        <f t="shared" si="9"/>
        <v>Significantly Different</v>
      </c>
      <c r="G60">
        <f t="shared" si="10"/>
        <v>1.5</v>
      </c>
      <c r="H60">
        <f t="shared" si="11"/>
        <v>6</v>
      </c>
      <c r="I60" t="str">
        <f t="shared" si="12"/>
        <v>+/-</v>
      </c>
      <c r="J60" t="str">
        <f t="shared" si="13"/>
        <v>0.3</v>
      </c>
      <c r="K60" s="1">
        <f t="shared" si="14"/>
        <v>0.18237082066869301</v>
      </c>
      <c r="L60" s="1">
        <f t="shared" si="15"/>
        <v>3.5999999999999996</v>
      </c>
      <c r="M60" s="1">
        <f t="shared" si="16"/>
        <v>0.19223572402239389</v>
      </c>
      <c r="N60" s="1">
        <f t="shared" si="17"/>
        <v>18.727008303517138</v>
      </c>
      <c r="O60" t="s">
        <v>29</v>
      </c>
    </row>
    <row r="61" spans="1:15" x14ac:dyDescent="0.35">
      <c r="A61" s="12">
        <v>51</v>
      </c>
      <c r="B61" s="11" t="s">
        <v>31</v>
      </c>
      <c r="C61" s="10">
        <v>1.4</v>
      </c>
      <c r="D61" s="9" t="s">
        <v>118</v>
      </c>
      <c r="E61" s="8" t="str">
        <f t="shared" si="9"/>
        <v>Significantly Different</v>
      </c>
      <c r="G61">
        <f t="shared" si="10"/>
        <v>1.4</v>
      </c>
      <c r="H61">
        <f t="shared" si="11"/>
        <v>6</v>
      </c>
      <c r="I61" t="str">
        <f t="shared" si="12"/>
        <v>+/-</v>
      </c>
      <c r="J61" t="str">
        <f t="shared" si="13"/>
        <v>0.9</v>
      </c>
      <c r="K61" s="1">
        <f t="shared" si="14"/>
        <v>0.54711246200607899</v>
      </c>
      <c r="L61" s="1">
        <f t="shared" si="15"/>
        <v>3.6999999999999997</v>
      </c>
      <c r="M61" s="1">
        <f t="shared" si="16"/>
        <v>0.55047933970440222</v>
      </c>
      <c r="N61" s="1">
        <f t="shared" si="17"/>
        <v>6.7214148345455342</v>
      </c>
      <c r="O61" t="s">
        <v>26</v>
      </c>
    </row>
    <row r="62" spans="1:15" ht="15" thickBot="1" x14ac:dyDescent="0.4">
      <c r="A62" s="7"/>
      <c r="B62" s="6" t="s">
        <v>24</v>
      </c>
      <c r="C62" s="5">
        <v>2.2999999999999998</v>
      </c>
      <c r="D62" s="4" t="s">
        <v>109</v>
      </c>
      <c r="E62" s="3" t="str">
        <f t="shared" si="9"/>
        <v>Significantly Different</v>
      </c>
      <c r="G62">
        <f t="shared" si="10"/>
        <v>2.2999999999999998</v>
      </c>
      <c r="H62">
        <f t="shared" si="11"/>
        <v>6</v>
      </c>
      <c r="I62" t="str">
        <f t="shared" si="12"/>
        <v>+/-</v>
      </c>
      <c r="J62" t="str">
        <f t="shared" si="13"/>
        <v>0.6</v>
      </c>
      <c r="K62" s="1">
        <f t="shared" si="14"/>
        <v>0.36474164133738601</v>
      </c>
      <c r="L62" s="1">
        <f t="shared" si="15"/>
        <v>2.8</v>
      </c>
      <c r="M62" s="1">
        <f t="shared" si="16"/>
        <v>0.36977279819442066</v>
      </c>
      <c r="N62" s="1">
        <f t="shared" si="17"/>
        <v>7.5722173552847565</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3" spans="1:26" x14ac:dyDescent="0.35">
      <c r="A73" t="s">
        <v>16</v>
      </c>
    </row>
    <row r="74" spans="1:26" x14ac:dyDescent="0.35">
      <c r="A74" t="s">
        <v>15</v>
      </c>
      <c r="B74" t="s">
        <v>14</v>
      </c>
    </row>
    <row r="75" spans="1:26" x14ac:dyDescent="0.35">
      <c r="A75" t="s">
        <v>13</v>
      </c>
      <c r="B75" t="s">
        <v>12</v>
      </c>
    </row>
    <row r="76" spans="1:26" x14ac:dyDescent="0.35">
      <c r="A76" t="s">
        <v>11</v>
      </c>
      <c r="B76" t="s">
        <v>10</v>
      </c>
    </row>
    <row r="77" spans="1:26" x14ac:dyDescent="0.35">
      <c r="A77" t="s">
        <v>9</v>
      </c>
      <c r="B77" t="s">
        <v>8</v>
      </c>
    </row>
    <row r="78" spans="1:26" x14ac:dyDescent="0.35">
      <c r="A78" t="s">
        <v>7</v>
      </c>
      <c r="B78" t="s">
        <v>6</v>
      </c>
    </row>
    <row r="79" spans="1:26" x14ac:dyDescent="0.35">
      <c r="A79" t="s">
        <v>5</v>
      </c>
      <c r="B79" t="s">
        <v>4</v>
      </c>
    </row>
    <row r="80" spans="1:26" x14ac:dyDescent="0.35">
      <c r="A80" t="s">
        <v>3</v>
      </c>
      <c r="B80" t="s">
        <v>2</v>
      </c>
    </row>
    <row r="81" spans="1:2" x14ac:dyDescent="0.35">
      <c r="A81" t="s">
        <v>1</v>
      </c>
      <c r="B81" t="s">
        <v>0</v>
      </c>
    </row>
  </sheetData>
  <mergeCells count="6">
    <mergeCell ref="A71:Z71"/>
    <mergeCell ref="A66:Z66"/>
    <mergeCell ref="A67:Z67"/>
    <mergeCell ref="A68:Z68"/>
    <mergeCell ref="A69:Z69"/>
    <mergeCell ref="A70:Z70"/>
  </mergeCells>
  <conditionalFormatting sqref="E10:E62">
    <cfRule type="cellIs" dxfId="9" priority="1" operator="equal">
      <formula>"OTHER ERROR"</formula>
    </cfRule>
    <cfRule type="cellIs" dxfId="8" priority="2" operator="equal">
      <formula>"Statistical Test not applicable"</formula>
    </cfRule>
    <cfRule type="cellIs" dxfId="7" priority="3" operator="equal">
      <formula>"Geography Selected"</formula>
    </cfRule>
  </conditionalFormatting>
  <conditionalFormatting sqref="E10:J62">
    <cfRule type="cellIs" dxfId="6" priority="4" operator="equal">
      <formula>"Not Significantly Different"</formula>
    </cfRule>
  </conditionalFormatting>
  <conditionalFormatting sqref="F10:J62">
    <cfRule type="cellIs" dxfId="5"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9A17AD23-3C5D-4188-9D01-1DB5DBAB92D2}">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E2B5D9FB-3FAE-482E-A6C5-8860FC50D3CE}"/>
    <hyperlink ref="A68" r:id="rId2" xr:uid="{788443D3-4AA4-4CD6-A4B5-A9F03B594738}"/>
    <hyperlink ref="A66" r:id="rId3" xr:uid="{88E3ABDC-F858-4400-902A-F34531D15681}"/>
    <hyperlink ref="A67" r:id="rId4" xr:uid="{DBD533F6-EA97-4851-9BCC-84AA7EE4E427}"/>
  </hyperlinks>
  <pageMargins left="0.7" right="0.7" top="0.75" bottom="0.75" header="0.3" footer="0.3"/>
  <pageSetup orientation="portrait" r:id="rId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CC7F3-C014-4C09-AF65-06F1AF64385B}">
  <dimension ref="A1:Z86"/>
  <sheetViews>
    <sheetView zoomScaleNormal="100" workbookViewId="0">
      <pane ySplit="9" topLeftCell="A10" activePane="bottomLeft" state="frozen"/>
      <selection pane="bottomLeft"/>
    </sheetView>
  </sheetViews>
  <sheetFormatPr defaultRowHeight="14.5" x14ac:dyDescent="0.35"/>
  <cols>
    <col min="1" max="1" width="22.453125" customWidth="1"/>
    <col min="2" max="2" width="18.7265625" bestFit="1" customWidth="1"/>
    <col min="3" max="3" width="11.81640625" bestFit="1" customWidth="1"/>
    <col min="4" max="4" width="19" bestFit="1" customWidth="1"/>
    <col min="5" max="5" width="29.1796875" bestFit="1" customWidth="1"/>
    <col min="6" max="6" width="1.453125" customWidth="1"/>
    <col min="7" max="7" width="9.7265625" hidden="1" customWidth="1"/>
    <col min="8" max="8" width="22.81640625" hidden="1" customWidth="1"/>
    <col min="9" max="9" width="24.453125" hidden="1" customWidth="1"/>
    <col min="10" max="10" width="16.453125" hidden="1" customWidth="1"/>
    <col min="11" max="11" width="17.81640625" style="1" hidden="1" customWidth="1"/>
    <col min="12" max="12" width="12" hidden="1" customWidth="1"/>
    <col min="13" max="13" width="14.7265625" hidden="1" customWidth="1"/>
    <col min="14" max="14" width="8.7265625" hidden="1" customWidth="1"/>
    <col min="15" max="15" width="38.81640625" hidden="1" customWidth="1"/>
  </cols>
  <sheetData>
    <row r="1" spans="1:16" x14ac:dyDescent="0.35">
      <c r="A1" s="27" t="s">
        <v>108</v>
      </c>
      <c r="B1" t="s">
        <v>711</v>
      </c>
    </row>
    <row r="2" spans="1:16" x14ac:dyDescent="0.35">
      <c r="A2" s="26" t="s">
        <v>106</v>
      </c>
      <c r="B2" t="s">
        <v>710</v>
      </c>
    </row>
    <row r="3" spans="1:16" ht="15" thickBot="1" x14ac:dyDescent="0.4"/>
    <row r="4" spans="1:16" ht="15" thickBot="1" x14ac:dyDescent="0.4">
      <c r="A4" s="21" t="s">
        <v>104</v>
      </c>
      <c r="B4" s="25" t="s">
        <v>82</v>
      </c>
      <c r="C4" s="24" t="s">
        <v>103</v>
      </c>
      <c r="D4" s="23"/>
      <c r="H4" s="14" t="s">
        <v>102</v>
      </c>
      <c r="I4">
        <v>1.645</v>
      </c>
    </row>
    <row r="5" spans="1:16" ht="15" thickBot="1" x14ac:dyDescent="0.4">
      <c r="A5" s="21"/>
    </row>
    <row r="6" spans="1:16" x14ac:dyDescent="0.35">
      <c r="A6" s="21" t="s">
        <v>101</v>
      </c>
      <c r="B6" s="22">
        <f>VLOOKUP($B$4,$B$10:$D$62,2,FALSE)</f>
        <v>91</v>
      </c>
      <c r="C6" t="s">
        <v>100</v>
      </c>
      <c r="H6" s="14" t="s">
        <v>99</v>
      </c>
      <c r="I6">
        <f>VLOOKUP($B$4,$B$9:$K$62,6,FALSE)</f>
        <v>91</v>
      </c>
      <c r="K6" s="15"/>
    </row>
    <row r="7" spans="1:16" ht="15" thickBot="1" x14ac:dyDescent="0.4">
      <c r="A7" s="21" t="s">
        <v>98</v>
      </c>
      <c r="B7" s="20" t="str">
        <f>VLOOKUP($B$4,$B$10:$D$62,3,FALSE)</f>
        <v>+/-0.1</v>
      </c>
      <c r="C7" t="s">
        <v>97</v>
      </c>
      <c r="H7" s="14" t="s">
        <v>96</v>
      </c>
      <c r="I7" s="19">
        <f>VLOOKUP($B$4,$B$9:$K$62,10,FALSE)</f>
        <v>6.0790273556231005E-2</v>
      </c>
      <c r="K7" s="15"/>
    </row>
    <row r="8" spans="1:16" ht="15" thickBot="1" x14ac:dyDescent="0.4"/>
    <row r="9" spans="1:16" ht="15" thickBot="1" x14ac:dyDescent="0.4">
      <c r="A9" s="18" t="s">
        <v>95</v>
      </c>
      <c r="B9" s="17" t="s">
        <v>94</v>
      </c>
      <c r="C9" s="17" t="s">
        <v>91</v>
      </c>
      <c r="D9" s="17" t="s">
        <v>93</v>
      </c>
      <c r="E9" s="16" t="s">
        <v>92</v>
      </c>
      <c r="F9" s="14"/>
      <c r="G9" s="14" t="s">
        <v>91</v>
      </c>
      <c r="H9" s="14" t="s">
        <v>90</v>
      </c>
      <c r="I9" s="14" t="s">
        <v>89</v>
      </c>
      <c r="J9" s="14" t="s">
        <v>88</v>
      </c>
      <c r="K9" s="15" t="s">
        <v>87</v>
      </c>
      <c r="L9" s="14" t="s">
        <v>86</v>
      </c>
      <c r="M9" s="14" t="s">
        <v>85</v>
      </c>
      <c r="N9" s="14" t="s">
        <v>84</v>
      </c>
      <c r="O9" s="14" t="s">
        <v>83</v>
      </c>
      <c r="P9" s="14"/>
    </row>
    <row r="10" spans="1:16" x14ac:dyDescent="0.35">
      <c r="A10" s="12"/>
      <c r="B10" s="11" t="s">
        <v>82</v>
      </c>
      <c r="C10" s="10">
        <v>91</v>
      </c>
      <c r="D10" s="9" t="s">
        <v>33</v>
      </c>
      <c r="E10" s="8" t="str">
        <f t="shared" ref="E10:E41" si="0">IF($B$4=B10,"Geography Selected",
IF(AND(ISNUMBER(N10),ISNUMBER($I$4)),
IF(ABS(N10)&lt;=$I$4,"Not Significantly Different",
IF(ABS(N10)&gt;$I$4,"Significantly Different","Error - Both Z-score and Confidence Level are Numbers but Comparison Failed")),
IF(N10="NA","Statistical Test not applicable","N/A")
))</f>
        <v>Geography Selected</v>
      </c>
      <c r="G10">
        <f t="shared" ref="G10:G41" si="1">IF(ISNUMBER(C10),C10,"NAN")</f>
        <v>91</v>
      </c>
      <c r="H10">
        <f t="shared" ref="H10:H41" si="2">LEN(TRIM(D10))</f>
        <v>6</v>
      </c>
      <c r="I10" t="str">
        <f t="shared" ref="I10:I41" si="3">IF(H10&gt;=3,MID(TRIM(D10),1,3),"NO")</f>
        <v>+/-</v>
      </c>
      <c r="J10" t="str">
        <f t="shared" ref="J10:J41" si="4">IF(TRIM(I10)="+/-",MID(TRIM(D10),4,H10-3),D10)</f>
        <v>0.1</v>
      </c>
      <c r="K10" s="1">
        <f t="shared" ref="K10:K41" si="5">IF(TRIM(J10)="*****",0,IF(ISERROR(VALUE(J10)),"NA",VALUE(J10/$I$4)))</f>
        <v>6.0790273556231005E-2</v>
      </c>
      <c r="L10" s="1">
        <f t="shared" ref="L10:L41" si="6">IF(AND(ISNUMBER(G10),ISNUMBER($I$6)),$I$6-G10,"N/A")</f>
        <v>0</v>
      </c>
      <c r="M10" s="1">
        <f t="shared" ref="M10:M41" si="7">IF(AND(ISNUMBER(K10),ISNUMBER($I$7)),SQRT(K10^2+($I$7)^2),"N/A")</f>
        <v>8.5970429323592404E-2</v>
      </c>
      <c r="N10" s="1">
        <f t="shared" ref="N10:N41" si="8">IF(AND(ISNUMBER(L10),ISNUMBER(M10),M10&lt;&gt;0),L10/M10,"NA")</f>
        <v>0</v>
      </c>
      <c r="O10" t="s">
        <v>82</v>
      </c>
    </row>
    <row r="11" spans="1:16" x14ac:dyDescent="0.35">
      <c r="A11" s="12">
        <v>1</v>
      </c>
      <c r="B11" s="11" t="s">
        <v>66</v>
      </c>
      <c r="C11" s="10">
        <v>93.9</v>
      </c>
      <c r="D11" s="13" t="s">
        <v>30</v>
      </c>
      <c r="E11" s="8" t="str">
        <f t="shared" si="0"/>
        <v>Significantly Different</v>
      </c>
      <c r="G11">
        <f t="shared" si="1"/>
        <v>93.9</v>
      </c>
      <c r="H11">
        <f t="shared" si="2"/>
        <v>6</v>
      </c>
      <c r="I11" t="str">
        <f t="shared" si="3"/>
        <v>+/-</v>
      </c>
      <c r="J11" t="str">
        <f t="shared" si="4"/>
        <v>0.5</v>
      </c>
      <c r="K11" s="1">
        <f t="shared" si="5"/>
        <v>0.303951367781155</v>
      </c>
      <c r="L11" s="1">
        <f t="shared" si="6"/>
        <v>-2.9000000000000057</v>
      </c>
      <c r="M11" s="1">
        <f t="shared" si="7"/>
        <v>0.30997079109986531</v>
      </c>
      <c r="N11" s="1">
        <f t="shared" si="8"/>
        <v>-9.3557202267670885</v>
      </c>
      <c r="O11" t="s">
        <v>67</v>
      </c>
    </row>
    <row r="12" spans="1:16" x14ac:dyDescent="0.35">
      <c r="A12" s="12">
        <v>2</v>
      </c>
      <c r="B12" s="11" t="s">
        <v>42</v>
      </c>
      <c r="C12" s="10">
        <v>93.6</v>
      </c>
      <c r="D12" s="9" t="s">
        <v>43</v>
      </c>
      <c r="E12" s="8" t="str">
        <f t="shared" si="0"/>
        <v>Significantly Different</v>
      </c>
      <c r="G12">
        <f t="shared" si="1"/>
        <v>93.6</v>
      </c>
      <c r="H12">
        <f t="shared" si="2"/>
        <v>6</v>
      </c>
      <c r="I12" t="str">
        <f t="shared" si="3"/>
        <v>+/-</v>
      </c>
      <c r="J12" t="str">
        <f t="shared" si="4"/>
        <v>0.4</v>
      </c>
      <c r="K12" s="1">
        <f t="shared" si="5"/>
        <v>0.24316109422492402</v>
      </c>
      <c r="L12" s="1">
        <f t="shared" si="6"/>
        <v>-2.5999999999999943</v>
      </c>
      <c r="M12" s="1">
        <f t="shared" si="7"/>
        <v>0.25064471888253259</v>
      </c>
      <c r="N12" s="1">
        <f t="shared" si="8"/>
        <v>-10.373248682803936</v>
      </c>
      <c r="O12" t="s">
        <v>59</v>
      </c>
    </row>
    <row r="13" spans="1:16" x14ac:dyDescent="0.35">
      <c r="A13" s="12">
        <v>2</v>
      </c>
      <c r="B13" s="11" t="s">
        <v>35</v>
      </c>
      <c r="C13" s="10">
        <v>93.6</v>
      </c>
      <c r="D13" s="9" t="s">
        <v>27</v>
      </c>
      <c r="E13" s="8" t="str">
        <f t="shared" si="0"/>
        <v>Significantly Different</v>
      </c>
      <c r="G13">
        <f t="shared" si="1"/>
        <v>93.6</v>
      </c>
      <c r="H13">
        <f t="shared" si="2"/>
        <v>6</v>
      </c>
      <c r="I13" t="str">
        <f t="shared" si="3"/>
        <v>+/-</v>
      </c>
      <c r="J13" t="str">
        <f t="shared" si="4"/>
        <v>0.3</v>
      </c>
      <c r="K13" s="1">
        <f t="shared" si="5"/>
        <v>0.18237082066869301</v>
      </c>
      <c r="L13" s="1">
        <f t="shared" si="6"/>
        <v>-2.5999999999999943</v>
      </c>
      <c r="M13" s="1">
        <f t="shared" si="7"/>
        <v>0.19223572402239389</v>
      </c>
      <c r="N13" s="1">
        <f t="shared" si="8"/>
        <v>-13.525061552540128</v>
      </c>
      <c r="O13" t="s">
        <v>57</v>
      </c>
    </row>
    <row r="14" spans="1:16" x14ac:dyDescent="0.35">
      <c r="A14" s="12">
        <v>4</v>
      </c>
      <c r="B14" s="11" t="s">
        <v>34</v>
      </c>
      <c r="C14" s="10">
        <v>93.4</v>
      </c>
      <c r="D14" s="9" t="s">
        <v>33</v>
      </c>
      <c r="E14" s="8" t="str">
        <f t="shared" si="0"/>
        <v>Significantly Different</v>
      </c>
      <c r="G14">
        <f t="shared" si="1"/>
        <v>93.4</v>
      </c>
      <c r="H14">
        <f t="shared" si="2"/>
        <v>6</v>
      </c>
      <c r="I14" t="str">
        <f t="shared" si="3"/>
        <v>+/-</v>
      </c>
      <c r="J14" t="str">
        <f t="shared" si="4"/>
        <v>0.1</v>
      </c>
      <c r="K14" s="1">
        <f t="shared" si="5"/>
        <v>6.0790273556231005E-2</v>
      </c>
      <c r="L14" s="1">
        <f t="shared" si="6"/>
        <v>-2.4000000000000057</v>
      </c>
      <c r="M14" s="1">
        <f t="shared" si="7"/>
        <v>8.5970429323592404E-2</v>
      </c>
      <c r="N14" s="1">
        <f t="shared" si="8"/>
        <v>-27.916575721244964</v>
      </c>
      <c r="O14" t="s">
        <v>72</v>
      </c>
    </row>
    <row r="15" spans="1:16" x14ac:dyDescent="0.35">
      <c r="A15" s="12">
        <v>5</v>
      </c>
      <c r="B15" s="11" t="s">
        <v>73</v>
      </c>
      <c r="C15" s="10">
        <v>93.2</v>
      </c>
      <c r="D15" s="9" t="s">
        <v>43</v>
      </c>
      <c r="E15" s="8" t="str">
        <f t="shared" si="0"/>
        <v>Significantly Different</v>
      </c>
      <c r="G15">
        <f t="shared" si="1"/>
        <v>93.2</v>
      </c>
      <c r="H15">
        <f t="shared" si="2"/>
        <v>6</v>
      </c>
      <c r="I15" t="str">
        <f t="shared" si="3"/>
        <v>+/-</v>
      </c>
      <c r="J15" t="str">
        <f t="shared" si="4"/>
        <v>0.4</v>
      </c>
      <c r="K15" s="1">
        <f t="shared" si="5"/>
        <v>0.24316109422492402</v>
      </c>
      <c r="L15" s="1">
        <f t="shared" si="6"/>
        <v>-2.2000000000000028</v>
      </c>
      <c r="M15" s="1">
        <f t="shared" si="7"/>
        <v>0.25064471888253259</v>
      </c>
      <c r="N15" s="1">
        <f t="shared" si="8"/>
        <v>-8.7773642700649006</v>
      </c>
      <c r="O15" t="s">
        <v>34</v>
      </c>
    </row>
    <row r="16" spans="1:16" x14ac:dyDescent="0.35">
      <c r="A16" s="12">
        <v>6</v>
      </c>
      <c r="B16" s="11" t="s">
        <v>47</v>
      </c>
      <c r="C16" s="10">
        <v>93</v>
      </c>
      <c r="D16" s="9" t="s">
        <v>38</v>
      </c>
      <c r="E16" s="8" t="str">
        <f t="shared" si="0"/>
        <v>Significantly Different</v>
      </c>
      <c r="G16">
        <f t="shared" si="1"/>
        <v>93</v>
      </c>
      <c r="H16">
        <f t="shared" si="2"/>
        <v>6</v>
      </c>
      <c r="I16" t="str">
        <f t="shared" si="3"/>
        <v>+/-</v>
      </c>
      <c r="J16" t="str">
        <f t="shared" si="4"/>
        <v>0.2</v>
      </c>
      <c r="K16" s="1">
        <f t="shared" si="5"/>
        <v>0.12158054711246201</v>
      </c>
      <c r="L16" s="1">
        <f t="shared" si="6"/>
        <v>-2</v>
      </c>
      <c r="M16" s="1">
        <f t="shared" si="7"/>
        <v>0.1359311840425404</v>
      </c>
      <c r="N16" s="1">
        <f t="shared" si="8"/>
        <v>-14.713327291948618</v>
      </c>
      <c r="O16" t="s">
        <v>73</v>
      </c>
    </row>
    <row r="17" spans="1:15" x14ac:dyDescent="0.35">
      <c r="A17" s="12">
        <v>7</v>
      </c>
      <c r="B17" s="11" t="s">
        <v>70</v>
      </c>
      <c r="C17" s="10">
        <v>92.9</v>
      </c>
      <c r="D17" s="9" t="s">
        <v>27</v>
      </c>
      <c r="E17" s="8" t="str">
        <f t="shared" si="0"/>
        <v>Significantly Different</v>
      </c>
      <c r="G17">
        <f t="shared" si="1"/>
        <v>92.9</v>
      </c>
      <c r="H17">
        <f t="shared" si="2"/>
        <v>6</v>
      </c>
      <c r="I17" t="str">
        <f t="shared" si="3"/>
        <v>+/-</v>
      </c>
      <c r="J17" t="str">
        <f t="shared" si="4"/>
        <v>0.3</v>
      </c>
      <c r="K17" s="1">
        <f t="shared" si="5"/>
        <v>0.18237082066869301</v>
      </c>
      <c r="L17" s="1">
        <f t="shared" si="6"/>
        <v>-1.9000000000000057</v>
      </c>
      <c r="M17" s="1">
        <f t="shared" si="7"/>
        <v>0.19223572402239389</v>
      </c>
      <c r="N17" s="1">
        <f t="shared" si="8"/>
        <v>-9.883698826856298</v>
      </c>
      <c r="O17" t="s">
        <v>65</v>
      </c>
    </row>
    <row r="18" spans="1:15" x14ac:dyDescent="0.35">
      <c r="A18" s="12">
        <v>8</v>
      </c>
      <c r="B18" s="11" t="s">
        <v>31</v>
      </c>
      <c r="C18" s="10">
        <v>92.8</v>
      </c>
      <c r="D18" s="9" t="s">
        <v>121</v>
      </c>
      <c r="E18" s="8" t="str">
        <f t="shared" si="0"/>
        <v>Significantly Different</v>
      </c>
      <c r="G18">
        <f t="shared" si="1"/>
        <v>92.8</v>
      </c>
      <c r="H18">
        <f t="shared" si="2"/>
        <v>6</v>
      </c>
      <c r="I18" t="str">
        <f t="shared" si="3"/>
        <v>+/-</v>
      </c>
      <c r="J18" t="str">
        <f t="shared" si="4"/>
        <v>0.8</v>
      </c>
      <c r="K18" s="1">
        <f t="shared" si="5"/>
        <v>0.48632218844984804</v>
      </c>
      <c r="L18" s="1">
        <f t="shared" si="6"/>
        <v>-1.7999999999999972</v>
      </c>
      <c r="M18" s="1">
        <f t="shared" si="7"/>
        <v>0.49010685399991183</v>
      </c>
      <c r="N18" s="1">
        <f t="shared" si="8"/>
        <v>-3.6726684911864567</v>
      </c>
      <c r="O18" t="s">
        <v>61</v>
      </c>
    </row>
    <row r="19" spans="1:15" x14ac:dyDescent="0.35">
      <c r="A19" s="12">
        <v>9</v>
      </c>
      <c r="B19" s="11" t="s">
        <v>61</v>
      </c>
      <c r="C19" s="10">
        <v>92.5</v>
      </c>
      <c r="D19" s="9" t="s">
        <v>109</v>
      </c>
      <c r="E19" s="8" t="str">
        <f t="shared" si="0"/>
        <v>Significantly Different</v>
      </c>
      <c r="G19">
        <f t="shared" si="1"/>
        <v>92.5</v>
      </c>
      <c r="H19">
        <f t="shared" si="2"/>
        <v>6</v>
      </c>
      <c r="I19" t="str">
        <f t="shared" si="3"/>
        <v>+/-</v>
      </c>
      <c r="J19" t="str">
        <f t="shared" si="4"/>
        <v>0.6</v>
      </c>
      <c r="K19" s="1">
        <f t="shared" si="5"/>
        <v>0.36474164133738601</v>
      </c>
      <c r="L19" s="1">
        <f t="shared" si="6"/>
        <v>-1.5</v>
      </c>
      <c r="M19" s="1">
        <f t="shared" si="7"/>
        <v>0.36977279819442066</v>
      </c>
      <c r="N19" s="1">
        <f t="shared" si="8"/>
        <v>-4.0565450117596908</v>
      </c>
      <c r="O19" t="s">
        <v>31</v>
      </c>
    </row>
    <row r="20" spans="1:15" x14ac:dyDescent="0.35">
      <c r="A20" s="12">
        <v>10</v>
      </c>
      <c r="B20" s="11" t="s">
        <v>41</v>
      </c>
      <c r="C20" s="10">
        <v>92.4</v>
      </c>
      <c r="D20" s="13" t="s">
        <v>27</v>
      </c>
      <c r="E20" s="8" t="str">
        <f t="shared" si="0"/>
        <v>Significantly Different</v>
      </c>
      <c r="G20">
        <f t="shared" si="1"/>
        <v>92.4</v>
      </c>
      <c r="H20">
        <f t="shared" si="2"/>
        <v>6</v>
      </c>
      <c r="I20" t="str">
        <f t="shared" si="3"/>
        <v>+/-</v>
      </c>
      <c r="J20" t="str">
        <f t="shared" si="4"/>
        <v>0.3</v>
      </c>
      <c r="K20" s="1">
        <f t="shared" si="5"/>
        <v>0.18237082066869301</v>
      </c>
      <c r="L20" s="1">
        <f t="shared" si="6"/>
        <v>-1.4000000000000057</v>
      </c>
      <c r="M20" s="1">
        <f t="shared" si="7"/>
        <v>0.19223572402239389</v>
      </c>
      <c r="N20" s="1">
        <f t="shared" si="8"/>
        <v>-7.2827254513678072</v>
      </c>
      <c r="O20" t="s">
        <v>53</v>
      </c>
    </row>
    <row r="21" spans="1:15" x14ac:dyDescent="0.35">
      <c r="A21" s="12">
        <v>10</v>
      </c>
      <c r="B21" s="11" t="s">
        <v>56</v>
      </c>
      <c r="C21" s="10">
        <v>92.4</v>
      </c>
      <c r="D21" s="9" t="s">
        <v>27</v>
      </c>
      <c r="E21" s="8" t="str">
        <f t="shared" si="0"/>
        <v>Significantly Different</v>
      </c>
      <c r="G21">
        <f t="shared" si="1"/>
        <v>92.4</v>
      </c>
      <c r="H21">
        <f t="shared" si="2"/>
        <v>6</v>
      </c>
      <c r="I21" t="str">
        <f t="shared" si="3"/>
        <v>+/-</v>
      </c>
      <c r="J21" t="str">
        <f t="shared" si="4"/>
        <v>0.3</v>
      </c>
      <c r="K21" s="1">
        <f t="shared" si="5"/>
        <v>0.18237082066869301</v>
      </c>
      <c r="L21" s="1">
        <f t="shared" si="6"/>
        <v>-1.4000000000000057</v>
      </c>
      <c r="M21" s="1">
        <f t="shared" si="7"/>
        <v>0.19223572402239389</v>
      </c>
      <c r="N21" s="1">
        <f t="shared" si="8"/>
        <v>-7.2827254513678072</v>
      </c>
      <c r="O21" t="s">
        <v>45</v>
      </c>
    </row>
    <row r="22" spans="1:15" x14ac:dyDescent="0.35">
      <c r="A22" s="12">
        <v>12</v>
      </c>
      <c r="B22" s="11" t="s">
        <v>65</v>
      </c>
      <c r="C22" s="10">
        <v>92.1</v>
      </c>
      <c r="D22" s="9" t="s">
        <v>43</v>
      </c>
      <c r="E22" s="8" t="str">
        <f t="shared" si="0"/>
        <v>Significantly Different</v>
      </c>
      <c r="G22">
        <f t="shared" si="1"/>
        <v>92.1</v>
      </c>
      <c r="H22">
        <f t="shared" si="2"/>
        <v>6</v>
      </c>
      <c r="I22" t="str">
        <f t="shared" si="3"/>
        <v>+/-</v>
      </c>
      <c r="J22" t="str">
        <f t="shared" si="4"/>
        <v>0.4</v>
      </c>
      <c r="K22" s="1">
        <f t="shared" si="5"/>
        <v>0.24316109422492402</v>
      </c>
      <c r="L22" s="1">
        <f t="shared" si="6"/>
        <v>-1.0999999999999943</v>
      </c>
      <c r="M22" s="1">
        <f t="shared" si="7"/>
        <v>0.25064471888253259</v>
      </c>
      <c r="N22" s="1">
        <f t="shared" si="8"/>
        <v>-4.3886821350324219</v>
      </c>
      <c r="O22" t="s">
        <v>28</v>
      </c>
    </row>
    <row r="23" spans="1:15" x14ac:dyDescent="0.35">
      <c r="A23" s="12">
        <v>12</v>
      </c>
      <c r="B23" s="11" t="s">
        <v>81</v>
      </c>
      <c r="C23" s="10">
        <v>92.1</v>
      </c>
      <c r="D23" s="9" t="s">
        <v>30</v>
      </c>
      <c r="E23" s="8" t="str">
        <f t="shared" si="0"/>
        <v>Significantly Different</v>
      </c>
      <c r="G23">
        <f t="shared" si="1"/>
        <v>92.1</v>
      </c>
      <c r="H23">
        <f t="shared" si="2"/>
        <v>6</v>
      </c>
      <c r="I23" t="str">
        <f t="shared" si="3"/>
        <v>+/-</v>
      </c>
      <c r="J23" t="str">
        <f t="shared" si="4"/>
        <v>0.5</v>
      </c>
      <c r="K23" s="1">
        <f t="shared" si="5"/>
        <v>0.303951367781155</v>
      </c>
      <c r="L23" s="1">
        <f t="shared" si="6"/>
        <v>-1.0999999999999943</v>
      </c>
      <c r="M23" s="1">
        <f t="shared" si="7"/>
        <v>0.30997079109986531</v>
      </c>
      <c r="N23" s="1">
        <f t="shared" si="8"/>
        <v>-3.5487214653254222</v>
      </c>
      <c r="O23" t="s">
        <v>81</v>
      </c>
    </row>
    <row r="24" spans="1:15" x14ac:dyDescent="0.35">
      <c r="A24" s="12">
        <v>14</v>
      </c>
      <c r="B24" s="11" t="s">
        <v>74</v>
      </c>
      <c r="C24" s="10">
        <v>92</v>
      </c>
      <c r="D24" s="9" t="s">
        <v>27</v>
      </c>
      <c r="E24" s="8" t="str">
        <f t="shared" si="0"/>
        <v>Significantly Different</v>
      </c>
      <c r="G24">
        <f t="shared" si="1"/>
        <v>92</v>
      </c>
      <c r="H24">
        <f t="shared" si="2"/>
        <v>6</v>
      </c>
      <c r="I24" t="str">
        <f t="shared" si="3"/>
        <v>+/-</v>
      </c>
      <c r="J24" t="str">
        <f t="shared" si="4"/>
        <v>0.3</v>
      </c>
      <c r="K24" s="1">
        <f t="shared" si="5"/>
        <v>0.18237082066869301</v>
      </c>
      <c r="L24" s="1">
        <f t="shared" si="6"/>
        <v>-1</v>
      </c>
      <c r="M24" s="1">
        <f t="shared" si="7"/>
        <v>0.19223572402239389</v>
      </c>
      <c r="N24" s="1">
        <f t="shared" si="8"/>
        <v>-5.2019467509769841</v>
      </c>
      <c r="O24" t="s">
        <v>64</v>
      </c>
    </row>
    <row r="25" spans="1:15" x14ac:dyDescent="0.35">
      <c r="A25" s="12">
        <v>15</v>
      </c>
      <c r="B25" s="11" t="s">
        <v>53</v>
      </c>
      <c r="C25" s="10">
        <v>91.7</v>
      </c>
      <c r="D25" s="9" t="s">
        <v>38</v>
      </c>
      <c r="E25" s="8" t="str">
        <f t="shared" si="0"/>
        <v>Significantly Different</v>
      </c>
      <c r="G25">
        <f t="shared" si="1"/>
        <v>91.7</v>
      </c>
      <c r="H25">
        <f t="shared" si="2"/>
        <v>6</v>
      </c>
      <c r="I25" t="str">
        <f t="shared" si="3"/>
        <v>+/-</v>
      </c>
      <c r="J25" t="str">
        <f t="shared" si="4"/>
        <v>0.2</v>
      </c>
      <c r="K25" s="1">
        <f t="shared" si="5"/>
        <v>0.12158054711246201</v>
      </c>
      <c r="L25" s="1">
        <f t="shared" si="6"/>
        <v>-0.70000000000000284</v>
      </c>
      <c r="M25" s="1">
        <f t="shared" si="7"/>
        <v>0.1359311840425404</v>
      </c>
      <c r="N25" s="1">
        <f t="shared" si="8"/>
        <v>-5.1496645521820366</v>
      </c>
      <c r="O25" t="s">
        <v>80</v>
      </c>
    </row>
    <row r="26" spans="1:15" x14ac:dyDescent="0.35">
      <c r="A26" s="12">
        <v>16</v>
      </c>
      <c r="B26" s="11" t="s">
        <v>59</v>
      </c>
      <c r="C26" s="10">
        <v>91.6</v>
      </c>
      <c r="D26" s="9" t="s">
        <v>109</v>
      </c>
      <c r="E26" s="8" t="str">
        <f t="shared" si="0"/>
        <v>Not Significantly Different</v>
      </c>
      <c r="G26">
        <f t="shared" si="1"/>
        <v>91.6</v>
      </c>
      <c r="H26">
        <f t="shared" si="2"/>
        <v>6</v>
      </c>
      <c r="I26" t="str">
        <f t="shared" si="3"/>
        <v>+/-</v>
      </c>
      <c r="J26" t="str">
        <f t="shared" si="4"/>
        <v>0.6</v>
      </c>
      <c r="K26" s="1">
        <f t="shared" si="5"/>
        <v>0.36474164133738601</v>
      </c>
      <c r="L26" s="1">
        <f t="shared" si="6"/>
        <v>-0.59999999999999432</v>
      </c>
      <c r="M26" s="1">
        <f t="shared" si="7"/>
        <v>0.36977279819442066</v>
      </c>
      <c r="N26" s="1">
        <f t="shared" si="8"/>
        <v>-1.622618004703861</v>
      </c>
      <c r="O26" t="s">
        <v>79</v>
      </c>
    </row>
    <row r="27" spans="1:15" x14ac:dyDescent="0.35">
      <c r="A27" s="12">
        <v>17</v>
      </c>
      <c r="B27" s="11" t="s">
        <v>44</v>
      </c>
      <c r="C27" s="10">
        <v>91.5</v>
      </c>
      <c r="D27" s="9" t="s">
        <v>30</v>
      </c>
      <c r="E27" s="8" t="str">
        <f t="shared" si="0"/>
        <v>Not Significantly Different</v>
      </c>
      <c r="G27">
        <f t="shared" si="1"/>
        <v>91.5</v>
      </c>
      <c r="H27">
        <f t="shared" si="2"/>
        <v>6</v>
      </c>
      <c r="I27" t="str">
        <f t="shared" si="3"/>
        <v>+/-</v>
      </c>
      <c r="J27" t="str">
        <f t="shared" si="4"/>
        <v>0.5</v>
      </c>
      <c r="K27" s="1">
        <f t="shared" si="5"/>
        <v>0.303951367781155</v>
      </c>
      <c r="L27" s="1">
        <f t="shared" si="6"/>
        <v>-0.5</v>
      </c>
      <c r="M27" s="1">
        <f t="shared" si="7"/>
        <v>0.30997079109986531</v>
      </c>
      <c r="N27" s="1">
        <f t="shared" si="8"/>
        <v>-1.6130552115115637</v>
      </c>
      <c r="O27" t="s">
        <v>77</v>
      </c>
    </row>
    <row r="28" spans="1:15" x14ac:dyDescent="0.35">
      <c r="A28" s="12">
        <v>17</v>
      </c>
      <c r="B28" s="11" t="s">
        <v>39</v>
      </c>
      <c r="C28" s="10">
        <v>91.5</v>
      </c>
      <c r="D28" s="9" t="s">
        <v>38</v>
      </c>
      <c r="E28" s="8" t="str">
        <f t="shared" si="0"/>
        <v>Significantly Different</v>
      </c>
      <c r="G28">
        <f t="shared" si="1"/>
        <v>91.5</v>
      </c>
      <c r="H28">
        <f t="shared" si="2"/>
        <v>6</v>
      </c>
      <c r="I28" t="str">
        <f t="shared" si="3"/>
        <v>+/-</v>
      </c>
      <c r="J28" t="str">
        <f t="shared" si="4"/>
        <v>0.2</v>
      </c>
      <c r="K28" s="1">
        <f t="shared" si="5"/>
        <v>0.12158054711246201</v>
      </c>
      <c r="L28" s="1">
        <f t="shared" si="6"/>
        <v>-0.5</v>
      </c>
      <c r="M28" s="1">
        <f t="shared" si="7"/>
        <v>0.1359311840425404</v>
      </c>
      <c r="N28" s="1">
        <f t="shared" si="8"/>
        <v>-3.6783318229871544</v>
      </c>
      <c r="O28" t="s">
        <v>78</v>
      </c>
    </row>
    <row r="29" spans="1:15" x14ac:dyDescent="0.35">
      <c r="A29" s="12">
        <v>19</v>
      </c>
      <c r="B29" s="11" t="s">
        <v>52</v>
      </c>
      <c r="C29" s="10">
        <v>91.4</v>
      </c>
      <c r="D29" s="9" t="s">
        <v>121</v>
      </c>
      <c r="E29" s="8" t="str">
        <f t="shared" si="0"/>
        <v>Not Significantly Different</v>
      </c>
      <c r="G29">
        <f t="shared" si="1"/>
        <v>91.4</v>
      </c>
      <c r="H29">
        <f t="shared" si="2"/>
        <v>6</v>
      </c>
      <c r="I29" t="str">
        <f t="shared" si="3"/>
        <v>+/-</v>
      </c>
      <c r="J29" t="str">
        <f t="shared" si="4"/>
        <v>0.8</v>
      </c>
      <c r="K29" s="1">
        <f t="shared" si="5"/>
        <v>0.48632218844984804</v>
      </c>
      <c r="L29" s="1">
        <f t="shared" si="6"/>
        <v>-0.40000000000000568</v>
      </c>
      <c r="M29" s="1">
        <f t="shared" si="7"/>
        <v>0.49010685399991183</v>
      </c>
      <c r="N29" s="1">
        <f t="shared" si="8"/>
        <v>-0.81614855359700322</v>
      </c>
      <c r="O29" t="s">
        <v>55</v>
      </c>
    </row>
    <row r="30" spans="1:15" x14ac:dyDescent="0.35">
      <c r="A30" s="12">
        <v>20</v>
      </c>
      <c r="B30" s="11" t="s">
        <v>28</v>
      </c>
      <c r="C30" s="10">
        <v>91.3</v>
      </c>
      <c r="D30" s="9" t="s">
        <v>25</v>
      </c>
      <c r="E30" s="8" t="str">
        <f t="shared" si="0"/>
        <v>Not Significantly Different</v>
      </c>
      <c r="G30">
        <f t="shared" si="1"/>
        <v>91.3</v>
      </c>
      <c r="H30">
        <f t="shared" si="2"/>
        <v>6</v>
      </c>
      <c r="I30" t="str">
        <f t="shared" si="3"/>
        <v>+/-</v>
      </c>
      <c r="J30" t="str">
        <f t="shared" si="4"/>
        <v>0.7</v>
      </c>
      <c r="K30" s="1">
        <f t="shared" si="5"/>
        <v>0.42553191489361697</v>
      </c>
      <c r="L30" s="1">
        <f t="shared" si="6"/>
        <v>-0.29999999999999716</v>
      </c>
      <c r="M30" s="1">
        <f t="shared" si="7"/>
        <v>0.42985214661796195</v>
      </c>
      <c r="N30" s="1">
        <f t="shared" si="8"/>
        <v>-0.69791439303111591</v>
      </c>
      <c r="O30" t="s">
        <v>76</v>
      </c>
    </row>
    <row r="31" spans="1:15" x14ac:dyDescent="0.35">
      <c r="A31" s="12">
        <v>21</v>
      </c>
      <c r="B31" s="11" t="s">
        <v>45</v>
      </c>
      <c r="C31" s="10">
        <v>91.2</v>
      </c>
      <c r="D31" s="9" t="s">
        <v>38</v>
      </c>
      <c r="E31" s="8" t="str">
        <f t="shared" si="0"/>
        <v>Not Significantly Different</v>
      </c>
      <c r="G31">
        <f t="shared" si="1"/>
        <v>91.2</v>
      </c>
      <c r="H31">
        <f t="shared" si="2"/>
        <v>6</v>
      </c>
      <c r="I31" t="str">
        <f t="shared" si="3"/>
        <v>+/-</v>
      </c>
      <c r="J31" t="str">
        <f t="shared" si="4"/>
        <v>0.2</v>
      </c>
      <c r="K31" s="1">
        <f t="shared" si="5"/>
        <v>0.12158054711246201</v>
      </c>
      <c r="L31" s="1">
        <f t="shared" si="6"/>
        <v>-0.20000000000000284</v>
      </c>
      <c r="M31" s="1">
        <f t="shared" si="7"/>
        <v>0.1359311840425404</v>
      </c>
      <c r="N31" s="1">
        <f t="shared" si="8"/>
        <v>-1.4713327291948826</v>
      </c>
      <c r="O31" t="s">
        <v>41</v>
      </c>
    </row>
    <row r="32" spans="1:15" x14ac:dyDescent="0.35">
      <c r="A32" s="12">
        <v>22</v>
      </c>
      <c r="B32" s="11" t="s">
        <v>57</v>
      </c>
      <c r="C32" s="10">
        <v>91.1</v>
      </c>
      <c r="D32" s="9" t="s">
        <v>27</v>
      </c>
      <c r="E32" s="8" t="str">
        <f t="shared" si="0"/>
        <v>Not Significantly Different</v>
      </c>
      <c r="G32">
        <f t="shared" si="1"/>
        <v>91.1</v>
      </c>
      <c r="H32">
        <f t="shared" si="2"/>
        <v>6</v>
      </c>
      <c r="I32" t="str">
        <f t="shared" si="3"/>
        <v>+/-</v>
      </c>
      <c r="J32" t="str">
        <f t="shared" si="4"/>
        <v>0.3</v>
      </c>
      <c r="K32" s="1">
        <f t="shared" si="5"/>
        <v>0.18237082066869301</v>
      </c>
      <c r="L32" s="1">
        <f t="shared" si="6"/>
        <v>-9.9999999999994316E-2</v>
      </c>
      <c r="M32" s="1">
        <f t="shared" si="7"/>
        <v>0.19223572402239389</v>
      </c>
      <c r="N32" s="1">
        <f t="shared" si="8"/>
        <v>-0.52019467509766881</v>
      </c>
      <c r="O32" t="s">
        <v>70</v>
      </c>
    </row>
    <row r="33" spans="1:15" x14ac:dyDescent="0.35">
      <c r="A33" s="12">
        <v>23</v>
      </c>
      <c r="B33" s="11" t="s">
        <v>37</v>
      </c>
      <c r="C33" s="10">
        <v>90.9</v>
      </c>
      <c r="D33" s="9" t="s">
        <v>27</v>
      </c>
      <c r="E33" s="8" t="str">
        <f t="shared" si="0"/>
        <v>Not Significantly Different</v>
      </c>
      <c r="G33">
        <f t="shared" si="1"/>
        <v>90.9</v>
      </c>
      <c r="H33">
        <f t="shared" si="2"/>
        <v>6</v>
      </c>
      <c r="I33" t="str">
        <f t="shared" si="3"/>
        <v>+/-</v>
      </c>
      <c r="J33" t="str">
        <f t="shared" si="4"/>
        <v>0.3</v>
      </c>
      <c r="K33" s="1">
        <f t="shared" si="5"/>
        <v>0.18237082066869301</v>
      </c>
      <c r="L33" s="1">
        <f t="shared" si="6"/>
        <v>9.9999999999994316E-2</v>
      </c>
      <c r="M33" s="1">
        <f t="shared" si="7"/>
        <v>0.19223572402239389</v>
      </c>
      <c r="N33" s="1">
        <f t="shared" si="8"/>
        <v>0.52019467509766881</v>
      </c>
      <c r="O33" t="s">
        <v>75</v>
      </c>
    </row>
    <row r="34" spans="1:15" x14ac:dyDescent="0.35">
      <c r="A34" s="12">
        <v>24</v>
      </c>
      <c r="B34" s="11" t="s">
        <v>77</v>
      </c>
      <c r="C34" s="10">
        <v>90.8</v>
      </c>
      <c r="D34" s="9" t="s">
        <v>43</v>
      </c>
      <c r="E34" s="8" t="str">
        <f t="shared" si="0"/>
        <v>Not Significantly Different</v>
      </c>
      <c r="G34">
        <f t="shared" si="1"/>
        <v>90.8</v>
      </c>
      <c r="H34">
        <f t="shared" si="2"/>
        <v>6</v>
      </c>
      <c r="I34" t="str">
        <f t="shared" si="3"/>
        <v>+/-</v>
      </c>
      <c r="J34" t="str">
        <f t="shared" si="4"/>
        <v>0.4</v>
      </c>
      <c r="K34" s="1">
        <f t="shared" si="5"/>
        <v>0.24316109422492402</v>
      </c>
      <c r="L34" s="1">
        <f t="shared" si="6"/>
        <v>0.20000000000000284</v>
      </c>
      <c r="M34" s="1">
        <f t="shared" si="7"/>
        <v>0.25064471888253259</v>
      </c>
      <c r="N34" s="1">
        <f t="shared" si="8"/>
        <v>0.79794220636954671</v>
      </c>
      <c r="O34" t="s">
        <v>74</v>
      </c>
    </row>
    <row r="35" spans="1:15" x14ac:dyDescent="0.35">
      <c r="A35" s="12">
        <v>25</v>
      </c>
      <c r="B35" s="11" t="s">
        <v>64</v>
      </c>
      <c r="C35" s="10">
        <v>90.7</v>
      </c>
      <c r="D35" s="9" t="s">
        <v>38</v>
      </c>
      <c r="E35" s="8" t="str">
        <f t="shared" si="0"/>
        <v>Significantly Different</v>
      </c>
      <c r="G35">
        <f t="shared" si="1"/>
        <v>90.7</v>
      </c>
      <c r="H35">
        <f t="shared" si="2"/>
        <v>6</v>
      </c>
      <c r="I35" t="str">
        <f t="shared" si="3"/>
        <v>+/-</v>
      </c>
      <c r="J35" t="str">
        <f t="shared" si="4"/>
        <v>0.2</v>
      </c>
      <c r="K35" s="1">
        <f t="shared" si="5"/>
        <v>0.12158054711246201</v>
      </c>
      <c r="L35" s="1">
        <f t="shared" si="6"/>
        <v>0.29999999999999716</v>
      </c>
      <c r="M35" s="1">
        <f t="shared" si="7"/>
        <v>0.1359311840425404</v>
      </c>
      <c r="N35" s="1">
        <f t="shared" si="8"/>
        <v>2.2069990937922719</v>
      </c>
      <c r="O35" t="s">
        <v>51</v>
      </c>
    </row>
    <row r="36" spans="1:15" x14ac:dyDescent="0.35">
      <c r="A36" s="12">
        <v>25</v>
      </c>
      <c r="B36" s="11" t="s">
        <v>76</v>
      </c>
      <c r="C36" s="10">
        <v>90.7</v>
      </c>
      <c r="D36" s="9" t="s">
        <v>109</v>
      </c>
      <c r="E36" s="8" t="str">
        <f t="shared" si="0"/>
        <v>Not Significantly Different</v>
      </c>
      <c r="G36">
        <f t="shared" si="1"/>
        <v>90.7</v>
      </c>
      <c r="H36">
        <f t="shared" si="2"/>
        <v>6</v>
      </c>
      <c r="I36" t="str">
        <f t="shared" si="3"/>
        <v>+/-</v>
      </c>
      <c r="J36" t="str">
        <f t="shared" si="4"/>
        <v>0.6</v>
      </c>
      <c r="K36" s="1">
        <f t="shared" si="5"/>
        <v>0.36474164133738601</v>
      </c>
      <c r="L36" s="1">
        <f t="shared" si="6"/>
        <v>0.29999999999999716</v>
      </c>
      <c r="M36" s="1">
        <f t="shared" si="7"/>
        <v>0.36977279819442066</v>
      </c>
      <c r="N36" s="1">
        <f t="shared" si="8"/>
        <v>0.81130900235193049</v>
      </c>
      <c r="O36" t="s">
        <v>71</v>
      </c>
    </row>
    <row r="37" spans="1:15" x14ac:dyDescent="0.35">
      <c r="A37" s="12">
        <v>25</v>
      </c>
      <c r="B37" s="11" t="s">
        <v>40</v>
      </c>
      <c r="C37" s="10">
        <v>90.7</v>
      </c>
      <c r="D37" s="9" t="s">
        <v>118</v>
      </c>
      <c r="E37" s="8" t="str">
        <f t="shared" si="0"/>
        <v>Not Significantly Different</v>
      </c>
      <c r="G37">
        <f t="shared" si="1"/>
        <v>90.7</v>
      </c>
      <c r="H37">
        <f t="shared" si="2"/>
        <v>6</v>
      </c>
      <c r="I37" t="str">
        <f t="shared" si="3"/>
        <v>+/-</v>
      </c>
      <c r="J37" t="str">
        <f t="shared" si="4"/>
        <v>0.9</v>
      </c>
      <c r="K37" s="1">
        <f t="shared" si="5"/>
        <v>0.54711246200607899</v>
      </c>
      <c r="L37" s="1">
        <f t="shared" si="6"/>
        <v>0.29999999999999716</v>
      </c>
      <c r="M37" s="1">
        <f t="shared" si="7"/>
        <v>0.55047933970440222</v>
      </c>
      <c r="N37" s="1">
        <f t="shared" si="8"/>
        <v>0.54497958117936252</v>
      </c>
      <c r="O37" t="s">
        <v>69</v>
      </c>
    </row>
    <row r="38" spans="1:15" x14ac:dyDescent="0.35">
      <c r="A38" s="12">
        <v>28</v>
      </c>
      <c r="B38" s="11" t="s">
        <v>29</v>
      </c>
      <c r="C38" s="10">
        <v>90.6</v>
      </c>
      <c r="D38" s="9" t="s">
        <v>27</v>
      </c>
      <c r="E38" s="8" t="str">
        <f t="shared" si="0"/>
        <v>Significantly Different</v>
      </c>
      <c r="G38">
        <f t="shared" si="1"/>
        <v>90.6</v>
      </c>
      <c r="H38">
        <f t="shared" si="2"/>
        <v>6</v>
      </c>
      <c r="I38" t="str">
        <f t="shared" si="3"/>
        <v>+/-</v>
      </c>
      <c r="J38" t="str">
        <f t="shared" si="4"/>
        <v>0.3</v>
      </c>
      <c r="K38" s="1">
        <f t="shared" si="5"/>
        <v>0.18237082066869301</v>
      </c>
      <c r="L38" s="1">
        <f t="shared" si="6"/>
        <v>0.40000000000000568</v>
      </c>
      <c r="M38" s="1">
        <f t="shared" si="7"/>
        <v>0.19223572402239389</v>
      </c>
      <c r="N38" s="1">
        <f t="shared" si="8"/>
        <v>2.0807787003908231</v>
      </c>
      <c r="O38" t="s">
        <v>68</v>
      </c>
    </row>
    <row r="39" spans="1:15" x14ac:dyDescent="0.35">
      <c r="A39" s="12">
        <v>29</v>
      </c>
      <c r="B39" s="11" t="s">
        <v>75</v>
      </c>
      <c r="C39" s="10">
        <v>90.5</v>
      </c>
      <c r="D39" s="9" t="s">
        <v>38</v>
      </c>
      <c r="E39" s="8" t="str">
        <f t="shared" si="0"/>
        <v>Significantly Different</v>
      </c>
      <c r="G39">
        <f t="shared" si="1"/>
        <v>90.5</v>
      </c>
      <c r="H39">
        <f t="shared" si="2"/>
        <v>6</v>
      </c>
      <c r="I39" t="str">
        <f t="shared" si="3"/>
        <v>+/-</v>
      </c>
      <c r="J39" t="str">
        <f t="shared" si="4"/>
        <v>0.2</v>
      </c>
      <c r="K39" s="1">
        <f t="shared" si="5"/>
        <v>0.12158054711246201</v>
      </c>
      <c r="L39" s="1">
        <f t="shared" si="6"/>
        <v>0.5</v>
      </c>
      <c r="M39" s="1">
        <f t="shared" si="7"/>
        <v>0.1359311840425404</v>
      </c>
      <c r="N39" s="1">
        <f t="shared" si="8"/>
        <v>3.6783318229871544</v>
      </c>
      <c r="O39" t="s">
        <v>44</v>
      </c>
    </row>
    <row r="40" spans="1:15" x14ac:dyDescent="0.35">
      <c r="A40" s="12">
        <v>30</v>
      </c>
      <c r="B40" s="11" t="s">
        <v>49</v>
      </c>
      <c r="C40" s="10">
        <v>90.4</v>
      </c>
      <c r="D40" s="9" t="s">
        <v>38</v>
      </c>
      <c r="E40" s="8" t="str">
        <f t="shared" si="0"/>
        <v>Significantly Different</v>
      </c>
      <c r="G40">
        <f t="shared" si="1"/>
        <v>90.4</v>
      </c>
      <c r="H40">
        <f t="shared" si="2"/>
        <v>6</v>
      </c>
      <c r="I40" t="str">
        <f t="shared" si="3"/>
        <v>+/-</v>
      </c>
      <c r="J40" t="str">
        <f t="shared" si="4"/>
        <v>0.2</v>
      </c>
      <c r="K40" s="1">
        <f t="shared" si="5"/>
        <v>0.12158054711246201</v>
      </c>
      <c r="L40" s="1">
        <f t="shared" si="6"/>
        <v>0.59999999999999432</v>
      </c>
      <c r="M40" s="1">
        <f t="shared" si="7"/>
        <v>0.1359311840425404</v>
      </c>
      <c r="N40" s="1">
        <f t="shared" si="8"/>
        <v>4.4139981875845438</v>
      </c>
      <c r="O40" t="s">
        <v>66</v>
      </c>
    </row>
    <row r="41" spans="1:15" x14ac:dyDescent="0.35">
      <c r="A41" s="12">
        <v>30</v>
      </c>
      <c r="B41" s="11" t="s">
        <v>60</v>
      </c>
      <c r="C41" s="10">
        <v>90.4</v>
      </c>
      <c r="D41" s="9" t="s">
        <v>27</v>
      </c>
      <c r="E41" s="8" t="str">
        <f t="shared" si="0"/>
        <v>Significantly Different</v>
      </c>
      <c r="G41">
        <f t="shared" si="1"/>
        <v>90.4</v>
      </c>
      <c r="H41">
        <f t="shared" si="2"/>
        <v>6</v>
      </c>
      <c r="I41" t="str">
        <f t="shared" si="3"/>
        <v>+/-</v>
      </c>
      <c r="J41" t="str">
        <f t="shared" si="4"/>
        <v>0.3</v>
      </c>
      <c r="K41" s="1">
        <f t="shared" si="5"/>
        <v>0.18237082066869301</v>
      </c>
      <c r="L41" s="1">
        <f t="shared" si="6"/>
        <v>0.59999999999999432</v>
      </c>
      <c r="M41" s="1">
        <f t="shared" si="7"/>
        <v>0.19223572402239389</v>
      </c>
      <c r="N41" s="1">
        <f t="shared" si="8"/>
        <v>3.1211680505861605</v>
      </c>
      <c r="O41" t="s">
        <v>47</v>
      </c>
    </row>
    <row r="42" spans="1:15" x14ac:dyDescent="0.35">
      <c r="A42" s="12">
        <v>32</v>
      </c>
      <c r="B42" s="11" t="s">
        <v>68</v>
      </c>
      <c r="C42" s="10">
        <v>90.2</v>
      </c>
      <c r="D42" s="9" t="s">
        <v>43</v>
      </c>
      <c r="E42" s="8" t="str">
        <f t="shared" ref="E42:E62" si="9">IF($B$4=B42,"Geography Selected",
IF(AND(ISNUMBER(N42),ISNUMBER($I$4)),
IF(ABS(N42)&lt;=$I$4,"Not Significantly Different",
IF(ABS(N42)&gt;$I$4,"Significantly Different","Error - Both Z-score and Confidence Level are Numbers but Comparison Failed")),
IF(N42="NA","Statistical Test not applicable","N/A")
))</f>
        <v>Significantly Different</v>
      </c>
      <c r="G42">
        <f t="shared" ref="G42:G62" si="10">IF(ISNUMBER(C42),C42,"NAN")</f>
        <v>90.2</v>
      </c>
      <c r="H42">
        <f t="shared" ref="H42:H62" si="11">LEN(TRIM(D42))</f>
        <v>6</v>
      </c>
      <c r="I42" t="str">
        <f t="shared" ref="I42:I73" si="12">IF(H42&gt;=3,MID(TRIM(D42),1,3),"NO")</f>
        <v>+/-</v>
      </c>
      <c r="J42" t="str">
        <f t="shared" ref="J42:J73" si="13">IF(TRIM(I42)="+/-",MID(TRIM(D42),4,H42-3),D42)</f>
        <v>0.4</v>
      </c>
      <c r="K42" s="1">
        <f t="shared" ref="K42:K73" si="14">IF(TRIM(J42)="*****",0,IF(ISERROR(VALUE(J42)),"NA",VALUE(J42/$I$4)))</f>
        <v>0.24316109422492402</v>
      </c>
      <c r="L42" s="1">
        <f t="shared" ref="L42:L62" si="15">IF(AND(ISNUMBER(G42),ISNUMBER($I$6)),$I$6-G42,"N/A")</f>
        <v>0.79999999999999716</v>
      </c>
      <c r="M42" s="1">
        <f t="shared" ref="M42:M62" si="16">IF(AND(ISNUMBER(K42),ISNUMBER($I$7)),SQRT(K42^2+($I$7)^2),"N/A")</f>
        <v>0.25064471888253259</v>
      </c>
      <c r="N42" s="1">
        <f t="shared" ref="N42:N73" si="17">IF(AND(ISNUMBER(L42),ISNUMBER(M42),M42&lt;&gt;0),L42/M42,"NA")</f>
        <v>3.19176882547813</v>
      </c>
      <c r="O42" t="s">
        <v>36</v>
      </c>
    </row>
    <row r="43" spans="1:15" x14ac:dyDescent="0.35">
      <c r="A43" s="12">
        <v>32</v>
      </c>
      <c r="B43" s="11" t="s">
        <v>63</v>
      </c>
      <c r="C43" s="10">
        <v>90.2</v>
      </c>
      <c r="D43" s="9" t="s">
        <v>27</v>
      </c>
      <c r="E43" s="8" t="str">
        <f t="shared" si="9"/>
        <v>Significantly Different</v>
      </c>
      <c r="G43">
        <f t="shared" si="10"/>
        <v>90.2</v>
      </c>
      <c r="H43">
        <f t="shared" si="11"/>
        <v>6</v>
      </c>
      <c r="I43" t="str">
        <f t="shared" si="12"/>
        <v>+/-</v>
      </c>
      <c r="J43" t="str">
        <f t="shared" si="13"/>
        <v>0.3</v>
      </c>
      <c r="K43" s="1">
        <f t="shared" si="14"/>
        <v>0.18237082066869301</v>
      </c>
      <c r="L43" s="1">
        <f t="shared" si="15"/>
        <v>0.79999999999999716</v>
      </c>
      <c r="M43" s="1">
        <f t="shared" si="16"/>
        <v>0.19223572402239389</v>
      </c>
      <c r="N43" s="1">
        <f t="shared" si="17"/>
        <v>4.1615574007815725</v>
      </c>
      <c r="O43" t="s">
        <v>49</v>
      </c>
    </row>
    <row r="44" spans="1:15" x14ac:dyDescent="0.35">
      <c r="A44" s="12">
        <v>34</v>
      </c>
      <c r="B44" s="11" t="s">
        <v>80</v>
      </c>
      <c r="C44" s="10">
        <v>90.1</v>
      </c>
      <c r="D44" s="9" t="s">
        <v>27</v>
      </c>
      <c r="E44" s="8" t="str">
        <f t="shared" si="9"/>
        <v>Significantly Different</v>
      </c>
      <c r="G44">
        <f t="shared" si="10"/>
        <v>90.1</v>
      </c>
      <c r="H44">
        <f t="shared" si="11"/>
        <v>6</v>
      </c>
      <c r="I44" t="str">
        <f t="shared" si="12"/>
        <v>+/-</v>
      </c>
      <c r="J44" t="str">
        <f t="shared" si="13"/>
        <v>0.3</v>
      </c>
      <c r="K44" s="1">
        <f t="shared" si="14"/>
        <v>0.18237082066869301</v>
      </c>
      <c r="L44" s="1">
        <f t="shared" si="15"/>
        <v>0.90000000000000568</v>
      </c>
      <c r="M44" s="1">
        <f t="shared" si="16"/>
        <v>0.19223572402239389</v>
      </c>
      <c r="N44" s="1">
        <f t="shared" si="17"/>
        <v>4.6817520758793147</v>
      </c>
      <c r="O44" t="s">
        <v>63</v>
      </c>
    </row>
    <row r="45" spans="1:15" x14ac:dyDescent="0.35">
      <c r="A45" s="12">
        <v>35</v>
      </c>
      <c r="B45" s="11" t="s">
        <v>54</v>
      </c>
      <c r="C45" s="10">
        <v>89.9</v>
      </c>
      <c r="D45" s="9" t="s">
        <v>38</v>
      </c>
      <c r="E45" s="8" t="str">
        <f t="shared" si="9"/>
        <v>Significantly Different</v>
      </c>
      <c r="G45">
        <f t="shared" si="10"/>
        <v>89.9</v>
      </c>
      <c r="H45">
        <f t="shared" si="11"/>
        <v>6</v>
      </c>
      <c r="I45" t="str">
        <f t="shared" si="12"/>
        <v>+/-</v>
      </c>
      <c r="J45" t="str">
        <f t="shared" si="13"/>
        <v>0.2</v>
      </c>
      <c r="K45" s="1">
        <f t="shared" si="14"/>
        <v>0.12158054711246201</v>
      </c>
      <c r="L45" s="1">
        <f t="shared" si="15"/>
        <v>1.0999999999999943</v>
      </c>
      <c r="M45" s="1">
        <f t="shared" si="16"/>
        <v>0.1359311840425404</v>
      </c>
      <c r="N45" s="1">
        <f t="shared" si="17"/>
        <v>8.0923300105716969</v>
      </c>
      <c r="O45" t="s">
        <v>62</v>
      </c>
    </row>
    <row r="46" spans="1:15" x14ac:dyDescent="0.35">
      <c r="A46" s="12">
        <v>35</v>
      </c>
      <c r="B46" s="11" t="s">
        <v>48</v>
      </c>
      <c r="C46" s="10">
        <v>89.9</v>
      </c>
      <c r="D46" s="9" t="s">
        <v>25</v>
      </c>
      <c r="E46" s="8" t="str">
        <f t="shared" si="9"/>
        <v>Significantly Different</v>
      </c>
      <c r="G46">
        <f t="shared" si="10"/>
        <v>89.9</v>
      </c>
      <c r="H46">
        <f t="shared" si="11"/>
        <v>6</v>
      </c>
      <c r="I46" t="str">
        <f t="shared" si="12"/>
        <v>+/-</v>
      </c>
      <c r="J46" t="str">
        <f t="shared" si="13"/>
        <v>0.7</v>
      </c>
      <c r="K46" s="1">
        <f t="shared" si="14"/>
        <v>0.42553191489361697</v>
      </c>
      <c r="L46" s="1">
        <f t="shared" si="15"/>
        <v>1.0999999999999943</v>
      </c>
      <c r="M46" s="1">
        <f t="shared" si="16"/>
        <v>0.42985214661796195</v>
      </c>
      <c r="N46" s="1">
        <f t="shared" si="17"/>
        <v>2.5590194411141027</v>
      </c>
      <c r="O46" t="s">
        <v>60</v>
      </c>
    </row>
    <row r="47" spans="1:15" x14ac:dyDescent="0.35">
      <c r="A47" s="12">
        <v>37</v>
      </c>
      <c r="B47" s="11" t="s">
        <v>79</v>
      </c>
      <c r="C47" s="10">
        <v>89.6</v>
      </c>
      <c r="D47" s="9" t="s">
        <v>43</v>
      </c>
      <c r="E47" s="8" t="str">
        <f t="shared" si="9"/>
        <v>Significantly Different</v>
      </c>
      <c r="G47">
        <f t="shared" si="10"/>
        <v>89.6</v>
      </c>
      <c r="H47">
        <f t="shared" si="11"/>
        <v>6</v>
      </c>
      <c r="I47" t="str">
        <f t="shared" si="12"/>
        <v>+/-</v>
      </c>
      <c r="J47" t="str">
        <f t="shared" si="13"/>
        <v>0.4</v>
      </c>
      <c r="K47" s="1">
        <f t="shared" si="14"/>
        <v>0.24316109422492402</v>
      </c>
      <c r="L47" s="1">
        <f t="shared" si="15"/>
        <v>1.4000000000000057</v>
      </c>
      <c r="M47" s="1">
        <f t="shared" si="16"/>
        <v>0.25064471888253259</v>
      </c>
      <c r="N47" s="1">
        <f t="shared" si="17"/>
        <v>5.5855954445867706</v>
      </c>
      <c r="O47" t="s">
        <v>58</v>
      </c>
    </row>
    <row r="48" spans="1:15" x14ac:dyDescent="0.35">
      <c r="A48" s="12">
        <v>37</v>
      </c>
      <c r="B48" s="11" t="s">
        <v>46</v>
      </c>
      <c r="C48" s="10">
        <v>89.6</v>
      </c>
      <c r="D48" s="9" t="s">
        <v>27</v>
      </c>
      <c r="E48" s="8" t="str">
        <f t="shared" si="9"/>
        <v>Significantly Different</v>
      </c>
      <c r="G48">
        <f t="shared" si="10"/>
        <v>89.6</v>
      </c>
      <c r="H48">
        <f t="shared" si="11"/>
        <v>6</v>
      </c>
      <c r="I48" t="str">
        <f t="shared" si="12"/>
        <v>+/-</v>
      </c>
      <c r="J48" t="str">
        <f t="shared" si="13"/>
        <v>0.3</v>
      </c>
      <c r="K48" s="1">
        <f t="shared" si="14"/>
        <v>0.18237082066869301</v>
      </c>
      <c r="L48" s="1">
        <f t="shared" si="15"/>
        <v>1.4000000000000057</v>
      </c>
      <c r="M48" s="1">
        <f t="shared" si="16"/>
        <v>0.19223572402239389</v>
      </c>
      <c r="N48" s="1">
        <f t="shared" si="17"/>
        <v>7.2827254513678072</v>
      </c>
      <c r="O48" t="s">
        <v>56</v>
      </c>
    </row>
    <row r="49" spans="1:15" x14ac:dyDescent="0.35">
      <c r="A49" s="12">
        <v>39</v>
      </c>
      <c r="B49" s="11" t="s">
        <v>71</v>
      </c>
      <c r="C49" s="10">
        <v>89.5</v>
      </c>
      <c r="D49" s="9" t="s">
        <v>27</v>
      </c>
      <c r="E49" s="8" t="str">
        <f t="shared" si="9"/>
        <v>Significantly Different</v>
      </c>
      <c r="G49">
        <f t="shared" si="10"/>
        <v>89.5</v>
      </c>
      <c r="H49">
        <f t="shared" si="11"/>
        <v>6</v>
      </c>
      <c r="I49" t="str">
        <f t="shared" si="12"/>
        <v>+/-</v>
      </c>
      <c r="J49" t="str">
        <f t="shared" si="13"/>
        <v>0.3</v>
      </c>
      <c r="K49" s="1">
        <f t="shared" si="14"/>
        <v>0.18237082066869301</v>
      </c>
      <c r="L49" s="1">
        <f t="shared" si="15"/>
        <v>1.5</v>
      </c>
      <c r="M49" s="1">
        <f t="shared" si="16"/>
        <v>0.19223572402239389</v>
      </c>
      <c r="N49" s="1">
        <f t="shared" si="17"/>
        <v>7.8029201264654757</v>
      </c>
      <c r="O49" t="s">
        <v>54</v>
      </c>
    </row>
    <row r="50" spans="1:15" x14ac:dyDescent="0.35">
      <c r="A50" s="12">
        <v>39</v>
      </c>
      <c r="B50" s="11" t="s">
        <v>26</v>
      </c>
      <c r="C50" s="10">
        <v>89.5</v>
      </c>
      <c r="D50" s="9" t="s">
        <v>137</v>
      </c>
      <c r="E50" s="8" t="str">
        <f t="shared" si="9"/>
        <v>Significantly Different</v>
      </c>
      <c r="G50">
        <f t="shared" si="10"/>
        <v>89.5</v>
      </c>
      <c r="H50">
        <f t="shared" si="11"/>
        <v>6</v>
      </c>
      <c r="I50" t="str">
        <f t="shared" si="12"/>
        <v>+/-</v>
      </c>
      <c r="J50" t="str">
        <f t="shared" si="13"/>
        <v>1.2</v>
      </c>
      <c r="K50" s="1">
        <f t="shared" si="14"/>
        <v>0.72948328267477203</v>
      </c>
      <c r="L50" s="1">
        <f t="shared" si="15"/>
        <v>1.5</v>
      </c>
      <c r="M50" s="1">
        <f t="shared" si="16"/>
        <v>0.73201182849801194</v>
      </c>
      <c r="N50" s="1">
        <f t="shared" si="17"/>
        <v>2.0491472153910335</v>
      </c>
      <c r="O50" t="s">
        <v>52</v>
      </c>
    </row>
    <row r="51" spans="1:15" x14ac:dyDescent="0.35">
      <c r="A51" s="12">
        <v>41</v>
      </c>
      <c r="B51" s="11" t="s">
        <v>62</v>
      </c>
      <c r="C51" s="10">
        <v>89.4</v>
      </c>
      <c r="D51" s="9" t="s">
        <v>118</v>
      </c>
      <c r="E51" s="8" t="str">
        <f t="shared" si="9"/>
        <v>Significantly Different</v>
      </c>
      <c r="G51">
        <f t="shared" si="10"/>
        <v>89.4</v>
      </c>
      <c r="H51">
        <f t="shared" si="11"/>
        <v>6</v>
      </c>
      <c r="I51" t="str">
        <f t="shared" si="12"/>
        <v>+/-</v>
      </c>
      <c r="J51" t="str">
        <f t="shared" si="13"/>
        <v>0.9</v>
      </c>
      <c r="K51" s="1">
        <f t="shared" si="14"/>
        <v>0.54711246200607899</v>
      </c>
      <c r="L51" s="1">
        <f t="shared" si="15"/>
        <v>1.5999999999999943</v>
      </c>
      <c r="M51" s="1">
        <f t="shared" si="16"/>
        <v>0.55047933970440222</v>
      </c>
      <c r="N51" s="1">
        <f t="shared" si="17"/>
        <v>2.9065577662899509</v>
      </c>
      <c r="O51" t="s">
        <v>50</v>
      </c>
    </row>
    <row r="52" spans="1:15" x14ac:dyDescent="0.35">
      <c r="A52" s="12">
        <v>42</v>
      </c>
      <c r="B52" s="11" t="s">
        <v>69</v>
      </c>
      <c r="C52" s="10">
        <v>89.2</v>
      </c>
      <c r="D52" s="9" t="s">
        <v>121</v>
      </c>
      <c r="E52" s="8" t="str">
        <f t="shared" si="9"/>
        <v>Significantly Different</v>
      </c>
      <c r="G52">
        <f t="shared" si="10"/>
        <v>89.2</v>
      </c>
      <c r="H52">
        <f t="shared" si="11"/>
        <v>6</v>
      </c>
      <c r="I52" t="str">
        <f t="shared" si="12"/>
        <v>+/-</v>
      </c>
      <c r="J52" t="str">
        <f t="shared" si="13"/>
        <v>0.8</v>
      </c>
      <c r="K52" s="1">
        <f t="shared" si="14"/>
        <v>0.48632218844984804</v>
      </c>
      <c r="L52" s="1">
        <f t="shared" si="15"/>
        <v>1.7999999999999972</v>
      </c>
      <c r="M52" s="1">
        <f t="shared" si="16"/>
        <v>0.49010685399991183</v>
      </c>
      <c r="N52" s="1">
        <f t="shared" si="17"/>
        <v>3.6726684911864567</v>
      </c>
      <c r="O52" t="s">
        <v>48</v>
      </c>
    </row>
    <row r="53" spans="1:15" x14ac:dyDescent="0.35">
      <c r="A53" s="12">
        <v>42</v>
      </c>
      <c r="B53" s="11" t="s">
        <v>50</v>
      </c>
      <c r="C53" s="10">
        <v>89.2</v>
      </c>
      <c r="D53" s="9" t="s">
        <v>43</v>
      </c>
      <c r="E53" s="8" t="str">
        <f t="shared" si="9"/>
        <v>Significantly Different</v>
      </c>
      <c r="G53">
        <f t="shared" si="10"/>
        <v>89.2</v>
      </c>
      <c r="H53">
        <f t="shared" si="11"/>
        <v>6</v>
      </c>
      <c r="I53" t="str">
        <f t="shared" si="12"/>
        <v>+/-</v>
      </c>
      <c r="J53" t="str">
        <f t="shared" si="13"/>
        <v>0.4</v>
      </c>
      <c r="K53" s="1">
        <f t="shared" si="14"/>
        <v>0.24316109422492402</v>
      </c>
      <c r="L53" s="1">
        <f t="shared" si="15"/>
        <v>1.7999999999999972</v>
      </c>
      <c r="M53" s="1">
        <f t="shared" si="16"/>
        <v>0.25064471888253259</v>
      </c>
      <c r="N53" s="1">
        <f t="shared" si="17"/>
        <v>7.1814798573258072</v>
      </c>
      <c r="O53" t="s">
        <v>46</v>
      </c>
    </row>
    <row r="54" spans="1:15" x14ac:dyDescent="0.35">
      <c r="A54" s="12">
        <v>44</v>
      </c>
      <c r="B54" s="11" t="s">
        <v>78</v>
      </c>
      <c r="C54" s="10">
        <v>89.1</v>
      </c>
      <c r="D54" s="9" t="s">
        <v>43</v>
      </c>
      <c r="E54" s="8" t="str">
        <f t="shared" si="9"/>
        <v>Significantly Different</v>
      </c>
      <c r="G54">
        <f t="shared" si="10"/>
        <v>89.1</v>
      </c>
      <c r="H54">
        <f t="shared" si="11"/>
        <v>6</v>
      </c>
      <c r="I54" t="str">
        <f t="shared" si="12"/>
        <v>+/-</v>
      </c>
      <c r="J54" t="str">
        <f t="shared" si="13"/>
        <v>0.4</v>
      </c>
      <c r="K54" s="1">
        <f t="shared" si="14"/>
        <v>0.24316109422492402</v>
      </c>
      <c r="L54" s="1">
        <f t="shared" si="15"/>
        <v>1.9000000000000057</v>
      </c>
      <c r="M54" s="1">
        <f t="shared" si="16"/>
        <v>0.25064471888253259</v>
      </c>
      <c r="N54" s="1">
        <f t="shared" si="17"/>
        <v>7.5804509605106087</v>
      </c>
      <c r="O54" t="s">
        <v>39</v>
      </c>
    </row>
    <row r="55" spans="1:15" x14ac:dyDescent="0.35">
      <c r="A55" s="12">
        <v>45</v>
      </c>
      <c r="B55" s="11" t="s">
        <v>58</v>
      </c>
      <c r="C55" s="10">
        <v>88.6</v>
      </c>
      <c r="D55" s="9" t="s">
        <v>27</v>
      </c>
      <c r="E55" s="8" t="str">
        <f t="shared" si="9"/>
        <v>Significantly Different</v>
      </c>
      <c r="G55">
        <f t="shared" si="10"/>
        <v>88.6</v>
      </c>
      <c r="H55">
        <f t="shared" si="11"/>
        <v>6</v>
      </c>
      <c r="I55" t="str">
        <f t="shared" si="12"/>
        <v>+/-</v>
      </c>
      <c r="J55" t="str">
        <f t="shared" si="13"/>
        <v>0.3</v>
      </c>
      <c r="K55" s="1">
        <f t="shared" si="14"/>
        <v>0.18237082066869301</v>
      </c>
      <c r="L55" s="1">
        <f t="shared" si="15"/>
        <v>2.4000000000000057</v>
      </c>
      <c r="M55" s="1">
        <f t="shared" si="16"/>
        <v>0.19223572402239389</v>
      </c>
      <c r="N55" s="1">
        <f t="shared" si="17"/>
        <v>12.484672202344791</v>
      </c>
      <c r="O55" t="s">
        <v>42</v>
      </c>
    </row>
    <row r="56" spans="1:15" x14ac:dyDescent="0.35">
      <c r="A56" s="12">
        <v>46</v>
      </c>
      <c r="B56" s="11" t="s">
        <v>67</v>
      </c>
      <c r="C56" s="10">
        <v>87.4</v>
      </c>
      <c r="D56" s="9" t="s">
        <v>43</v>
      </c>
      <c r="E56" s="8" t="str">
        <f t="shared" si="9"/>
        <v>Significantly Different</v>
      </c>
      <c r="G56">
        <f t="shared" si="10"/>
        <v>87.4</v>
      </c>
      <c r="H56">
        <f t="shared" si="11"/>
        <v>6</v>
      </c>
      <c r="I56" t="str">
        <f t="shared" si="12"/>
        <v>+/-</v>
      </c>
      <c r="J56" t="str">
        <f t="shared" si="13"/>
        <v>0.4</v>
      </c>
      <c r="K56" s="1">
        <f t="shared" si="14"/>
        <v>0.24316109422492402</v>
      </c>
      <c r="L56" s="1">
        <f t="shared" si="15"/>
        <v>3.5999999999999943</v>
      </c>
      <c r="M56" s="1">
        <f t="shared" si="16"/>
        <v>0.25064471888253259</v>
      </c>
      <c r="N56" s="1">
        <f t="shared" si="17"/>
        <v>14.362959714651614</v>
      </c>
      <c r="O56" t="s">
        <v>40</v>
      </c>
    </row>
    <row r="57" spans="1:15" x14ac:dyDescent="0.35">
      <c r="A57" s="12">
        <v>47</v>
      </c>
      <c r="B57" s="11" t="s">
        <v>72</v>
      </c>
      <c r="C57" s="10">
        <v>86.8</v>
      </c>
      <c r="D57" s="9" t="s">
        <v>30</v>
      </c>
      <c r="E57" s="8" t="str">
        <f t="shared" si="9"/>
        <v>Significantly Different</v>
      </c>
      <c r="G57">
        <f t="shared" si="10"/>
        <v>86.8</v>
      </c>
      <c r="H57">
        <f t="shared" si="11"/>
        <v>6</v>
      </c>
      <c r="I57" t="str">
        <f t="shared" si="12"/>
        <v>+/-</v>
      </c>
      <c r="J57" t="str">
        <f t="shared" si="13"/>
        <v>0.5</v>
      </c>
      <c r="K57" s="1">
        <f t="shared" si="14"/>
        <v>0.303951367781155</v>
      </c>
      <c r="L57" s="1">
        <f t="shared" si="15"/>
        <v>4.2000000000000028</v>
      </c>
      <c r="M57" s="1">
        <f t="shared" si="16"/>
        <v>0.30997079109986531</v>
      </c>
      <c r="N57" s="1">
        <f t="shared" si="17"/>
        <v>13.549663776697145</v>
      </c>
      <c r="O57" t="s">
        <v>37</v>
      </c>
    </row>
    <row r="58" spans="1:15" x14ac:dyDescent="0.35">
      <c r="A58" s="12">
        <v>48</v>
      </c>
      <c r="B58" s="11" t="s">
        <v>36</v>
      </c>
      <c r="C58" s="10">
        <v>86.6</v>
      </c>
      <c r="D58" s="9" t="s">
        <v>25</v>
      </c>
      <c r="E58" s="8" t="str">
        <f t="shared" si="9"/>
        <v>Significantly Different</v>
      </c>
      <c r="G58">
        <f t="shared" si="10"/>
        <v>86.6</v>
      </c>
      <c r="H58">
        <f t="shared" si="11"/>
        <v>6</v>
      </c>
      <c r="I58" t="str">
        <f t="shared" si="12"/>
        <v>+/-</v>
      </c>
      <c r="J58" t="str">
        <f t="shared" si="13"/>
        <v>0.7</v>
      </c>
      <c r="K58" s="1">
        <f t="shared" si="14"/>
        <v>0.42553191489361697</v>
      </c>
      <c r="L58" s="1">
        <f t="shared" si="15"/>
        <v>4.4000000000000057</v>
      </c>
      <c r="M58" s="1">
        <f t="shared" si="16"/>
        <v>0.42985214661796195</v>
      </c>
      <c r="N58" s="1">
        <f t="shared" si="17"/>
        <v>10.236077764456477</v>
      </c>
      <c r="O58" t="s">
        <v>35</v>
      </c>
    </row>
    <row r="59" spans="1:15" x14ac:dyDescent="0.35">
      <c r="A59" s="12">
        <v>49</v>
      </c>
      <c r="B59" s="11" t="s">
        <v>32</v>
      </c>
      <c r="C59" s="10">
        <v>86.4</v>
      </c>
      <c r="D59" s="9" t="s">
        <v>25</v>
      </c>
      <c r="E59" s="8" t="str">
        <f t="shared" si="9"/>
        <v>Significantly Different</v>
      </c>
      <c r="G59">
        <f t="shared" si="10"/>
        <v>86.4</v>
      </c>
      <c r="H59">
        <f t="shared" si="11"/>
        <v>6</v>
      </c>
      <c r="I59" t="str">
        <f t="shared" si="12"/>
        <v>+/-</v>
      </c>
      <c r="J59" t="str">
        <f t="shared" si="13"/>
        <v>0.7</v>
      </c>
      <c r="K59" s="1">
        <f t="shared" si="14"/>
        <v>0.42553191489361697</v>
      </c>
      <c r="L59" s="1">
        <f t="shared" si="15"/>
        <v>4.5999999999999943</v>
      </c>
      <c r="M59" s="1">
        <f t="shared" si="16"/>
        <v>0.42985214661796195</v>
      </c>
      <c r="N59" s="1">
        <f t="shared" si="17"/>
        <v>10.701354026477199</v>
      </c>
      <c r="O59" t="s">
        <v>32</v>
      </c>
    </row>
    <row r="60" spans="1:15" x14ac:dyDescent="0.35">
      <c r="A60" s="12">
        <v>50</v>
      </c>
      <c r="B60" s="11" t="s">
        <v>55</v>
      </c>
      <c r="C60" s="10">
        <v>85.4</v>
      </c>
      <c r="D60" s="9" t="s">
        <v>30</v>
      </c>
      <c r="E60" s="8" t="str">
        <f t="shared" si="9"/>
        <v>Significantly Different</v>
      </c>
      <c r="G60">
        <f t="shared" si="10"/>
        <v>85.4</v>
      </c>
      <c r="H60">
        <f t="shared" si="11"/>
        <v>6</v>
      </c>
      <c r="I60" t="str">
        <f t="shared" si="12"/>
        <v>+/-</v>
      </c>
      <c r="J60" t="str">
        <f t="shared" si="13"/>
        <v>0.5</v>
      </c>
      <c r="K60" s="1">
        <f t="shared" si="14"/>
        <v>0.303951367781155</v>
      </c>
      <c r="L60" s="1">
        <f t="shared" si="15"/>
        <v>5.5999999999999943</v>
      </c>
      <c r="M60" s="1">
        <f t="shared" si="16"/>
        <v>0.30997079109986531</v>
      </c>
      <c r="N60" s="1">
        <f t="shared" si="17"/>
        <v>18.066218368929498</v>
      </c>
      <c r="O60" t="s">
        <v>29</v>
      </c>
    </row>
    <row r="61" spans="1:15" x14ac:dyDescent="0.35">
      <c r="A61" s="12">
        <v>51</v>
      </c>
      <c r="B61" s="11" t="s">
        <v>51</v>
      </c>
      <c r="C61" s="10">
        <v>84.3</v>
      </c>
      <c r="D61" s="9" t="s">
        <v>109</v>
      </c>
      <c r="E61" s="8" t="str">
        <f t="shared" si="9"/>
        <v>Significantly Different</v>
      </c>
      <c r="G61">
        <f t="shared" si="10"/>
        <v>84.3</v>
      </c>
      <c r="H61">
        <f t="shared" si="11"/>
        <v>6</v>
      </c>
      <c r="I61" t="str">
        <f t="shared" si="12"/>
        <v>+/-</v>
      </c>
      <c r="J61" t="str">
        <f t="shared" si="13"/>
        <v>0.6</v>
      </c>
      <c r="K61" s="1">
        <f t="shared" si="14"/>
        <v>0.36474164133738601</v>
      </c>
      <c r="L61" s="1">
        <f t="shared" si="15"/>
        <v>6.7000000000000028</v>
      </c>
      <c r="M61" s="1">
        <f t="shared" si="16"/>
        <v>0.36977279819442066</v>
      </c>
      <c r="N61" s="1">
        <f t="shared" si="17"/>
        <v>18.119234385859961</v>
      </c>
      <c r="O61" t="s">
        <v>26</v>
      </c>
    </row>
    <row r="62" spans="1:15" ht="15" thickBot="1" x14ac:dyDescent="0.4">
      <c r="A62" s="7"/>
      <c r="B62" s="6" t="s">
        <v>24</v>
      </c>
      <c r="C62" s="5">
        <v>80.8</v>
      </c>
      <c r="D62" s="4" t="s">
        <v>109</v>
      </c>
      <c r="E62" s="3" t="str">
        <f t="shared" si="9"/>
        <v>Significantly Different</v>
      </c>
      <c r="G62">
        <f t="shared" si="10"/>
        <v>80.8</v>
      </c>
      <c r="H62">
        <f t="shared" si="11"/>
        <v>6</v>
      </c>
      <c r="I62" t="str">
        <f t="shared" si="12"/>
        <v>+/-</v>
      </c>
      <c r="J62" t="str">
        <f t="shared" si="13"/>
        <v>0.6</v>
      </c>
      <c r="K62" s="1">
        <f t="shared" si="14"/>
        <v>0.36474164133738601</v>
      </c>
      <c r="L62" s="1">
        <f t="shared" si="15"/>
        <v>10.200000000000003</v>
      </c>
      <c r="M62" s="1">
        <f t="shared" si="16"/>
        <v>0.36977279819442066</v>
      </c>
      <c r="N62" s="1">
        <f t="shared" si="17"/>
        <v>27.584506079965905</v>
      </c>
      <c r="O62" t="s">
        <v>24</v>
      </c>
    </row>
    <row r="64" spans="1:15" x14ac:dyDescent="0.35">
      <c r="A64" t="s">
        <v>23</v>
      </c>
    </row>
    <row r="66" spans="1:26" x14ac:dyDescent="0.35">
      <c r="A66" s="38" t="s">
        <v>22</v>
      </c>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30" customHeight="1" x14ac:dyDescent="0.35">
      <c r="A67" s="39" t="s">
        <v>21</v>
      </c>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5" customHeight="1" x14ac:dyDescent="0.35">
      <c r="A68" s="37" t="s">
        <v>20</v>
      </c>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45" customHeight="1" x14ac:dyDescent="0.35">
      <c r="A69" s="37" t="s">
        <v>19</v>
      </c>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60" customHeight="1" x14ac:dyDescent="0.35">
      <c r="A70" s="37" t="s">
        <v>18</v>
      </c>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30" customHeight="1" x14ac:dyDescent="0.35">
      <c r="A71" s="37" t="s">
        <v>17</v>
      </c>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ht="30" customHeight="1" x14ac:dyDescent="0.35">
      <c r="A72" s="37" t="s">
        <v>709</v>
      </c>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3" spans="1:26" ht="30" customHeight="1" x14ac:dyDescent="0.35">
      <c r="A73" s="37" t="s">
        <v>708</v>
      </c>
      <c r="B73" s="37"/>
      <c r="C73" s="37"/>
      <c r="D73" s="37"/>
      <c r="E73" s="37"/>
      <c r="F73" s="37"/>
      <c r="G73" s="37"/>
      <c r="H73" s="37"/>
      <c r="I73" s="37"/>
      <c r="J73" s="37"/>
      <c r="K73" s="37"/>
      <c r="L73" s="37"/>
      <c r="M73" s="37"/>
      <c r="N73" s="37"/>
      <c r="O73" s="37"/>
      <c r="P73" s="37"/>
      <c r="Q73" s="37"/>
      <c r="R73" s="37"/>
      <c r="S73" s="37"/>
      <c r="T73" s="37"/>
      <c r="U73" s="37"/>
      <c r="V73" s="37"/>
      <c r="W73" s="37"/>
      <c r="X73" s="37"/>
      <c r="Y73" s="37"/>
      <c r="Z73" s="37"/>
    </row>
    <row r="74" spans="1:26" ht="30" customHeight="1" x14ac:dyDescent="0.35">
      <c r="A74" s="37" t="s">
        <v>707</v>
      </c>
      <c r="B74" s="37"/>
      <c r="C74" s="37"/>
      <c r="D74" s="37"/>
      <c r="E74" s="37"/>
      <c r="F74" s="37"/>
      <c r="G74" s="37"/>
      <c r="H74" s="37"/>
      <c r="I74" s="37"/>
      <c r="J74" s="37"/>
      <c r="K74" s="37"/>
      <c r="L74" s="37"/>
      <c r="M74" s="37"/>
      <c r="N74" s="37"/>
      <c r="O74" s="37"/>
      <c r="P74" s="37"/>
      <c r="Q74" s="37"/>
      <c r="R74" s="37"/>
      <c r="S74" s="37"/>
      <c r="T74" s="37"/>
      <c r="U74" s="37"/>
      <c r="V74" s="37"/>
      <c r="W74" s="37"/>
      <c r="X74" s="37"/>
      <c r="Y74" s="37"/>
      <c r="Z74" s="37"/>
    </row>
    <row r="75" spans="1:26" ht="45" customHeight="1" x14ac:dyDescent="0.35">
      <c r="A75" s="37" t="s">
        <v>706</v>
      </c>
      <c r="B75" s="37"/>
      <c r="C75" s="37"/>
      <c r="D75" s="37"/>
      <c r="E75" s="37"/>
      <c r="F75" s="37"/>
      <c r="G75" s="37"/>
      <c r="H75" s="37"/>
      <c r="I75" s="37"/>
      <c r="J75" s="37"/>
      <c r="K75" s="37"/>
      <c r="L75" s="37"/>
      <c r="M75" s="37"/>
      <c r="N75" s="37"/>
      <c r="O75" s="37"/>
      <c r="P75" s="37"/>
      <c r="Q75" s="37"/>
      <c r="R75" s="37"/>
      <c r="S75" s="37"/>
      <c r="T75" s="37"/>
      <c r="U75" s="37"/>
      <c r="V75" s="37"/>
      <c r="W75" s="37"/>
      <c r="X75" s="37"/>
      <c r="Y75" s="37"/>
      <c r="Z75" s="37"/>
    </row>
    <row r="76" spans="1:26" ht="15" customHeight="1" x14ac:dyDescent="0.35">
      <c r="A76" s="37" t="s">
        <v>705</v>
      </c>
      <c r="B76" s="37"/>
      <c r="C76" s="37"/>
      <c r="D76" s="37"/>
      <c r="E76" s="37"/>
      <c r="F76" s="37"/>
      <c r="G76" s="37"/>
      <c r="H76" s="37"/>
      <c r="I76" s="37"/>
      <c r="J76" s="37"/>
      <c r="K76" s="37"/>
      <c r="L76" s="37"/>
      <c r="M76" s="37"/>
      <c r="N76" s="37"/>
      <c r="O76" s="37"/>
      <c r="P76" s="37"/>
      <c r="Q76" s="37"/>
      <c r="R76" s="37"/>
      <c r="S76" s="37"/>
      <c r="T76" s="37"/>
      <c r="U76" s="37"/>
      <c r="V76" s="37"/>
      <c r="W76" s="37"/>
      <c r="X76" s="37"/>
      <c r="Y76" s="37"/>
      <c r="Z76" s="37"/>
    </row>
    <row r="78" spans="1:26" x14ac:dyDescent="0.35">
      <c r="A78" t="s">
        <v>16</v>
      </c>
    </row>
    <row r="79" spans="1:26" x14ac:dyDescent="0.35">
      <c r="A79" t="s">
        <v>15</v>
      </c>
      <c r="B79" t="s">
        <v>14</v>
      </c>
    </row>
    <row r="80" spans="1:26" x14ac:dyDescent="0.35">
      <c r="A80" t="s">
        <v>13</v>
      </c>
      <c r="B80" t="s">
        <v>12</v>
      </c>
    </row>
    <row r="81" spans="1:2" x14ac:dyDescent="0.35">
      <c r="A81" t="s">
        <v>11</v>
      </c>
      <c r="B81" t="s">
        <v>10</v>
      </c>
    </row>
    <row r="82" spans="1:2" x14ac:dyDescent="0.35">
      <c r="A82" t="s">
        <v>9</v>
      </c>
      <c r="B82" t="s">
        <v>8</v>
      </c>
    </row>
    <row r="83" spans="1:2" x14ac:dyDescent="0.35">
      <c r="A83" t="s">
        <v>7</v>
      </c>
      <c r="B83" t="s">
        <v>6</v>
      </c>
    </row>
    <row r="84" spans="1:2" x14ac:dyDescent="0.35">
      <c r="A84" t="s">
        <v>5</v>
      </c>
      <c r="B84" t="s">
        <v>4</v>
      </c>
    </row>
    <row r="85" spans="1:2" x14ac:dyDescent="0.35">
      <c r="A85" t="s">
        <v>3</v>
      </c>
      <c r="B85" t="s">
        <v>2</v>
      </c>
    </row>
    <row r="86" spans="1:2" x14ac:dyDescent="0.35">
      <c r="A86" t="s">
        <v>1</v>
      </c>
      <c r="B86" t="s">
        <v>0</v>
      </c>
    </row>
  </sheetData>
  <mergeCells count="11">
    <mergeCell ref="A71:Z71"/>
    <mergeCell ref="A66:Z66"/>
    <mergeCell ref="A67:Z67"/>
    <mergeCell ref="A68:Z68"/>
    <mergeCell ref="A69:Z69"/>
    <mergeCell ref="A70:Z70"/>
    <mergeCell ref="A72:Z72"/>
    <mergeCell ref="A73:Z73"/>
    <mergeCell ref="A74:Z74"/>
    <mergeCell ref="A76:Z76"/>
    <mergeCell ref="A75:Z75"/>
  </mergeCells>
  <conditionalFormatting sqref="E10:E62">
    <cfRule type="cellIs" dxfId="4" priority="1" operator="equal">
      <formula>"OTHER ERROR"</formula>
    </cfRule>
    <cfRule type="cellIs" dxfId="3" priority="2" operator="equal">
      <formula>"Statistical Test not applicable"</formula>
    </cfRule>
    <cfRule type="cellIs" dxfId="2" priority="3" operator="equal">
      <formula>"Geography Selected"</formula>
    </cfRule>
  </conditionalFormatting>
  <conditionalFormatting sqref="E10:J62">
    <cfRule type="cellIs" dxfId="1" priority="4" operator="equal">
      <formula>"Not Significantly Different"</formula>
    </cfRule>
  </conditionalFormatting>
  <conditionalFormatting sqref="F10:J62">
    <cfRule type="cellIs" dxfId="0" priority="5" operator="equal">
      <formula>"State Selected"</formula>
    </cfRule>
  </conditionalFormatting>
  <dataValidations count="1">
    <dataValidation type="list" allowBlank="1" showInputMessage="1" showErrorMessage="1" errorTitle="Invalid Geography Entered" error="Please enter a geography from the list provided._x000a__x000a_Note that Washington, D.C. is listed under District of Columbia." promptTitle="Select a Geography" prompt="Select a Geography to compare to all states, state equivalents (District of Columbia and Puerto Rico) and the Nation.  " sqref="B4" xr:uid="{C7B311CD-9663-4FB8-AAD2-691D7EADCF06}">
      <formula1>$O$10:$O$62</formula1>
    </dataValidation>
  </dataValidations>
  <hyperlinks>
    <hyperlink ref="A70" r:id="rId1" display="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 xr:uid="{1799A49A-2ACF-47D7-893B-ADD31F620256}"/>
    <hyperlink ref="A68" r:id="rId2" xr:uid="{8C2227AE-B6B4-4765-BA03-83C0CA9787AC}"/>
    <hyperlink ref="A66" r:id="rId3" xr:uid="{475AA2EB-929A-4C9C-90FF-F4BFE5C3BA50}"/>
    <hyperlink ref="A67" r:id="rId4" xr:uid="{4B2F16BD-0A06-4739-8852-1D97C637A901}"/>
    <hyperlink ref="A75:Z75" r:id="rId5" display="Caution should be used when comparing data for computer and Internet use before and after 2016. Changes in 2016 to the questions involving the wording as well as the response options resulted in changed response patterns in the data. Most noticeable are increases in overall computer ownership or use, the total of Internet subscriptions, satellite subscriptions, and cellular data plans for a smartphone or other mobile device. For more detailed information about these changes, see the 2016 American Community Survey Content Test Report for Computer and Internet Use located at https://www.census.gov/library/working-papers/2017/acs/2017_Lewis_01.html" xr:uid="{7CB76DD6-B684-483D-91FA-BB4B4A720D6E}"/>
    <hyperlink ref="A76:Z76" r:id="rId6" display="or the user note regarding changes in the 2016 questions located at https://www.census.gov/programs-surveys/acs/technical-documentation/user-notes/2017-03.html." xr:uid="{673C718A-0C79-45BA-85C4-6E8514BE6587}"/>
  </hyperlinks>
  <pageMargins left="0.7" right="0.7" top="0.75" bottom="0.75" header="0.3" footer="0.3"/>
  <pageSetup orientation="portrait"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91</vt:i4>
      </vt:variant>
      <vt:variant>
        <vt:lpstr>Named Ranges</vt:lpstr>
      </vt:variant>
      <vt:variant>
        <vt:i4>1</vt:i4>
      </vt:variant>
    </vt:vector>
  </HeadingPairs>
  <TitlesOfParts>
    <vt:vector size="92" baseType="lpstr">
      <vt:lpstr>Titles</vt:lpstr>
      <vt:lpstr>Read_Me</vt:lpstr>
      <vt:lpstr>R0201</vt:lpstr>
      <vt:lpstr>R0202</vt:lpstr>
      <vt:lpstr>R0203</vt:lpstr>
      <vt:lpstr>R0204</vt:lpstr>
      <vt:lpstr>R0205</vt:lpstr>
      <vt:lpstr>R0206</vt:lpstr>
      <vt:lpstr>R0207</vt:lpstr>
      <vt:lpstr>R0208</vt:lpstr>
      <vt:lpstr>R0209</vt:lpstr>
      <vt:lpstr>R0501</vt:lpstr>
      <vt:lpstr>R0502</vt:lpstr>
      <vt:lpstr>R0503</vt:lpstr>
      <vt:lpstr>R0504</vt:lpstr>
      <vt:lpstr>R0505</vt:lpstr>
      <vt:lpstr>R0601</vt:lpstr>
      <vt:lpstr>R0701</vt:lpstr>
      <vt:lpstr>R0702</vt:lpstr>
      <vt:lpstr>R0703</vt:lpstr>
      <vt:lpstr>R0801</vt:lpstr>
      <vt:lpstr>R0802</vt:lpstr>
      <vt:lpstr>R0803</vt:lpstr>
      <vt:lpstr>R0804</vt:lpstr>
      <vt:lpstr>R0805</vt:lpstr>
      <vt:lpstr>R1001</vt:lpstr>
      <vt:lpstr>R1101</vt:lpstr>
      <vt:lpstr>R1102</vt:lpstr>
      <vt:lpstr>R1103</vt:lpstr>
      <vt:lpstr>R1104</vt:lpstr>
      <vt:lpstr>R1105</vt:lpstr>
      <vt:lpstr>R1106</vt:lpstr>
      <vt:lpstr>R1201</vt:lpstr>
      <vt:lpstr>R1202</vt:lpstr>
      <vt:lpstr>R1203</vt:lpstr>
      <vt:lpstr>R1204</vt:lpstr>
      <vt:lpstr>R1205</vt:lpstr>
      <vt:lpstr>R1251</vt:lpstr>
      <vt:lpstr>R1252</vt:lpstr>
      <vt:lpstr>R1253</vt:lpstr>
      <vt:lpstr>R1254</vt:lpstr>
      <vt:lpstr>R1303</vt:lpstr>
      <vt:lpstr>R1304</vt:lpstr>
      <vt:lpstr>R1501</vt:lpstr>
      <vt:lpstr>R1502</vt:lpstr>
      <vt:lpstr>R1503</vt:lpstr>
      <vt:lpstr>R1601</vt:lpstr>
      <vt:lpstr>R1602</vt:lpstr>
      <vt:lpstr>R1603</vt:lpstr>
      <vt:lpstr>R1701</vt:lpstr>
      <vt:lpstr>R1702</vt:lpstr>
      <vt:lpstr>R1703</vt:lpstr>
      <vt:lpstr>R1704</vt:lpstr>
      <vt:lpstr>R1810</vt:lpstr>
      <vt:lpstr>R1811</vt:lpstr>
      <vt:lpstr>R1901</vt:lpstr>
      <vt:lpstr>R1902</vt:lpstr>
      <vt:lpstr>R1903</vt:lpstr>
      <vt:lpstr>R1904</vt:lpstr>
      <vt:lpstr>R2001</vt:lpstr>
      <vt:lpstr>R2002</vt:lpstr>
      <vt:lpstr>R2101</vt:lpstr>
      <vt:lpstr>R2201</vt:lpstr>
      <vt:lpstr>R2301</vt:lpstr>
      <vt:lpstr>R2302</vt:lpstr>
      <vt:lpstr>R2303</vt:lpstr>
      <vt:lpstr>R2304</vt:lpstr>
      <vt:lpstr>R2401</vt:lpstr>
      <vt:lpstr>R2403</vt:lpstr>
      <vt:lpstr>R2404</vt:lpstr>
      <vt:lpstr>R2405</vt:lpstr>
      <vt:lpstr>R2406</vt:lpstr>
      <vt:lpstr>R2407</vt:lpstr>
      <vt:lpstr>R2408</vt:lpstr>
      <vt:lpstr>R2501</vt:lpstr>
      <vt:lpstr>R2502</vt:lpstr>
      <vt:lpstr>R2503</vt:lpstr>
      <vt:lpstr>R2504</vt:lpstr>
      <vt:lpstr>R2505</vt:lpstr>
      <vt:lpstr>R2506</vt:lpstr>
      <vt:lpstr>R2507</vt:lpstr>
      <vt:lpstr>R2509</vt:lpstr>
      <vt:lpstr>R2510</vt:lpstr>
      <vt:lpstr>R2511</vt:lpstr>
      <vt:lpstr>R2512</vt:lpstr>
      <vt:lpstr>R2513</vt:lpstr>
      <vt:lpstr>R2514</vt:lpstr>
      <vt:lpstr>R2515</vt:lpstr>
      <vt:lpstr>R2701</vt:lpstr>
      <vt:lpstr>R2702</vt:lpstr>
      <vt:lpstr>R2801</vt:lpstr>
      <vt:lpstr>Titles!Print_Titles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Akamine, Naomi</dc:creator>
  <cp:lastModifiedBy>Akamine, Naomi</cp:lastModifiedBy>
  <dcterms:created xsi:type="dcterms:W3CDTF">2025-09-16T23:37:52Z</dcterms:created>
  <dcterms:modified xsi:type="dcterms:W3CDTF">2025-09-16T23:39:19Z</dcterms:modified>
</cp:coreProperties>
</file>